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 WORLD\OneDrive\Desktop\"/>
    </mc:Choice>
  </mc:AlternateContent>
  <bookViews>
    <workbookView minimized="1" xWindow="0" yWindow="0" windowWidth="19035" windowHeight="7170"/>
  </bookViews>
  <sheets>
    <sheet name="Standalone Case" sheetId="2" r:id="rId1"/>
  </sheets>
  <externalReferences>
    <externalReference r:id="rId2"/>
  </externalReferences>
  <definedNames>
    <definedName name="Base_Level_of_Synergies">#REF!</definedName>
    <definedName name="Book_Value___Shares">#REF!</definedName>
    <definedName name="computed" localSheetId="0">'Standalone Case'!#REF!</definedName>
    <definedName name="Diff">#REF!</definedName>
    <definedName name="difference" localSheetId="0">'Standalone Case'!#REF!</definedName>
    <definedName name="Discount_Rate">#REF!</definedName>
    <definedName name="Dividend_Pay_Out_Ratio">#REF!</definedName>
    <definedName name="EV_EBITDA">#REF!</definedName>
    <definedName name="fixed" localSheetId="0">'Standalone Case'!#REF!</definedName>
    <definedName name="G">#REF!</definedName>
    <definedName name="Growth">#REF!</definedName>
    <definedName name="Growth_Rate">#REF!</definedName>
    <definedName name="K">#REF!</definedName>
    <definedName name="Market_P_E">#REF!</definedName>
    <definedName name="Max_1">#REF!</definedName>
    <definedName name="Min_1">#REF!</definedName>
    <definedName name="P_B_ratio">#REF!</definedName>
    <definedName name="P_E_ratio">#REF!</definedName>
    <definedName name="_xlnm.Print_Area" localSheetId="0">'Standalone Case'!$A$1:$BY$237</definedName>
    <definedName name="Riccardo">OFFSET([1]Functions!$F$23,0,0+[1]Functions!$E$30,[1]Functions!$E$31)</definedName>
    <definedName name="ROE">#REF!</definedName>
    <definedName name="ROIC">#REF!</definedName>
    <definedName name="solver_adj" localSheetId="0" hidden="1">'Standalone Case'!#REF!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'Standalone Case'!#REF!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ax_Rate">#REF!</definedName>
    <definedName name="Value_of_the_Premium">#REF!</definedName>
    <definedName name="Value_Shares">#REF!</definedName>
    <definedName name="WACC">#REF!</definedName>
    <definedName name="waterfall_graph_data1">#REF!</definedName>
    <definedName name="waterfall_graph_data2">#REF!</definedName>
  </definedNames>
  <calcPr calcId="15251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2" i="2" l="1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I206" i="2"/>
  <c r="H206" i="2"/>
  <c r="G206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BZ189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H186" i="2"/>
  <c r="G186" i="2"/>
  <c r="H185" i="2"/>
  <c r="G185" i="2"/>
  <c r="E185" i="2"/>
  <c r="H184" i="2"/>
  <c r="G184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F179" i="2"/>
  <c r="CJ178" i="2"/>
  <c r="G178" i="2"/>
  <c r="F178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CI175" i="2"/>
  <c r="CE175" i="2"/>
  <c r="F175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G174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G173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CL171" i="2"/>
  <c r="CL175" i="2" s="1"/>
  <c r="CK171" i="2"/>
  <c r="CK175" i="2" s="1"/>
  <c r="CJ171" i="2"/>
  <c r="CJ175" i="2" s="1"/>
  <c r="CI171" i="2"/>
  <c r="CH171" i="2"/>
  <c r="CH175" i="2" s="1"/>
  <c r="CG171" i="2"/>
  <c r="CG175" i="2" s="1"/>
  <c r="CF171" i="2"/>
  <c r="CF175" i="2" s="1"/>
  <c r="CE171" i="2"/>
  <c r="CD171" i="2"/>
  <c r="CD175" i="2" s="1"/>
  <c r="CC171" i="2"/>
  <c r="CC175" i="2" s="1"/>
  <c r="CB171" i="2"/>
  <c r="CB175" i="2" s="1"/>
  <c r="CA171" i="2"/>
  <c r="CA175" i="2" s="1"/>
  <c r="F171" i="2"/>
  <c r="CL169" i="2"/>
  <c r="CL178" i="2" s="1"/>
  <c r="CK169" i="2"/>
  <c r="CK178" i="2" s="1"/>
  <c r="CJ169" i="2"/>
  <c r="CI169" i="2"/>
  <c r="CI178" i="2" s="1"/>
  <c r="CI179" i="2" s="1"/>
  <c r="CH169" i="2"/>
  <c r="CH178" i="2" s="1"/>
  <c r="CG169" i="2"/>
  <c r="CG178" i="2" s="1"/>
  <c r="CG179" i="2" s="1"/>
  <c r="CF169" i="2"/>
  <c r="CF178" i="2" s="1"/>
  <c r="CE169" i="2"/>
  <c r="CE178" i="2" s="1"/>
  <c r="CD169" i="2"/>
  <c r="CD178" i="2" s="1"/>
  <c r="CC169" i="2"/>
  <c r="CC178" i="2" s="1"/>
  <c r="CB169" i="2"/>
  <c r="CB178" i="2" s="1"/>
  <c r="CA169" i="2"/>
  <c r="CA178" i="2" s="1"/>
  <c r="CA179" i="2" s="1"/>
  <c r="G169" i="2"/>
  <c r="F169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G167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H166" i="2"/>
  <c r="G166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G158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G157" i="2"/>
  <c r="CC155" i="2"/>
  <c r="G155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G149" i="2"/>
  <c r="G148" i="2"/>
  <c r="H147" i="2"/>
  <c r="G147" i="2"/>
  <c r="G144" i="2"/>
  <c r="G142" i="2"/>
  <c r="CL141" i="2"/>
  <c r="CK141" i="2"/>
  <c r="CJ141" i="2"/>
  <c r="CI141" i="2"/>
  <c r="CH141" i="2"/>
  <c r="CG141" i="2"/>
  <c r="CF141" i="2"/>
  <c r="CE141" i="2"/>
  <c r="CD141" i="2"/>
  <c r="CC141" i="2"/>
  <c r="CB141" i="2"/>
  <c r="CA141" i="2"/>
  <c r="G141" i="2"/>
  <c r="E141" i="2"/>
  <c r="CL140" i="2"/>
  <c r="CL155" i="2" s="1"/>
  <c r="CL156" i="2" s="1"/>
  <c r="CK140" i="2"/>
  <c r="CK155" i="2" s="1"/>
  <c r="CJ140" i="2"/>
  <c r="CJ155" i="2" s="1"/>
  <c r="CJ156" i="2" s="1"/>
  <c r="CI140" i="2"/>
  <c r="CI155" i="2" s="1"/>
  <c r="CH140" i="2"/>
  <c r="CH155" i="2" s="1"/>
  <c r="CH156" i="2" s="1"/>
  <c r="CG140" i="2"/>
  <c r="CG155" i="2" s="1"/>
  <c r="CF140" i="2"/>
  <c r="CF155" i="2" s="1"/>
  <c r="CF156" i="2" s="1"/>
  <c r="CE140" i="2"/>
  <c r="CE155" i="2" s="1"/>
  <c r="CD140" i="2"/>
  <c r="CD155" i="2" s="1"/>
  <c r="CD156" i="2" s="1"/>
  <c r="CC140" i="2"/>
  <c r="CB140" i="2"/>
  <c r="CB155" i="2" s="1"/>
  <c r="CB156" i="2" s="1"/>
  <c r="CA140" i="2"/>
  <c r="CA155" i="2" s="1"/>
  <c r="G140" i="2"/>
  <c r="E140" i="2"/>
  <c r="CL139" i="2"/>
  <c r="CK139" i="2"/>
  <c r="CJ139" i="2"/>
  <c r="CI139" i="2"/>
  <c r="CH139" i="2"/>
  <c r="CG139" i="2"/>
  <c r="CF139" i="2"/>
  <c r="CE139" i="2"/>
  <c r="CD139" i="2"/>
  <c r="CC139" i="2"/>
  <c r="CB139" i="2"/>
  <c r="CA139" i="2"/>
  <c r="G139" i="2"/>
  <c r="CL138" i="2"/>
  <c r="CK138" i="2"/>
  <c r="CJ138" i="2"/>
  <c r="CI138" i="2"/>
  <c r="CH138" i="2"/>
  <c r="CG138" i="2"/>
  <c r="CF138" i="2"/>
  <c r="CE138" i="2"/>
  <c r="CD138" i="2"/>
  <c r="CC138" i="2"/>
  <c r="CB138" i="2"/>
  <c r="CA138" i="2"/>
  <c r="G138" i="2"/>
  <c r="CL137" i="2"/>
  <c r="CK137" i="2"/>
  <c r="CJ137" i="2"/>
  <c r="CI137" i="2"/>
  <c r="CH137" i="2"/>
  <c r="CG137" i="2"/>
  <c r="CF137" i="2"/>
  <c r="CE137" i="2"/>
  <c r="CD137" i="2"/>
  <c r="CC137" i="2"/>
  <c r="CB137" i="2"/>
  <c r="CA137" i="2"/>
  <c r="G137" i="2"/>
  <c r="CL136" i="2"/>
  <c r="CK136" i="2"/>
  <c r="CJ136" i="2"/>
  <c r="CI136" i="2"/>
  <c r="CH136" i="2"/>
  <c r="CG136" i="2"/>
  <c r="CF136" i="2"/>
  <c r="CE136" i="2"/>
  <c r="CD136" i="2"/>
  <c r="CC136" i="2"/>
  <c r="CB136" i="2"/>
  <c r="CA136" i="2"/>
  <c r="G136" i="2"/>
  <c r="CL135" i="2"/>
  <c r="CK135" i="2"/>
  <c r="CJ135" i="2"/>
  <c r="CI135" i="2"/>
  <c r="CH135" i="2"/>
  <c r="CG135" i="2"/>
  <c r="CF135" i="2"/>
  <c r="CE135" i="2"/>
  <c r="CD135" i="2"/>
  <c r="CC135" i="2"/>
  <c r="CB135" i="2"/>
  <c r="CA135" i="2"/>
  <c r="H135" i="2"/>
  <c r="G135" i="2"/>
  <c r="CL134" i="2"/>
  <c r="CK134" i="2"/>
  <c r="CJ134" i="2"/>
  <c r="CI134" i="2"/>
  <c r="CH134" i="2"/>
  <c r="CG134" i="2"/>
  <c r="CF134" i="2"/>
  <c r="CE134" i="2"/>
  <c r="CD134" i="2"/>
  <c r="CC134" i="2"/>
  <c r="CB134" i="2"/>
  <c r="CA134" i="2"/>
  <c r="CL133" i="2"/>
  <c r="CK133" i="2"/>
  <c r="CJ133" i="2"/>
  <c r="CI133" i="2"/>
  <c r="CH133" i="2"/>
  <c r="CG133" i="2"/>
  <c r="CF133" i="2"/>
  <c r="CE133" i="2"/>
  <c r="CD133" i="2"/>
  <c r="CC133" i="2"/>
  <c r="CB133" i="2"/>
  <c r="CA133" i="2"/>
  <c r="G133" i="2"/>
  <c r="CL132" i="2"/>
  <c r="CK132" i="2"/>
  <c r="CJ132" i="2"/>
  <c r="CI132" i="2"/>
  <c r="CH132" i="2"/>
  <c r="CG132" i="2"/>
  <c r="CF132" i="2"/>
  <c r="CE132" i="2"/>
  <c r="CD132" i="2"/>
  <c r="CC132" i="2"/>
  <c r="CB132" i="2"/>
  <c r="CA132" i="2"/>
  <c r="G132" i="2"/>
  <c r="CL131" i="2"/>
  <c r="CK131" i="2"/>
  <c r="CJ131" i="2"/>
  <c r="CI131" i="2"/>
  <c r="CH131" i="2"/>
  <c r="CG131" i="2"/>
  <c r="CF131" i="2"/>
  <c r="CE131" i="2"/>
  <c r="CD131" i="2"/>
  <c r="CC131" i="2"/>
  <c r="CB131" i="2"/>
  <c r="CA131" i="2"/>
  <c r="G131" i="2"/>
  <c r="CL130" i="2"/>
  <c r="CL184" i="2" s="1"/>
  <c r="CK130" i="2"/>
  <c r="CK184" i="2" s="1"/>
  <c r="CJ130" i="2"/>
  <c r="CJ184" i="2" s="1"/>
  <c r="CI130" i="2"/>
  <c r="CI184" i="2" s="1"/>
  <c r="CH130" i="2"/>
  <c r="CH184" i="2" s="1"/>
  <c r="CG130" i="2"/>
  <c r="CG184" i="2" s="1"/>
  <c r="CF130" i="2"/>
  <c r="CF184" i="2" s="1"/>
  <c r="CE130" i="2"/>
  <c r="CE184" i="2" s="1"/>
  <c r="CD130" i="2"/>
  <c r="CD184" i="2" s="1"/>
  <c r="CC130" i="2"/>
  <c r="CC184" i="2" s="1"/>
  <c r="CB130" i="2"/>
  <c r="CB184" i="2" s="1"/>
  <c r="CA130" i="2"/>
  <c r="CA184" i="2" s="1"/>
  <c r="H130" i="2"/>
  <c r="G130" i="2"/>
  <c r="CL129" i="2"/>
  <c r="CK129" i="2"/>
  <c r="CJ129" i="2"/>
  <c r="CI129" i="2"/>
  <c r="CH129" i="2"/>
  <c r="CG129" i="2"/>
  <c r="CF129" i="2"/>
  <c r="CE129" i="2"/>
  <c r="CD129" i="2"/>
  <c r="CC129" i="2"/>
  <c r="CB129" i="2"/>
  <c r="CA129" i="2"/>
  <c r="H129" i="2"/>
  <c r="G129" i="2"/>
  <c r="CL128" i="2"/>
  <c r="CK128" i="2"/>
  <c r="CJ128" i="2"/>
  <c r="CI128" i="2"/>
  <c r="CH128" i="2"/>
  <c r="CG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CL126" i="2"/>
  <c r="CK126" i="2"/>
  <c r="CJ126" i="2"/>
  <c r="CI126" i="2"/>
  <c r="CH126" i="2"/>
  <c r="CG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G123" i="2"/>
  <c r="E123" i="2"/>
  <c r="G122" i="2"/>
  <c r="E122" i="2"/>
  <c r="G121" i="2"/>
  <c r="E121" i="2"/>
  <c r="G116" i="2"/>
  <c r="G114" i="2"/>
  <c r="G113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F109" i="2"/>
  <c r="G107" i="2"/>
  <c r="G103" i="2"/>
  <c r="G101" i="2"/>
  <c r="G100" i="2"/>
  <c r="H99" i="2"/>
  <c r="G99" i="2"/>
  <c r="H98" i="2"/>
  <c r="G98" i="2"/>
  <c r="H95" i="2"/>
  <c r="G95" i="2"/>
  <c r="E95" i="2"/>
  <c r="G94" i="2"/>
  <c r="BY93" i="2"/>
  <c r="BY100" i="2" s="1"/>
  <c r="BX93" i="2"/>
  <c r="BX100" i="2" s="1"/>
  <c r="BW93" i="2"/>
  <c r="BW100" i="2" s="1"/>
  <c r="BV93" i="2"/>
  <c r="BV100" i="2" s="1"/>
  <c r="BU93" i="2"/>
  <c r="BU100" i="2" s="1"/>
  <c r="BT93" i="2"/>
  <c r="BT100" i="2" s="1"/>
  <c r="BS93" i="2"/>
  <c r="BS100" i="2" s="1"/>
  <c r="BR93" i="2"/>
  <c r="BR100" i="2" s="1"/>
  <c r="BQ93" i="2"/>
  <c r="BQ100" i="2" s="1"/>
  <c r="BP93" i="2"/>
  <c r="BP100" i="2" s="1"/>
  <c r="BO93" i="2"/>
  <c r="BO100" i="2" s="1"/>
  <c r="BN93" i="2"/>
  <c r="BN100" i="2" s="1"/>
  <c r="BM93" i="2"/>
  <c r="BM100" i="2" s="1"/>
  <c r="BL93" i="2"/>
  <c r="BL100" i="2" s="1"/>
  <c r="BK93" i="2"/>
  <c r="BK100" i="2" s="1"/>
  <c r="BJ93" i="2"/>
  <c r="BJ100" i="2" s="1"/>
  <c r="BI93" i="2"/>
  <c r="BI100" i="2" s="1"/>
  <c r="BH93" i="2"/>
  <c r="BH100" i="2" s="1"/>
  <c r="BG93" i="2"/>
  <c r="BG100" i="2" s="1"/>
  <c r="BF93" i="2"/>
  <c r="BF100" i="2" s="1"/>
  <c r="BE93" i="2"/>
  <c r="BE100" i="2" s="1"/>
  <c r="BD93" i="2"/>
  <c r="BD100" i="2" s="1"/>
  <c r="BC93" i="2"/>
  <c r="BC100" i="2" s="1"/>
  <c r="BB93" i="2"/>
  <c r="BB100" i="2" s="1"/>
  <c r="BA93" i="2"/>
  <c r="BA100" i="2" s="1"/>
  <c r="AZ93" i="2"/>
  <c r="AZ100" i="2" s="1"/>
  <c r="AY93" i="2"/>
  <c r="AY100" i="2" s="1"/>
  <c r="AX93" i="2"/>
  <c r="AX100" i="2" s="1"/>
  <c r="AW93" i="2"/>
  <c r="AW100" i="2" s="1"/>
  <c r="AV93" i="2"/>
  <c r="AV100" i="2" s="1"/>
  <c r="AU93" i="2"/>
  <c r="AU100" i="2" s="1"/>
  <c r="AT93" i="2"/>
  <c r="AT100" i="2" s="1"/>
  <c r="AS93" i="2"/>
  <c r="AS100" i="2" s="1"/>
  <c r="AR93" i="2"/>
  <c r="AR100" i="2" s="1"/>
  <c r="AQ93" i="2"/>
  <c r="AQ100" i="2" s="1"/>
  <c r="AP93" i="2"/>
  <c r="AP100" i="2" s="1"/>
  <c r="AO93" i="2"/>
  <c r="AO100" i="2" s="1"/>
  <c r="AN93" i="2"/>
  <c r="AN100" i="2" s="1"/>
  <c r="AM93" i="2"/>
  <c r="AM100" i="2" s="1"/>
  <c r="AL93" i="2"/>
  <c r="AL100" i="2" s="1"/>
  <c r="AK93" i="2"/>
  <c r="AK100" i="2" s="1"/>
  <c r="AJ93" i="2"/>
  <c r="AJ100" i="2" s="1"/>
  <c r="AI93" i="2"/>
  <c r="AI100" i="2" s="1"/>
  <c r="AH93" i="2"/>
  <c r="AH100" i="2" s="1"/>
  <c r="AG93" i="2"/>
  <c r="AG100" i="2" s="1"/>
  <c r="AF93" i="2"/>
  <c r="AF100" i="2" s="1"/>
  <c r="AE93" i="2"/>
  <c r="AE100" i="2" s="1"/>
  <c r="AD93" i="2"/>
  <c r="AD100" i="2" s="1"/>
  <c r="AC93" i="2"/>
  <c r="AC100" i="2" s="1"/>
  <c r="AB93" i="2"/>
  <c r="AB100" i="2" s="1"/>
  <c r="AA93" i="2"/>
  <c r="AA100" i="2" s="1"/>
  <c r="Z93" i="2"/>
  <c r="Z100" i="2" s="1"/>
  <c r="Y93" i="2"/>
  <c r="Y100" i="2" s="1"/>
  <c r="X93" i="2"/>
  <c r="X100" i="2" s="1"/>
  <c r="W93" i="2"/>
  <c r="W100" i="2" s="1"/>
  <c r="V93" i="2"/>
  <c r="V100" i="2" s="1"/>
  <c r="U93" i="2"/>
  <c r="U100" i="2" s="1"/>
  <c r="T93" i="2"/>
  <c r="T100" i="2" s="1"/>
  <c r="S93" i="2"/>
  <c r="S100" i="2" s="1"/>
  <c r="R93" i="2"/>
  <c r="R100" i="2" s="1"/>
  <c r="Q93" i="2"/>
  <c r="Q100" i="2" s="1"/>
  <c r="P93" i="2"/>
  <c r="P100" i="2" s="1"/>
  <c r="O93" i="2"/>
  <c r="O100" i="2" s="1"/>
  <c r="N93" i="2"/>
  <c r="N100" i="2" s="1"/>
  <c r="M93" i="2"/>
  <c r="M100" i="2" s="1"/>
  <c r="L93" i="2"/>
  <c r="L100" i="2" s="1"/>
  <c r="K93" i="2"/>
  <c r="K100" i="2" s="1"/>
  <c r="J93" i="2"/>
  <c r="J100" i="2" s="1"/>
  <c r="I93" i="2"/>
  <c r="I100" i="2" s="1"/>
  <c r="H93" i="2"/>
  <c r="H100" i="2" s="1"/>
  <c r="H101" i="2" s="1"/>
  <c r="I98" i="2" s="1"/>
  <c r="G93" i="2"/>
  <c r="E93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H91" i="2"/>
  <c r="G91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E83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E82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E81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G84" i="2" s="1"/>
  <c r="E80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G78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2" i="2"/>
  <c r="F51" i="2"/>
  <c r="K41" i="2"/>
  <c r="K26" i="2"/>
  <c r="J26" i="2"/>
  <c r="I26" i="2"/>
  <c r="K25" i="2"/>
  <c r="J25" i="2"/>
  <c r="I25" i="2"/>
  <c r="G25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8" i="2"/>
  <c r="J18" i="2"/>
  <c r="I18" i="2"/>
  <c r="H18" i="2"/>
  <c r="G18" i="2"/>
  <c r="K16" i="2"/>
  <c r="J16" i="2"/>
  <c r="I16" i="2"/>
  <c r="H16" i="2"/>
  <c r="G16" i="2"/>
  <c r="C16" i="2"/>
  <c r="K14" i="2"/>
  <c r="J14" i="2"/>
  <c r="I14" i="2"/>
  <c r="H14" i="2"/>
  <c r="K13" i="2"/>
  <c r="J13" i="2"/>
  <c r="I13" i="2"/>
  <c r="H13" i="2"/>
  <c r="K12" i="2"/>
  <c r="J12" i="2"/>
  <c r="I12" i="2"/>
  <c r="H12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CL7" i="2"/>
  <c r="CK7" i="2"/>
  <c r="CJ7" i="2"/>
  <c r="CI7" i="2"/>
  <c r="CH7" i="2"/>
  <c r="CG7" i="2"/>
  <c r="CF7" i="2"/>
  <c r="CE7" i="2"/>
  <c r="CD7" i="2"/>
  <c r="CC7" i="2"/>
  <c r="CB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G172" i="2" l="1"/>
  <c r="G86" i="2"/>
  <c r="G153" i="2" s="1"/>
  <c r="G156" i="2" s="1"/>
  <c r="G159" i="2" s="1"/>
  <c r="H78" i="2"/>
  <c r="H94" i="2"/>
  <c r="CA185" i="2"/>
  <c r="CA186" i="2" s="1"/>
  <c r="CA189" i="2" s="1"/>
  <c r="CE186" i="2"/>
  <c r="CE185" i="2"/>
  <c r="CI185" i="2"/>
  <c r="CI186" i="2" s="1"/>
  <c r="CI189" i="2" s="1"/>
  <c r="CB186" i="2"/>
  <c r="CB185" i="2"/>
  <c r="CF185" i="2"/>
  <c r="CF186" i="2"/>
  <c r="CJ185" i="2"/>
  <c r="CJ186" i="2" s="1"/>
  <c r="CJ189" i="2" s="1"/>
  <c r="CC185" i="2"/>
  <c r="CC186" i="2" s="1"/>
  <c r="CC189" i="2" s="1"/>
  <c r="CG186" i="2"/>
  <c r="CG185" i="2"/>
  <c r="CK185" i="2"/>
  <c r="CK186" i="2"/>
  <c r="CA156" i="2"/>
  <c r="CE156" i="2"/>
  <c r="CI156" i="2"/>
  <c r="CD185" i="2"/>
  <c r="CD186" i="2"/>
  <c r="CH185" i="2"/>
  <c r="CH186" i="2"/>
  <c r="CL185" i="2"/>
  <c r="CL186" i="2"/>
  <c r="CL189" i="2" s="1"/>
  <c r="CC156" i="2"/>
  <c r="CG156" i="2"/>
  <c r="CK156" i="2"/>
  <c r="CE179" i="2"/>
  <c r="CC187" i="2"/>
  <c r="CB179" i="2"/>
  <c r="CF179" i="2"/>
  <c r="CG187" i="2"/>
  <c r="CK187" i="2"/>
  <c r="CJ179" i="2"/>
  <c r="CD187" i="2"/>
  <c r="CH187" i="2"/>
  <c r="CL187" i="2"/>
  <c r="CC179" i="2"/>
  <c r="CK179" i="2"/>
  <c r="CE187" i="2"/>
  <c r="CD179" i="2"/>
  <c r="CI187" i="2"/>
  <c r="CH179" i="2"/>
  <c r="CL179" i="2"/>
  <c r="CB187" i="2"/>
  <c r="CA187" i="2"/>
  <c r="CF187" i="2"/>
  <c r="CJ187" i="2"/>
  <c r="CD189" i="2" l="1"/>
  <c r="CG189" i="2"/>
  <c r="CB189" i="2"/>
  <c r="CE189" i="2"/>
  <c r="CK189" i="2"/>
  <c r="CF189" i="2"/>
  <c r="H84" i="2"/>
  <c r="H86" i="2" s="1"/>
  <c r="H153" i="2" s="1"/>
  <c r="CH189" i="2"/>
  <c r="G161" i="2"/>
  <c r="G118" i="2" s="1"/>
  <c r="G160" i="2"/>
  <c r="G117" i="2" s="1"/>
  <c r="G119" i="2" s="1"/>
  <c r="H103" i="2"/>
  <c r="H173" i="2" s="1"/>
  <c r="I91" i="2"/>
  <c r="G193" i="2" l="1"/>
  <c r="G177" i="2"/>
  <c r="H116" i="2"/>
  <c r="G162" i="2"/>
  <c r="G108" i="2" s="1"/>
  <c r="G109" i="2" s="1"/>
  <c r="H172" i="2"/>
  <c r="I78" i="2"/>
  <c r="I95" i="2"/>
  <c r="I99" i="2" s="1"/>
  <c r="I94" i="2"/>
  <c r="I129" i="2" l="1"/>
  <c r="I130" i="2" s="1"/>
  <c r="I101" i="2"/>
  <c r="J98" i="2" s="1"/>
  <c r="H121" i="2"/>
  <c r="H113" i="2"/>
  <c r="H114" i="2" s="1"/>
  <c r="H122" i="2" s="1"/>
  <c r="I84" i="2"/>
  <c r="I86" i="2" s="1"/>
  <c r="I153" i="2" s="1"/>
  <c r="G187" i="2"/>
  <c r="G189" i="2" s="1"/>
  <c r="G179" i="2"/>
  <c r="I103" i="2"/>
  <c r="I173" i="2" s="1"/>
  <c r="J91" i="2"/>
  <c r="G171" i="2"/>
  <c r="G175" i="2" s="1"/>
  <c r="H107" i="2"/>
  <c r="G181" i="2" l="1"/>
  <c r="H158" i="2"/>
  <c r="H132" i="2"/>
  <c r="H157" i="2"/>
  <c r="H131" i="2"/>
  <c r="H133" i="2" s="1"/>
  <c r="I172" i="2"/>
  <c r="J78" i="2"/>
  <c r="J95" i="2"/>
  <c r="J99" i="2" s="1"/>
  <c r="J129" i="2" s="1"/>
  <c r="J130" i="2" s="1"/>
  <c r="J94" i="2"/>
  <c r="I184" i="2"/>
  <c r="I185" i="2" l="1"/>
  <c r="I186" i="2" s="1"/>
  <c r="J84" i="2"/>
  <c r="K91" i="2"/>
  <c r="J184" i="2"/>
  <c r="J101" i="2"/>
  <c r="K98" i="2" s="1"/>
  <c r="H141" i="2"/>
  <c r="H142" i="2" s="1"/>
  <c r="H167" i="2" s="1"/>
  <c r="H169" i="2" s="1"/>
  <c r="H137" i="2"/>
  <c r="H136" i="2"/>
  <c r="H139" i="2" l="1"/>
  <c r="H140" i="2" s="1"/>
  <c r="H138" i="2"/>
  <c r="I135" i="2" s="1"/>
  <c r="H178" i="2"/>
  <c r="I166" i="2"/>
  <c r="H144" i="2"/>
  <c r="H148" i="2" s="1"/>
  <c r="H149" i="2" s="1"/>
  <c r="H155" i="2"/>
  <c r="H156" i="2" s="1"/>
  <c r="H159" i="2" s="1"/>
  <c r="J172" i="2"/>
  <c r="K78" i="2"/>
  <c r="J185" i="2"/>
  <c r="J186" i="2" s="1"/>
  <c r="J86" i="2"/>
  <c r="J153" i="2" s="1"/>
  <c r="K95" i="2"/>
  <c r="K99" i="2" s="1"/>
  <c r="K129" i="2" s="1"/>
  <c r="K130" i="2" s="1"/>
  <c r="K94" i="2"/>
  <c r="J103" i="2"/>
  <c r="J173" i="2" s="1"/>
  <c r="K184" i="2" l="1"/>
  <c r="H174" i="2"/>
  <c r="I147" i="2"/>
  <c r="K84" i="2"/>
  <c r="K86" i="2" s="1"/>
  <c r="K153" i="2" s="1"/>
  <c r="K101" i="2"/>
  <c r="L98" i="2" s="1"/>
  <c r="L91" i="2"/>
  <c r="H160" i="2"/>
  <c r="H117" i="2" s="1"/>
  <c r="H161" i="2"/>
  <c r="H118" i="2" s="1"/>
  <c r="L95" i="2" l="1"/>
  <c r="L99" i="2" s="1"/>
  <c r="L129" i="2" s="1"/>
  <c r="L130" i="2" s="1"/>
  <c r="L94" i="2"/>
  <c r="H119" i="2"/>
  <c r="K103" i="2"/>
  <c r="K173" i="2" s="1"/>
  <c r="K172" i="2"/>
  <c r="L78" i="2"/>
  <c r="H162" i="2"/>
  <c r="H108" i="2" s="1"/>
  <c r="H109" i="2" s="1"/>
  <c r="K185" i="2"/>
  <c r="K186" i="2" s="1"/>
  <c r="L101" i="2" l="1"/>
  <c r="M98" i="2" s="1"/>
  <c r="L84" i="2"/>
  <c r="L86" i="2"/>
  <c r="L153" i="2" s="1"/>
  <c r="L103" i="2"/>
  <c r="L173" i="2" s="1"/>
  <c r="M91" i="2"/>
  <c r="H171" i="2"/>
  <c r="H175" i="2" s="1"/>
  <c r="I107" i="2"/>
  <c r="H193" i="2"/>
  <c r="H177" i="2"/>
  <c r="I116" i="2"/>
  <c r="L184" i="2"/>
  <c r="I121" i="2" l="1"/>
  <c r="I113" i="2"/>
  <c r="I114" i="2" s="1"/>
  <c r="I122" i="2" s="1"/>
  <c r="L185" i="2"/>
  <c r="L186" i="2"/>
  <c r="L172" i="2"/>
  <c r="M78" i="2"/>
  <c r="H179" i="2"/>
  <c r="H181" i="2" s="1"/>
  <c r="H187" i="2"/>
  <c r="H189" i="2" s="1"/>
  <c r="M95" i="2"/>
  <c r="M99" i="2" s="1"/>
  <c r="M94" i="2"/>
  <c r="M129" i="2" l="1"/>
  <c r="M130" i="2" s="1"/>
  <c r="M101" i="2"/>
  <c r="N98" i="2" s="1"/>
  <c r="M84" i="2"/>
  <c r="M86" i="2" s="1"/>
  <c r="M153" i="2" s="1"/>
  <c r="I158" i="2"/>
  <c r="I132" i="2"/>
  <c r="I157" i="2"/>
  <c r="I131" i="2"/>
  <c r="M103" i="2"/>
  <c r="M173" i="2" s="1"/>
  <c r="N91" i="2"/>
  <c r="M172" i="2" l="1"/>
  <c r="N78" i="2"/>
  <c r="N95" i="2"/>
  <c r="N99" i="2" s="1"/>
  <c r="N129" i="2" s="1"/>
  <c r="N130" i="2" s="1"/>
  <c r="N94" i="2"/>
  <c r="I133" i="2"/>
  <c r="M184" i="2"/>
  <c r="N101" i="2" l="1"/>
  <c r="O98" i="2" s="1"/>
  <c r="M185" i="2"/>
  <c r="M186" i="2" s="1"/>
  <c r="N84" i="2"/>
  <c r="N86" i="2" s="1"/>
  <c r="N153" i="2" s="1"/>
  <c r="N103" i="2"/>
  <c r="N173" i="2" s="1"/>
  <c r="O91" i="2"/>
  <c r="I141" i="2"/>
  <c r="I142" i="2" s="1"/>
  <c r="I167" i="2" s="1"/>
  <c r="I169" i="2" s="1"/>
  <c r="I136" i="2"/>
  <c r="I137" i="2"/>
  <c r="N184" i="2"/>
  <c r="I178" i="2" l="1"/>
  <c r="J166" i="2"/>
  <c r="I138" i="2"/>
  <c r="J135" i="2" s="1"/>
  <c r="O95" i="2"/>
  <c r="O99" i="2" s="1"/>
  <c r="O94" i="2"/>
  <c r="I139" i="2"/>
  <c r="I140" i="2" s="1"/>
  <c r="N185" i="2"/>
  <c r="N186" i="2" s="1"/>
  <c r="N172" i="2"/>
  <c r="O78" i="2"/>
  <c r="O84" i="2" l="1"/>
  <c r="O86" i="2" s="1"/>
  <c r="O153" i="2" s="1"/>
  <c r="I155" i="2"/>
  <c r="I156" i="2" s="1"/>
  <c r="I159" i="2" s="1"/>
  <c r="I144" i="2"/>
  <c r="I148" i="2" s="1"/>
  <c r="I149" i="2" s="1"/>
  <c r="P91" i="2"/>
  <c r="O129" i="2"/>
  <c r="O130" i="2" s="1"/>
  <c r="O101" i="2"/>
  <c r="P98" i="2" s="1"/>
  <c r="I160" i="2" l="1"/>
  <c r="I117" i="2" s="1"/>
  <c r="I161" i="2"/>
  <c r="I118" i="2" s="1"/>
  <c r="P95" i="2"/>
  <c r="P99" i="2" s="1"/>
  <c r="P129" i="2" s="1"/>
  <c r="P130" i="2" s="1"/>
  <c r="P94" i="2"/>
  <c r="O103" i="2"/>
  <c r="O173" i="2" s="1"/>
  <c r="O172" i="2"/>
  <c r="P78" i="2"/>
  <c r="O184" i="2"/>
  <c r="I174" i="2"/>
  <c r="J147" i="2"/>
  <c r="P184" i="2" l="1"/>
  <c r="O185" i="2"/>
  <c r="O186" i="2" s="1"/>
  <c r="P101" i="2"/>
  <c r="Q98" i="2" s="1"/>
  <c r="I162" i="2"/>
  <c r="I108" i="2" s="1"/>
  <c r="I109" i="2" s="1"/>
  <c r="P84" i="2"/>
  <c r="P86" i="2" s="1"/>
  <c r="P153" i="2" s="1"/>
  <c r="Q91" i="2"/>
  <c r="I119" i="2"/>
  <c r="P103" i="2" l="1"/>
  <c r="P173" i="2" s="1"/>
  <c r="I193" i="2"/>
  <c r="I177" i="2"/>
  <c r="J116" i="2"/>
  <c r="Q95" i="2"/>
  <c r="Q99" i="2" s="1"/>
  <c r="Q129" i="2" s="1"/>
  <c r="Q130" i="2" s="1"/>
  <c r="Q94" i="2"/>
  <c r="I171" i="2"/>
  <c r="I175" i="2" s="1"/>
  <c r="J107" i="2"/>
  <c r="P172" i="2"/>
  <c r="Q78" i="2"/>
  <c r="P185" i="2"/>
  <c r="P186" i="2" s="1"/>
  <c r="Q101" i="2" l="1"/>
  <c r="R98" i="2" s="1"/>
  <c r="J121" i="2"/>
  <c r="J113" i="2"/>
  <c r="J114" i="2" s="1"/>
  <c r="J122" i="2" s="1"/>
  <c r="Q84" i="2"/>
  <c r="Q86" i="2" s="1"/>
  <c r="Q153" i="2" s="1"/>
  <c r="I179" i="2"/>
  <c r="I181" i="2" s="1"/>
  <c r="I187" i="2"/>
  <c r="I189" i="2" s="1"/>
  <c r="Q103" i="2"/>
  <c r="Q173" i="2" s="1"/>
  <c r="R91" i="2"/>
  <c r="Q184" i="2"/>
  <c r="J131" i="2" l="1"/>
  <c r="J157" i="2"/>
  <c r="Q185" i="2"/>
  <c r="Q186" i="2"/>
  <c r="Q172" i="2"/>
  <c r="R78" i="2"/>
  <c r="R95" i="2"/>
  <c r="R99" i="2" s="1"/>
  <c r="R94" i="2"/>
  <c r="J158" i="2"/>
  <c r="J132" i="2"/>
  <c r="R84" i="2" l="1"/>
  <c r="R129" i="2"/>
  <c r="R130" i="2" s="1"/>
  <c r="R101" i="2"/>
  <c r="S98" i="2" s="1"/>
  <c r="S91" i="2"/>
  <c r="J133" i="2"/>
  <c r="R103" i="2" l="1"/>
  <c r="R173" i="2" s="1"/>
  <c r="R184" i="2"/>
  <c r="R172" i="2"/>
  <c r="S78" i="2"/>
  <c r="S95" i="2"/>
  <c r="S99" i="2" s="1"/>
  <c r="S129" i="2" s="1"/>
  <c r="S130" i="2" s="1"/>
  <c r="S94" i="2"/>
  <c r="R86" i="2"/>
  <c r="R153" i="2" s="1"/>
  <c r="J136" i="2"/>
  <c r="J137" i="2"/>
  <c r="J141" i="2"/>
  <c r="J142" i="2" s="1"/>
  <c r="J167" i="2" s="1"/>
  <c r="J169" i="2" s="1"/>
  <c r="J138" i="2" l="1"/>
  <c r="K135" i="2" s="1"/>
  <c r="S101" i="2"/>
  <c r="T98" i="2" s="1"/>
  <c r="J178" i="2"/>
  <c r="K166" i="2"/>
  <c r="J139" i="2"/>
  <c r="J140" i="2" s="1"/>
  <c r="S84" i="2"/>
  <c r="S86" i="2" s="1"/>
  <c r="S153" i="2" s="1"/>
  <c r="S103" i="2"/>
  <c r="S173" i="2" s="1"/>
  <c r="T91" i="2"/>
  <c r="S184" i="2"/>
  <c r="R185" i="2"/>
  <c r="R186" i="2" s="1"/>
  <c r="J144" i="2" l="1"/>
  <c r="J148" i="2" s="1"/>
  <c r="J149" i="2" s="1"/>
  <c r="J155" i="2"/>
  <c r="J156" i="2" s="1"/>
  <c r="J159" i="2" s="1"/>
  <c r="S185" i="2"/>
  <c r="S186" i="2"/>
  <c r="T95" i="2"/>
  <c r="T99" i="2" s="1"/>
  <c r="T94" i="2"/>
  <c r="S172" i="2"/>
  <c r="T78" i="2"/>
  <c r="T129" i="2" l="1"/>
  <c r="T130" i="2" s="1"/>
  <c r="T101" i="2"/>
  <c r="U98" i="2" s="1"/>
  <c r="J160" i="2"/>
  <c r="J117" i="2" s="1"/>
  <c r="J161" i="2"/>
  <c r="J118" i="2" s="1"/>
  <c r="T84" i="2"/>
  <c r="T86" i="2" s="1"/>
  <c r="T153" i="2" s="1"/>
  <c r="J174" i="2"/>
  <c r="K147" i="2"/>
  <c r="U91" i="2"/>
  <c r="J119" i="2" l="1"/>
  <c r="J177" i="2" s="1"/>
  <c r="T103" i="2"/>
  <c r="T173" i="2" s="1"/>
  <c r="U95" i="2"/>
  <c r="U99" i="2" s="1"/>
  <c r="U129" i="2" s="1"/>
  <c r="U130" i="2" s="1"/>
  <c r="U94" i="2"/>
  <c r="J193" i="2"/>
  <c r="K116" i="2"/>
  <c r="T172" i="2"/>
  <c r="U78" i="2"/>
  <c r="J162" i="2"/>
  <c r="J108" i="2" s="1"/>
  <c r="J109" i="2" s="1"/>
  <c r="T184" i="2"/>
  <c r="U101" i="2" l="1"/>
  <c r="V98" i="2" s="1"/>
  <c r="T185" i="2"/>
  <c r="T186" i="2"/>
  <c r="U84" i="2"/>
  <c r="U86" i="2" s="1"/>
  <c r="U153" i="2" s="1"/>
  <c r="J171" i="2"/>
  <c r="J175" i="2" s="1"/>
  <c r="K107" i="2"/>
  <c r="K121" i="2"/>
  <c r="K113" i="2"/>
  <c r="K114" i="2" s="1"/>
  <c r="K122" i="2" s="1"/>
  <c r="U103" i="2"/>
  <c r="U173" i="2" s="1"/>
  <c r="V91" i="2"/>
  <c r="J179" i="2"/>
  <c r="J181" i="2" s="1"/>
  <c r="J187" i="2"/>
  <c r="J189" i="2" s="1"/>
  <c r="U184" i="2"/>
  <c r="U185" i="2" l="1"/>
  <c r="U186" i="2" s="1"/>
  <c r="K157" i="2"/>
  <c r="K131" i="2"/>
  <c r="V95" i="2"/>
  <c r="V99" i="2" s="1"/>
  <c r="V94" i="2"/>
  <c r="U172" i="2"/>
  <c r="V78" i="2"/>
  <c r="K158" i="2"/>
  <c r="K132" i="2"/>
  <c r="W91" i="2" l="1"/>
  <c r="V129" i="2"/>
  <c r="V130" i="2" s="1"/>
  <c r="V101" i="2"/>
  <c r="W98" i="2" s="1"/>
  <c r="V84" i="2"/>
  <c r="K133" i="2"/>
  <c r="V184" i="2" l="1"/>
  <c r="V172" i="2"/>
  <c r="W78" i="2"/>
  <c r="K137" i="2"/>
  <c r="K141" i="2"/>
  <c r="K142" i="2" s="1"/>
  <c r="K167" i="2" s="1"/>
  <c r="K169" i="2" s="1"/>
  <c r="K136" i="2"/>
  <c r="W95" i="2"/>
  <c r="W99" i="2" s="1"/>
  <c r="W129" i="2" s="1"/>
  <c r="W130" i="2" s="1"/>
  <c r="W94" i="2"/>
  <c r="V86" i="2"/>
  <c r="V153" i="2" s="1"/>
  <c r="V103" i="2"/>
  <c r="V173" i="2" s="1"/>
  <c r="W101" i="2"/>
  <c r="X98" i="2" s="1"/>
  <c r="K138" i="2" l="1"/>
  <c r="L135" i="2" s="1"/>
  <c r="K178" i="2"/>
  <c r="L166" i="2"/>
  <c r="W84" i="2"/>
  <c r="W103" i="2"/>
  <c r="W173" i="2" s="1"/>
  <c r="X91" i="2"/>
  <c r="W184" i="2"/>
  <c r="K139" i="2"/>
  <c r="K140" i="2" s="1"/>
  <c r="V185" i="2"/>
  <c r="V186" i="2" s="1"/>
  <c r="X95" i="2" l="1"/>
  <c r="X99" i="2" s="1"/>
  <c r="X94" i="2"/>
  <c r="W172" i="2"/>
  <c r="X78" i="2"/>
  <c r="K155" i="2"/>
  <c r="K156" i="2" s="1"/>
  <c r="K159" i="2" s="1"/>
  <c r="K144" i="2"/>
  <c r="K148" i="2" s="1"/>
  <c r="K149" i="2" s="1"/>
  <c r="W185" i="2"/>
  <c r="W186" i="2"/>
  <c r="W86" i="2"/>
  <c r="W153" i="2" s="1"/>
  <c r="K174" i="2" l="1"/>
  <c r="L147" i="2"/>
  <c r="Y91" i="2"/>
  <c r="X129" i="2"/>
  <c r="X130" i="2" s="1"/>
  <c r="X101" i="2"/>
  <c r="Y98" i="2" s="1"/>
  <c r="K161" i="2"/>
  <c r="K118" i="2" s="1"/>
  <c r="K160" i="2"/>
  <c r="K117" i="2" s="1"/>
  <c r="X84" i="2"/>
  <c r="K119" i="2" l="1"/>
  <c r="Y95" i="2"/>
  <c r="Y99" i="2" s="1"/>
  <c r="Y129" i="2" s="1"/>
  <c r="Y130" i="2" s="1"/>
  <c r="Y94" i="2"/>
  <c r="X172" i="2"/>
  <c r="Y78" i="2"/>
  <c r="X184" i="2"/>
  <c r="X103" i="2"/>
  <c r="X173" i="2" s="1"/>
  <c r="K193" i="2"/>
  <c r="K177" i="2"/>
  <c r="L116" i="2"/>
  <c r="K162" i="2"/>
  <c r="K108" i="2" s="1"/>
  <c r="K109" i="2" s="1"/>
  <c r="X86" i="2"/>
  <c r="X153" i="2" s="1"/>
  <c r="K171" i="2" l="1"/>
  <c r="K175" i="2" s="1"/>
  <c r="L107" i="2"/>
  <c r="L121" i="2"/>
  <c r="L113" i="2"/>
  <c r="L114" i="2" s="1"/>
  <c r="L122" i="2" s="1"/>
  <c r="Z91" i="2"/>
  <c r="X185" i="2"/>
  <c r="X186" i="2"/>
  <c r="Y184" i="2"/>
  <c r="K179" i="2"/>
  <c r="K181" i="2" s="1"/>
  <c r="K187" i="2"/>
  <c r="K189" i="2" s="1"/>
  <c r="Y84" i="2"/>
  <c r="Y101" i="2"/>
  <c r="Z98" i="2" s="1"/>
  <c r="Y172" i="2" l="1"/>
  <c r="Z78" i="2"/>
  <c r="L157" i="2"/>
  <c r="L131" i="2"/>
  <c r="Y185" i="2"/>
  <c r="Y186" i="2" s="1"/>
  <c r="Z95" i="2"/>
  <c r="Z99" i="2" s="1"/>
  <c r="Z129" i="2" s="1"/>
  <c r="Z130" i="2" s="1"/>
  <c r="Z94" i="2"/>
  <c r="Y103" i="2"/>
  <c r="Y173" i="2" s="1"/>
  <c r="Y86" i="2"/>
  <c r="Y153" i="2" s="1"/>
  <c r="L158" i="2"/>
  <c r="L132" i="2"/>
  <c r="AA91" i="2" l="1"/>
  <c r="L133" i="2"/>
  <c r="Z184" i="2"/>
  <c r="Z84" i="2"/>
  <c r="Z101" i="2"/>
  <c r="AA98" i="2" s="1"/>
  <c r="Z172" i="2" l="1"/>
  <c r="AA78" i="2"/>
  <c r="L141" i="2"/>
  <c r="L142" i="2" s="1"/>
  <c r="L167" i="2" s="1"/>
  <c r="L169" i="2" s="1"/>
  <c r="L137" i="2"/>
  <c r="L136" i="2"/>
  <c r="Z103" i="2"/>
  <c r="Z173" i="2" s="1"/>
  <c r="Z86" i="2"/>
  <c r="Z153" i="2" s="1"/>
  <c r="AA95" i="2"/>
  <c r="AA99" i="2" s="1"/>
  <c r="AA129" i="2" s="1"/>
  <c r="AA130" i="2" s="1"/>
  <c r="AA94" i="2"/>
  <c r="Z185" i="2"/>
  <c r="Z186" i="2" s="1"/>
  <c r="L138" i="2" l="1"/>
  <c r="M135" i="2" s="1"/>
  <c r="L178" i="2"/>
  <c r="M166" i="2"/>
  <c r="AA103" i="2"/>
  <c r="AA173" i="2" s="1"/>
  <c r="AB91" i="2"/>
  <c r="AA101" i="2"/>
  <c r="AB98" i="2" s="1"/>
  <c r="L139" i="2"/>
  <c r="L140" i="2" s="1"/>
  <c r="AA84" i="2"/>
  <c r="AA86" i="2" s="1"/>
  <c r="AA153" i="2" s="1"/>
  <c r="AA184" i="2"/>
  <c r="AA185" i="2" l="1"/>
  <c r="AA186" i="2" s="1"/>
  <c r="L155" i="2"/>
  <c r="L156" i="2" s="1"/>
  <c r="L159" i="2" s="1"/>
  <c r="L144" i="2"/>
  <c r="L148" i="2" s="1"/>
  <c r="L149" i="2" s="1"/>
  <c r="AA172" i="2"/>
  <c r="AB78" i="2"/>
  <c r="AB95" i="2"/>
  <c r="AB99" i="2" s="1"/>
  <c r="AB129" i="2" s="1"/>
  <c r="AB130" i="2" s="1"/>
  <c r="AB94" i="2"/>
  <c r="L174" i="2" l="1"/>
  <c r="M147" i="2"/>
  <c r="L160" i="2"/>
  <c r="L117" i="2" s="1"/>
  <c r="L161" i="2"/>
  <c r="L118" i="2" s="1"/>
  <c r="AC91" i="2"/>
  <c r="AB184" i="2"/>
  <c r="AB84" i="2"/>
  <c r="AB86" i="2" s="1"/>
  <c r="AB153" i="2" s="1"/>
  <c r="AB101" i="2"/>
  <c r="AC98" i="2" s="1"/>
  <c r="AC95" i="2" l="1"/>
  <c r="AC99" i="2" s="1"/>
  <c r="AC129" i="2" s="1"/>
  <c r="AC130" i="2" s="1"/>
  <c r="AC94" i="2"/>
  <c r="L162" i="2"/>
  <c r="L108" i="2" s="1"/>
  <c r="L109" i="2" s="1"/>
  <c r="AB172" i="2"/>
  <c r="AC78" i="2"/>
  <c r="AB103" i="2"/>
  <c r="AB173" i="2" s="1"/>
  <c r="AB185" i="2"/>
  <c r="AB186" i="2"/>
  <c r="L119" i="2"/>
  <c r="L193" i="2" l="1"/>
  <c r="L177" i="2"/>
  <c r="M116" i="2"/>
  <c r="AD91" i="2"/>
  <c r="AC184" i="2"/>
  <c r="L171" i="2"/>
  <c r="L175" i="2" s="1"/>
  <c r="M107" i="2"/>
  <c r="AC84" i="2"/>
  <c r="AC101" i="2"/>
  <c r="AD98" i="2" s="1"/>
  <c r="AC172" i="2" l="1"/>
  <c r="AD78" i="2"/>
  <c r="M121" i="2"/>
  <c r="M113" i="2"/>
  <c r="M114" i="2" s="1"/>
  <c r="M122" i="2" s="1"/>
  <c r="AC86" i="2"/>
  <c r="AC153" i="2" s="1"/>
  <c r="AC185" i="2"/>
  <c r="AC186" i="2" s="1"/>
  <c r="AD95" i="2"/>
  <c r="AD99" i="2" s="1"/>
  <c r="AD129" i="2" s="1"/>
  <c r="AD130" i="2" s="1"/>
  <c r="AD94" i="2"/>
  <c r="L179" i="2"/>
  <c r="L181" i="2" s="1"/>
  <c r="L187" i="2"/>
  <c r="L189" i="2" s="1"/>
  <c r="AC103" i="2"/>
  <c r="AC173" i="2" s="1"/>
  <c r="AD101" i="2" l="1"/>
  <c r="AE98" i="2" s="1"/>
  <c r="AE91" i="2"/>
  <c r="M157" i="2"/>
  <c r="M131" i="2"/>
  <c r="AD184" i="2"/>
  <c r="AD84" i="2"/>
  <c r="M158" i="2"/>
  <c r="M132" i="2"/>
  <c r="AD103" i="2" l="1"/>
  <c r="AD173" i="2" s="1"/>
  <c r="AD185" i="2"/>
  <c r="AD186" i="2" s="1"/>
  <c r="AE95" i="2"/>
  <c r="AE99" i="2" s="1"/>
  <c r="AE94" i="2"/>
  <c r="AD172" i="2"/>
  <c r="AE78" i="2"/>
  <c r="AD86" i="2"/>
  <c r="AD153" i="2" s="1"/>
  <c r="M133" i="2"/>
  <c r="AF91" i="2" l="1"/>
  <c r="M141" i="2"/>
  <c r="M142" i="2" s="1"/>
  <c r="M167" i="2" s="1"/>
  <c r="M169" i="2" s="1"/>
  <c r="M136" i="2"/>
  <c r="M137" i="2"/>
  <c r="AE129" i="2"/>
  <c r="AE130" i="2" s="1"/>
  <c r="AE101" i="2"/>
  <c r="AF98" i="2" s="1"/>
  <c r="AE84" i="2"/>
  <c r="M139" i="2" l="1"/>
  <c r="M140" i="2" s="1"/>
  <c r="M155" i="2"/>
  <c r="M156" i="2" s="1"/>
  <c r="M159" i="2" s="1"/>
  <c r="M144" i="2"/>
  <c r="M148" i="2" s="1"/>
  <c r="M149" i="2" s="1"/>
  <c r="AE172" i="2"/>
  <c r="AF78" i="2"/>
  <c r="M178" i="2"/>
  <c r="N166" i="2"/>
  <c r="AF95" i="2"/>
  <c r="AF99" i="2" s="1"/>
  <c r="AF129" i="2" s="1"/>
  <c r="AF130" i="2" s="1"/>
  <c r="AF94" i="2"/>
  <c r="AE103" i="2"/>
  <c r="AE173" i="2" s="1"/>
  <c r="M138" i="2"/>
  <c r="N135" i="2" s="1"/>
  <c r="AE86" i="2"/>
  <c r="AE153" i="2" s="1"/>
  <c r="AE184" i="2"/>
  <c r="AG91" i="2" l="1"/>
  <c r="AF84" i="2"/>
  <c r="AF184" i="2"/>
  <c r="M174" i="2"/>
  <c r="N147" i="2"/>
  <c r="AE185" i="2"/>
  <c r="AE186" i="2" s="1"/>
  <c r="AF101" i="2"/>
  <c r="AG98" i="2" s="1"/>
  <c r="M160" i="2"/>
  <c r="M117" i="2" s="1"/>
  <c r="M161" i="2"/>
  <c r="M118" i="2" s="1"/>
  <c r="AF172" i="2" l="1"/>
  <c r="AG78" i="2"/>
  <c r="M119" i="2"/>
  <c r="AG95" i="2"/>
  <c r="AG99" i="2" s="1"/>
  <c r="AG129" i="2" s="1"/>
  <c r="AG130" i="2" s="1"/>
  <c r="AG94" i="2"/>
  <c r="AF185" i="2"/>
  <c r="AF186" i="2" s="1"/>
  <c r="AF103" i="2"/>
  <c r="AF173" i="2" s="1"/>
  <c r="M162" i="2"/>
  <c r="M108" i="2" s="1"/>
  <c r="M109" i="2" s="1"/>
  <c r="AF86" i="2"/>
  <c r="AF153" i="2" s="1"/>
  <c r="AG101" i="2" l="1"/>
  <c r="AH98" i="2" s="1"/>
  <c r="M171" i="2"/>
  <c r="M175" i="2" s="1"/>
  <c r="N107" i="2"/>
  <c r="M193" i="2"/>
  <c r="M177" i="2"/>
  <c r="N116" i="2"/>
  <c r="AG84" i="2"/>
  <c r="AG103" i="2"/>
  <c r="AG173" i="2" s="1"/>
  <c r="AH91" i="2"/>
  <c r="AG184" i="2"/>
  <c r="AG172" i="2" l="1"/>
  <c r="AH78" i="2"/>
  <c r="AH95" i="2"/>
  <c r="AH99" i="2" s="1"/>
  <c r="AH94" i="2"/>
  <c r="N113" i="2"/>
  <c r="N114" i="2" s="1"/>
  <c r="N122" i="2" s="1"/>
  <c r="N121" i="2"/>
  <c r="AG185" i="2"/>
  <c r="AG186" i="2" s="1"/>
  <c r="AG86" i="2"/>
  <c r="AG153" i="2" s="1"/>
  <c r="M179" i="2"/>
  <c r="M181" i="2" s="1"/>
  <c r="M187" i="2"/>
  <c r="M189" i="2" s="1"/>
  <c r="AH129" i="2" l="1"/>
  <c r="AH130" i="2" s="1"/>
  <c r="AH101" i="2"/>
  <c r="AI98" i="2" s="1"/>
  <c r="N157" i="2"/>
  <c r="N131" i="2"/>
  <c r="AH84" i="2"/>
  <c r="N158" i="2"/>
  <c r="N132" i="2"/>
  <c r="AH103" i="2"/>
  <c r="AH173" i="2" s="1"/>
  <c r="AI91" i="2"/>
  <c r="AI95" i="2" l="1"/>
  <c r="AI99" i="2" s="1"/>
  <c r="AI129" i="2" s="1"/>
  <c r="AI130" i="2" s="1"/>
  <c r="AI94" i="2"/>
  <c r="AH172" i="2"/>
  <c r="AI78" i="2"/>
  <c r="AH86" i="2"/>
  <c r="AH153" i="2" s="1"/>
  <c r="N133" i="2"/>
  <c r="AH184" i="2"/>
  <c r="AI101" i="2" l="1"/>
  <c r="AJ98" i="2" s="1"/>
  <c r="AH185" i="2"/>
  <c r="AH186" i="2" s="1"/>
  <c r="N136" i="2"/>
  <c r="N138" i="2" s="1"/>
  <c r="O135" i="2" s="1"/>
  <c r="N137" i="2"/>
  <c r="N141" i="2"/>
  <c r="N142" i="2" s="1"/>
  <c r="N167" i="2" s="1"/>
  <c r="N169" i="2" s="1"/>
  <c r="AI103" i="2"/>
  <c r="AI173" i="2" s="1"/>
  <c r="AJ91" i="2"/>
  <c r="AI84" i="2"/>
  <c r="AI184" i="2"/>
  <c r="N178" i="2" l="1"/>
  <c r="O166" i="2"/>
  <c r="AI172" i="2"/>
  <c r="AJ78" i="2"/>
  <c r="N139" i="2"/>
  <c r="N140" i="2" s="1"/>
  <c r="AI185" i="2"/>
  <c r="AI186" i="2" s="1"/>
  <c r="AJ95" i="2"/>
  <c r="AJ99" i="2" s="1"/>
  <c r="AJ94" i="2"/>
  <c r="AI86" i="2"/>
  <c r="AI153" i="2" s="1"/>
  <c r="N155" i="2" l="1"/>
  <c r="N156" i="2" s="1"/>
  <c r="N159" i="2" s="1"/>
  <c r="N144" i="2"/>
  <c r="N148" i="2" s="1"/>
  <c r="N149" i="2" s="1"/>
  <c r="AJ129" i="2"/>
  <c r="AJ130" i="2" s="1"/>
  <c r="AJ101" i="2"/>
  <c r="AK98" i="2" s="1"/>
  <c r="AJ84" i="2"/>
  <c r="AK91" i="2"/>
  <c r="N160" i="2" l="1"/>
  <c r="N117" i="2" s="1"/>
  <c r="N161" i="2"/>
  <c r="N118" i="2" s="1"/>
  <c r="AK95" i="2"/>
  <c r="AK99" i="2" s="1"/>
  <c r="AK129" i="2" s="1"/>
  <c r="AK130" i="2" s="1"/>
  <c r="AK94" i="2"/>
  <c r="AJ172" i="2"/>
  <c r="AK78" i="2"/>
  <c r="AJ184" i="2"/>
  <c r="AK101" i="2"/>
  <c r="AL98" i="2" s="1"/>
  <c r="AJ103" i="2"/>
  <c r="AJ173" i="2" s="1"/>
  <c r="AJ86" i="2"/>
  <c r="AJ153" i="2" s="1"/>
  <c r="N174" i="2"/>
  <c r="O147" i="2"/>
  <c r="AJ185" i="2" l="1"/>
  <c r="AJ186" i="2" s="1"/>
  <c r="AK184" i="2"/>
  <c r="AK84" i="2"/>
  <c r="AK86" i="2" s="1"/>
  <c r="AK153" i="2" s="1"/>
  <c r="N162" i="2"/>
  <c r="N108" i="2" s="1"/>
  <c r="N109" i="2" s="1"/>
  <c r="AK103" i="2"/>
  <c r="AK173" i="2" s="1"/>
  <c r="AL91" i="2"/>
  <c r="N119" i="2"/>
  <c r="AK185" i="2" l="1"/>
  <c r="AK186" i="2" s="1"/>
  <c r="N171" i="2"/>
  <c r="N175" i="2" s="1"/>
  <c r="O107" i="2"/>
  <c r="AK172" i="2"/>
  <c r="AL78" i="2"/>
  <c r="AL95" i="2"/>
  <c r="AL99" i="2" s="1"/>
  <c r="AL94" i="2"/>
  <c r="N177" i="2"/>
  <c r="N193" i="2"/>
  <c r="O116" i="2"/>
  <c r="AL129" i="2" l="1"/>
  <c r="AL130" i="2" s="1"/>
  <c r="AL101" i="2"/>
  <c r="AM98" i="2" s="1"/>
  <c r="N179" i="2"/>
  <c r="N181" i="2" s="1"/>
  <c r="N187" i="2"/>
  <c r="N189" i="2" s="1"/>
  <c r="AL84" i="2"/>
  <c r="O121" i="2"/>
  <c r="O113" i="2"/>
  <c r="O114" i="2" s="1"/>
  <c r="O122" i="2" s="1"/>
  <c r="AL103" i="2"/>
  <c r="AL173" i="2" s="1"/>
  <c r="AM91" i="2"/>
  <c r="O158" i="2" l="1"/>
  <c r="O132" i="2"/>
  <c r="AL184" i="2"/>
  <c r="AL172" i="2"/>
  <c r="AM78" i="2"/>
  <c r="AL86" i="2"/>
  <c r="AL153" i="2" s="1"/>
  <c r="AM95" i="2"/>
  <c r="AM99" i="2" s="1"/>
  <c r="AM129" i="2" s="1"/>
  <c r="AM130" i="2" s="1"/>
  <c r="AM94" i="2"/>
  <c r="O157" i="2"/>
  <c r="O131" i="2"/>
  <c r="O133" i="2" s="1"/>
  <c r="O137" i="2" l="1"/>
  <c r="O136" i="2"/>
  <c r="O141" i="2"/>
  <c r="O142" i="2" s="1"/>
  <c r="O167" i="2" s="1"/>
  <c r="O169" i="2" s="1"/>
  <c r="AL185" i="2"/>
  <c r="AL186" i="2" s="1"/>
  <c r="AM84" i="2"/>
  <c r="AN91" i="2"/>
  <c r="AM184" i="2"/>
  <c r="AM101" i="2"/>
  <c r="AN98" i="2" s="1"/>
  <c r="O138" i="2" l="1"/>
  <c r="P135" i="2" s="1"/>
  <c r="O178" i="2"/>
  <c r="P166" i="2"/>
  <c r="AM172" i="2"/>
  <c r="AN78" i="2"/>
  <c r="AN95" i="2"/>
  <c r="AN99" i="2" s="1"/>
  <c r="AN129" i="2" s="1"/>
  <c r="AN130" i="2" s="1"/>
  <c r="AN94" i="2"/>
  <c r="O139" i="2"/>
  <c r="O140" i="2" s="1"/>
  <c r="AM103" i="2"/>
  <c r="AM173" i="2" s="1"/>
  <c r="AM185" i="2"/>
  <c r="AM186" i="2" s="1"/>
  <c r="AM86" i="2"/>
  <c r="AM153" i="2" s="1"/>
  <c r="AN184" i="2" l="1"/>
  <c r="O155" i="2"/>
  <c r="O156" i="2" s="1"/>
  <c r="O159" i="2" s="1"/>
  <c r="O144" i="2"/>
  <c r="O148" i="2" s="1"/>
  <c r="O149" i="2" s="1"/>
  <c r="AN101" i="2"/>
  <c r="AO98" i="2" s="1"/>
  <c r="AN84" i="2"/>
  <c r="AN86" i="2" s="1"/>
  <c r="AN153" i="2" s="1"/>
  <c r="AO91" i="2"/>
  <c r="AN103" i="2" l="1"/>
  <c r="AN173" i="2" s="1"/>
  <c r="AO95" i="2"/>
  <c r="AO99" i="2" s="1"/>
  <c r="AO129" i="2" s="1"/>
  <c r="AO130" i="2" s="1"/>
  <c r="AO94" i="2"/>
  <c r="O174" i="2"/>
  <c r="P147" i="2"/>
  <c r="AN185" i="2"/>
  <c r="AN186" i="2" s="1"/>
  <c r="AN172" i="2"/>
  <c r="AO78" i="2"/>
  <c r="O161" i="2"/>
  <c r="O118" i="2" s="1"/>
  <c r="O160" i="2"/>
  <c r="O117" i="2" s="1"/>
  <c r="O119" i="2" s="1"/>
  <c r="O193" i="2" l="1"/>
  <c r="O177" i="2"/>
  <c r="P116" i="2"/>
  <c r="O162" i="2"/>
  <c r="O108" i="2" s="1"/>
  <c r="O109" i="2" s="1"/>
  <c r="AO101" i="2"/>
  <c r="AP98" i="2" s="1"/>
  <c r="AP91" i="2"/>
  <c r="AO184" i="2"/>
  <c r="AO84" i="2"/>
  <c r="P113" i="2" l="1"/>
  <c r="P114" i="2" s="1"/>
  <c r="P122" i="2" s="1"/>
  <c r="P121" i="2"/>
  <c r="AO172" i="2"/>
  <c r="AP78" i="2"/>
  <c r="AO103" i="2"/>
  <c r="AO173" i="2" s="1"/>
  <c r="O179" i="2"/>
  <c r="O187" i="2"/>
  <c r="O189" i="2" s="1"/>
  <c r="AP101" i="2"/>
  <c r="AQ98" i="2" s="1"/>
  <c r="AP95" i="2"/>
  <c r="AP99" i="2" s="1"/>
  <c r="AP129" i="2" s="1"/>
  <c r="AP130" i="2" s="1"/>
  <c r="AP94" i="2"/>
  <c r="AO185" i="2"/>
  <c r="AO186" i="2" s="1"/>
  <c r="AO86" i="2"/>
  <c r="AO153" i="2" s="1"/>
  <c r="O171" i="2"/>
  <c r="O175" i="2" s="1"/>
  <c r="P107" i="2"/>
  <c r="AP103" i="2" l="1"/>
  <c r="AP173" i="2" s="1"/>
  <c r="AQ91" i="2"/>
  <c r="O181" i="2"/>
  <c r="AP184" i="2"/>
  <c r="P157" i="2"/>
  <c r="P131" i="2"/>
  <c r="P158" i="2"/>
  <c r="P132" i="2"/>
  <c r="AP84" i="2"/>
  <c r="AQ95" i="2" l="1"/>
  <c r="AQ99" i="2" s="1"/>
  <c r="AQ94" i="2"/>
  <c r="AP172" i="2"/>
  <c r="AQ78" i="2"/>
  <c r="AP86" i="2"/>
  <c r="AP153" i="2" s="1"/>
  <c r="AP185" i="2"/>
  <c r="AP186" i="2" s="1"/>
  <c r="P133" i="2"/>
  <c r="P141" i="2" l="1"/>
  <c r="P142" i="2" s="1"/>
  <c r="P167" i="2" s="1"/>
  <c r="P169" i="2" s="1"/>
  <c r="P137" i="2"/>
  <c r="P136" i="2"/>
  <c r="P138" i="2" s="1"/>
  <c r="Q135" i="2" s="1"/>
  <c r="AR91" i="2"/>
  <c r="AQ84" i="2"/>
  <c r="AQ86" i="2" s="1"/>
  <c r="AQ153" i="2" s="1"/>
  <c r="AQ129" i="2"/>
  <c r="AQ130" i="2" s="1"/>
  <c r="AQ101" i="2"/>
  <c r="AR98" i="2" s="1"/>
  <c r="P178" i="2" l="1"/>
  <c r="Q166" i="2"/>
  <c r="AQ184" i="2"/>
  <c r="AR95" i="2"/>
  <c r="AR99" i="2" s="1"/>
  <c r="AR129" i="2" s="1"/>
  <c r="AR130" i="2" s="1"/>
  <c r="AR94" i="2"/>
  <c r="P139" i="2"/>
  <c r="P140" i="2" s="1"/>
  <c r="AQ103" i="2"/>
  <c r="AQ173" i="2" s="1"/>
  <c r="AQ172" i="2"/>
  <c r="AR78" i="2"/>
  <c r="AR101" i="2" l="1"/>
  <c r="AS98" i="2" s="1"/>
  <c r="AQ185" i="2"/>
  <c r="AQ186" i="2" s="1"/>
  <c r="P144" i="2"/>
  <c r="P148" i="2" s="1"/>
  <c r="P149" i="2" s="1"/>
  <c r="P155" i="2"/>
  <c r="P156" i="2" s="1"/>
  <c r="P159" i="2" s="1"/>
  <c r="AR103" i="2"/>
  <c r="AR173" i="2" s="1"/>
  <c r="AS91" i="2"/>
  <c r="AR84" i="2"/>
  <c r="AR184" i="2"/>
  <c r="P174" i="2" l="1"/>
  <c r="Q147" i="2"/>
  <c r="AR172" i="2"/>
  <c r="AS78" i="2"/>
  <c r="AR185" i="2"/>
  <c r="AR186" i="2" s="1"/>
  <c r="AS95" i="2"/>
  <c r="AS99" i="2" s="1"/>
  <c r="AS94" i="2"/>
  <c r="AR86" i="2"/>
  <c r="AR153" i="2" s="1"/>
  <c r="P160" i="2"/>
  <c r="P117" i="2" s="1"/>
  <c r="P161" i="2"/>
  <c r="P118" i="2" s="1"/>
  <c r="P162" i="2" l="1"/>
  <c r="P108" i="2" s="1"/>
  <c r="P109" i="2" s="1"/>
  <c r="P171" i="2" s="1"/>
  <c r="P175" i="2" s="1"/>
  <c r="P119" i="2"/>
  <c r="Q116" i="2" s="1"/>
  <c r="P193" i="2"/>
  <c r="P177" i="2"/>
  <c r="AS129" i="2"/>
  <c r="AS130" i="2" s="1"/>
  <c r="AS101" i="2"/>
  <c r="AT98" i="2" s="1"/>
  <c r="AS103" i="2"/>
  <c r="AS173" i="2" s="1"/>
  <c r="AT91" i="2"/>
  <c r="AS84" i="2"/>
  <c r="AS86" i="2" s="1"/>
  <c r="AS153" i="2" s="1"/>
  <c r="Q107" i="2" l="1"/>
  <c r="AS184" i="2"/>
  <c r="AT95" i="2"/>
  <c r="AT99" i="2" s="1"/>
  <c r="AT129" i="2" s="1"/>
  <c r="AT130" i="2" s="1"/>
  <c r="AT94" i="2"/>
  <c r="Q121" i="2"/>
  <c r="Q113" i="2"/>
  <c r="Q114" i="2" s="1"/>
  <c r="Q122" i="2" s="1"/>
  <c r="P179" i="2"/>
  <c r="P181" i="2" s="1"/>
  <c r="P187" i="2"/>
  <c r="P189" i="2" s="1"/>
  <c r="AS172" i="2"/>
  <c r="AT78" i="2"/>
  <c r="AT184" i="2" l="1"/>
  <c r="AT101" i="2"/>
  <c r="AU98" i="2" s="1"/>
  <c r="Q157" i="2"/>
  <c r="Q131" i="2"/>
  <c r="AS185" i="2"/>
  <c r="AS186" i="2" s="1"/>
  <c r="AT84" i="2"/>
  <c r="AT86" i="2" s="1"/>
  <c r="AT153" i="2" s="1"/>
  <c r="Q158" i="2"/>
  <c r="Q132" i="2"/>
  <c r="AU91" i="2"/>
  <c r="AT103" i="2" l="1"/>
  <c r="AT173" i="2" s="1"/>
  <c r="AU95" i="2"/>
  <c r="AU99" i="2" s="1"/>
  <c r="AU129" i="2" s="1"/>
  <c r="AU130" i="2" s="1"/>
  <c r="AU94" i="2"/>
  <c r="AT172" i="2"/>
  <c r="AU78" i="2"/>
  <c r="Q133" i="2"/>
  <c r="AT185" i="2"/>
  <c r="AT186" i="2" s="1"/>
  <c r="AU101" i="2" l="1"/>
  <c r="AV98" i="2" s="1"/>
  <c r="AU184" i="2"/>
  <c r="Q141" i="2"/>
  <c r="Q142" i="2" s="1"/>
  <c r="Q167" i="2" s="1"/>
  <c r="Q169" i="2" s="1"/>
  <c r="Q136" i="2"/>
  <c r="Q138" i="2" s="1"/>
  <c r="R135" i="2" s="1"/>
  <c r="Q137" i="2"/>
  <c r="AU84" i="2"/>
  <c r="AU86" i="2" s="1"/>
  <c r="AU153" i="2" s="1"/>
  <c r="AU103" i="2"/>
  <c r="AU173" i="2" s="1"/>
  <c r="AV91" i="2"/>
  <c r="Q178" i="2" l="1"/>
  <c r="R166" i="2"/>
  <c r="Q139" i="2"/>
  <c r="Q140" i="2" s="1"/>
  <c r="AU186" i="2"/>
  <c r="AU185" i="2"/>
  <c r="AU172" i="2"/>
  <c r="AV78" i="2"/>
  <c r="AV101" i="2"/>
  <c r="AW98" i="2" s="1"/>
  <c r="AV95" i="2"/>
  <c r="AV99" i="2" s="1"/>
  <c r="AV129" i="2" s="1"/>
  <c r="AV130" i="2" s="1"/>
  <c r="AV94" i="2"/>
  <c r="AV103" i="2" l="1"/>
  <c r="AV173" i="2" s="1"/>
  <c r="AW91" i="2"/>
  <c r="AV184" i="2"/>
  <c r="AV84" i="2"/>
  <c r="Q155" i="2"/>
  <c r="Q156" i="2" s="1"/>
  <c r="Q159" i="2" s="1"/>
  <c r="Q144" i="2"/>
  <c r="Q148" i="2" s="1"/>
  <c r="Q149" i="2" s="1"/>
  <c r="AV172" i="2" l="1"/>
  <c r="AW78" i="2"/>
  <c r="AV185" i="2"/>
  <c r="AV186" i="2" s="1"/>
  <c r="Q174" i="2"/>
  <c r="R147" i="2"/>
  <c r="Q160" i="2"/>
  <c r="Q117" i="2" s="1"/>
  <c r="Q161" i="2"/>
  <c r="Q118" i="2" s="1"/>
  <c r="AW95" i="2"/>
  <c r="AW99" i="2" s="1"/>
  <c r="AW94" i="2"/>
  <c r="AV86" i="2"/>
  <c r="AV153" i="2" s="1"/>
  <c r="Q119" i="2" l="1"/>
  <c r="AW84" i="2"/>
  <c r="AW86" i="2"/>
  <c r="AW153" i="2" s="1"/>
  <c r="AX91" i="2"/>
  <c r="AW129" i="2"/>
  <c r="AW130" i="2" s="1"/>
  <c r="AW101" i="2"/>
  <c r="AX98" i="2" s="1"/>
  <c r="Q162" i="2"/>
  <c r="Q108" i="2" s="1"/>
  <c r="Q109" i="2" s="1"/>
  <c r="Q171" i="2" l="1"/>
  <c r="Q175" i="2" s="1"/>
  <c r="R107" i="2"/>
  <c r="AW103" i="2"/>
  <c r="AW173" i="2" s="1"/>
  <c r="Q193" i="2"/>
  <c r="Q177" i="2"/>
  <c r="R116" i="2"/>
  <c r="AX95" i="2"/>
  <c r="AX99" i="2" s="1"/>
  <c r="AX129" i="2" s="1"/>
  <c r="AX130" i="2" s="1"/>
  <c r="AX94" i="2"/>
  <c r="AW184" i="2"/>
  <c r="AW172" i="2"/>
  <c r="AX78" i="2"/>
  <c r="AX184" i="2" l="1"/>
  <c r="AX101" i="2"/>
  <c r="AY98" i="2" s="1"/>
  <c r="AX84" i="2"/>
  <c r="AX86" i="2" s="1"/>
  <c r="AX153" i="2" s="1"/>
  <c r="R113" i="2"/>
  <c r="R114" i="2" s="1"/>
  <c r="R122" i="2" s="1"/>
  <c r="R121" i="2"/>
  <c r="AW185" i="2"/>
  <c r="AW186" i="2"/>
  <c r="AY91" i="2"/>
  <c r="Q179" i="2"/>
  <c r="Q181" i="2" s="1"/>
  <c r="Q187" i="2"/>
  <c r="Q189" i="2" s="1"/>
  <c r="AX103" i="2" l="1"/>
  <c r="AX173" i="2" s="1"/>
  <c r="R131" i="2"/>
  <c r="R157" i="2"/>
  <c r="R158" i="2"/>
  <c r="R132" i="2"/>
  <c r="AY95" i="2"/>
  <c r="AY99" i="2" s="1"/>
  <c r="AY129" i="2" s="1"/>
  <c r="AY130" i="2" s="1"/>
  <c r="AY94" i="2"/>
  <c r="AX172" i="2"/>
  <c r="AY78" i="2"/>
  <c r="AX185" i="2"/>
  <c r="AX186" i="2" s="1"/>
  <c r="R133" i="2" l="1"/>
  <c r="AY184" i="2"/>
  <c r="AY84" i="2"/>
  <c r="AY101" i="2"/>
  <c r="AZ98" i="2" s="1"/>
  <c r="R136" i="2"/>
  <c r="R137" i="2"/>
  <c r="R141" i="2"/>
  <c r="R142" i="2" s="1"/>
  <c r="R167" i="2" s="1"/>
  <c r="R169" i="2" s="1"/>
  <c r="AZ91" i="2"/>
  <c r="R138" i="2" l="1"/>
  <c r="S135" i="2" s="1"/>
  <c r="AY103" i="2"/>
  <c r="AY173" i="2" s="1"/>
  <c r="R178" i="2"/>
  <c r="S166" i="2"/>
  <c r="AY172" i="2"/>
  <c r="AZ78" i="2"/>
  <c r="AY185" i="2"/>
  <c r="AY186" i="2" s="1"/>
  <c r="R139" i="2"/>
  <c r="R140" i="2" s="1"/>
  <c r="AZ95" i="2"/>
  <c r="AZ99" i="2" s="1"/>
  <c r="AZ129" i="2" s="1"/>
  <c r="AZ130" i="2" s="1"/>
  <c r="AZ94" i="2"/>
  <c r="AY86" i="2"/>
  <c r="AY153" i="2" s="1"/>
  <c r="AZ84" i="2" l="1"/>
  <c r="AZ86" i="2" s="1"/>
  <c r="AZ153" i="2" s="1"/>
  <c r="AZ184" i="2"/>
  <c r="BA91" i="2"/>
  <c r="AZ101" i="2"/>
  <c r="BA98" i="2" s="1"/>
  <c r="R144" i="2"/>
  <c r="R148" i="2" s="1"/>
  <c r="R149" i="2" s="1"/>
  <c r="R155" i="2"/>
  <c r="R156" i="2" s="1"/>
  <c r="R159" i="2" s="1"/>
  <c r="AZ103" i="2" l="1"/>
  <c r="AZ173" i="2" s="1"/>
  <c r="R174" i="2"/>
  <c r="S147" i="2"/>
  <c r="AZ172" i="2"/>
  <c r="BA78" i="2"/>
  <c r="R160" i="2"/>
  <c r="R117" i="2" s="1"/>
  <c r="R161" i="2"/>
  <c r="R118" i="2" s="1"/>
  <c r="BA95" i="2"/>
  <c r="BA99" i="2" s="1"/>
  <c r="BA129" i="2" s="1"/>
  <c r="BA130" i="2" s="1"/>
  <c r="BA94" i="2"/>
  <c r="AZ185" i="2"/>
  <c r="AZ186" i="2" s="1"/>
  <c r="R162" i="2" l="1"/>
  <c r="R108" i="2" s="1"/>
  <c r="R109" i="2" s="1"/>
  <c r="BB91" i="2"/>
  <c r="R119" i="2"/>
  <c r="BA184" i="2"/>
  <c r="BA101" i="2"/>
  <c r="BB98" i="2" s="1"/>
  <c r="BA84" i="2"/>
  <c r="BA86" i="2"/>
  <c r="BA153" i="2" s="1"/>
  <c r="BA103" i="2" l="1"/>
  <c r="BA173" i="2" s="1"/>
  <c r="BA185" i="2"/>
  <c r="BA186" i="2" s="1"/>
  <c r="R171" i="2"/>
  <c r="R175" i="2" s="1"/>
  <c r="S107" i="2"/>
  <c r="BA172" i="2"/>
  <c r="BB78" i="2"/>
  <c r="R193" i="2"/>
  <c r="R177" i="2"/>
  <c r="S116" i="2"/>
  <c r="BB95" i="2"/>
  <c r="BB99" i="2" s="1"/>
  <c r="BB129" i="2" s="1"/>
  <c r="BB130" i="2" s="1"/>
  <c r="BB94" i="2"/>
  <c r="BB184" i="2" l="1"/>
  <c r="BB101" i="2"/>
  <c r="BC98" i="2" s="1"/>
  <c r="BB84" i="2"/>
  <c r="S121" i="2"/>
  <c r="S113" i="2"/>
  <c r="S114" i="2" s="1"/>
  <c r="S122" i="2" s="1"/>
  <c r="BC91" i="2"/>
  <c r="R179" i="2"/>
  <c r="R181" i="2" s="1"/>
  <c r="R187" i="2"/>
  <c r="R189" i="2" s="1"/>
  <c r="BC95" i="2" l="1"/>
  <c r="BC99" i="2" s="1"/>
  <c r="BC129" i="2" s="1"/>
  <c r="BC130" i="2" s="1"/>
  <c r="BC94" i="2"/>
  <c r="S157" i="2"/>
  <c r="S131" i="2"/>
  <c r="BB103" i="2"/>
  <c r="BB173" i="2" s="1"/>
  <c r="BB172" i="2"/>
  <c r="BC78" i="2"/>
  <c r="BB185" i="2"/>
  <c r="BB186" i="2" s="1"/>
  <c r="S158" i="2"/>
  <c r="S132" i="2"/>
  <c r="BB86" i="2"/>
  <c r="BB153" i="2" s="1"/>
  <c r="BC84" i="2" l="1"/>
  <c r="BC86" i="2" s="1"/>
  <c r="BC153" i="2" s="1"/>
  <c r="BD91" i="2"/>
  <c r="BC184" i="2"/>
  <c r="S133" i="2"/>
  <c r="BC101" i="2"/>
  <c r="BD98" i="2" s="1"/>
  <c r="BC103" i="2" l="1"/>
  <c r="BC173" i="2" s="1"/>
  <c r="BC185" i="2"/>
  <c r="BC186" i="2" s="1"/>
  <c r="BC172" i="2"/>
  <c r="BD78" i="2"/>
  <c r="S137" i="2"/>
  <c r="S136" i="2"/>
  <c r="S141" i="2"/>
  <c r="S142" i="2" s="1"/>
  <c r="S167" i="2" s="1"/>
  <c r="S169" i="2" s="1"/>
  <c r="BD95" i="2"/>
  <c r="BD99" i="2" s="1"/>
  <c r="BD129" i="2" s="1"/>
  <c r="BD130" i="2" s="1"/>
  <c r="BD94" i="2"/>
  <c r="S139" i="2" l="1"/>
  <c r="S140" i="2" s="1"/>
  <c r="S144" i="2" s="1"/>
  <c r="S148" i="2" s="1"/>
  <c r="S149" i="2" s="1"/>
  <c r="S178" i="2"/>
  <c r="T166" i="2"/>
  <c r="BD84" i="2"/>
  <c r="BD86" i="2" s="1"/>
  <c r="BD153" i="2" s="1"/>
  <c r="BD101" i="2"/>
  <c r="BE98" i="2" s="1"/>
  <c r="BE91" i="2"/>
  <c r="S138" i="2"/>
  <c r="T135" i="2" s="1"/>
  <c r="BD184" i="2"/>
  <c r="S155" i="2" l="1"/>
  <c r="S156" i="2" s="1"/>
  <c r="S159" i="2" s="1"/>
  <c r="S160" i="2" s="1"/>
  <c r="S117" i="2" s="1"/>
  <c r="BD185" i="2"/>
  <c r="BD186" i="2"/>
  <c r="BE95" i="2"/>
  <c r="BE99" i="2" s="1"/>
  <c r="BE129" i="2" s="1"/>
  <c r="BE130" i="2" s="1"/>
  <c r="BE94" i="2"/>
  <c r="BD172" i="2"/>
  <c r="BE78" i="2"/>
  <c r="BD103" i="2"/>
  <c r="BD173" i="2" s="1"/>
  <c r="S174" i="2"/>
  <c r="T147" i="2"/>
  <c r="S161" i="2" l="1"/>
  <c r="S118" i="2" s="1"/>
  <c r="BE84" i="2"/>
  <c r="BE86" i="2" s="1"/>
  <c r="BE153" i="2" s="1"/>
  <c r="BE101" i="2"/>
  <c r="BF98" i="2" s="1"/>
  <c r="BF91" i="2"/>
  <c r="BE184" i="2"/>
  <c r="S119" i="2"/>
  <c r="S162" i="2" l="1"/>
  <c r="S108" i="2" s="1"/>
  <c r="S109" i="2" s="1"/>
  <c r="S193" i="2"/>
  <c r="S177" i="2"/>
  <c r="T116" i="2"/>
  <c r="BF95" i="2"/>
  <c r="BF99" i="2" s="1"/>
  <c r="BF129" i="2" s="1"/>
  <c r="BF130" i="2" s="1"/>
  <c r="BF94" i="2"/>
  <c r="BE103" i="2"/>
  <c r="BE173" i="2" s="1"/>
  <c r="BE185" i="2"/>
  <c r="BE186" i="2" s="1"/>
  <c r="BE172" i="2"/>
  <c r="BF78" i="2"/>
  <c r="S171" i="2" l="1"/>
  <c r="S175" i="2" s="1"/>
  <c r="T107" i="2"/>
  <c r="BF101" i="2"/>
  <c r="BG98" i="2" s="1"/>
  <c r="T121" i="2"/>
  <c r="T113" i="2"/>
  <c r="T114" i="2" s="1"/>
  <c r="T122" i="2" s="1"/>
  <c r="S179" i="2"/>
  <c r="S181" i="2" s="1"/>
  <c r="S187" i="2"/>
  <c r="S189" i="2" s="1"/>
  <c r="BG91" i="2"/>
  <c r="BF84" i="2"/>
  <c r="BF184" i="2"/>
  <c r="BF103" i="2" l="1"/>
  <c r="BF173" i="2" s="1"/>
  <c r="BF172" i="2"/>
  <c r="BG78" i="2"/>
  <c r="T157" i="2"/>
  <c r="T131" i="2"/>
  <c r="BG95" i="2"/>
  <c r="BG99" i="2" s="1"/>
  <c r="BG94" i="2"/>
  <c r="BF86" i="2"/>
  <c r="BF153" i="2" s="1"/>
  <c r="BF185" i="2"/>
  <c r="BF186" i="2" s="1"/>
  <c r="T158" i="2"/>
  <c r="T132" i="2"/>
  <c r="T133" i="2" l="1"/>
  <c r="T141" i="2"/>
  <c r="T142" i="2" s="1"/>
  <c r="T167" i="2" s="1"/>
  <c r="T169" i="2" s="1"/>
  <c r="T137" i="2"/>
  <c r="T136" i="2"/>
  <c r="BH91" i="2"/>
  <c r="BG84" i="2"/>
  <c r="BG86" i="2"/>
  <c r="BG153" i="2" s="1"/>
  <c r="BG129" i="2"/>
  <c r="BG130" i="2" s="1"/>
  <c r="BG101" i="2"/>
  <c r="BH98" i="2" s="1"/>
  <c r="T139" i="2" l="1"/>
  <c r="T140" i="2" s="1"/>
  <c r="T155" i="2"/>
  <c r="T156" i="2" s="1"/>
  <c r="T159" i="2" s="1"/>
  <c r="T144" i="2"/>
  <c r="T148" i="2" s="1"/>
  <c r="T149" i="2" s="1"/>
  <c r="BG103" i="2"/>
  <c r="BG173" i="2" s="1"/>
  <c r="T178" i="2"/>
  <c r="U166" i="2"/>
  <c r="BG184" i="2"/>
  <c r="BG172" i="2"/>
  <c r="BH78" i="2"/>
  <c r="T138" i="2"/>
  <c r="U135" i="2" s="1"/>
  <c r="BH95" i="2"/>
  <c r="BH99" i="2" s="1"/>
  <c r="BH129" i="2" s="1"/>
  <c r="BH130" i="2" s="1"/>
  <c r="BH94" i="2"/>
  <c r="BH101" i="2" l="1"/>
  <c r="BI98" i="2" s="1"/>
  <c r="BI91" i="2"/>
  <c r="BH84" i="2"/>
  <c r="BH86" i="2" s="1"/>
  <c r="BH153" i="2" s="1"/>
  <c r="BG185" i="2"/>
  <c r="BG186" i="2" s="1"/>
  <c r="T174" i="2"/>
  <c r="U147" i="2"/>
  <c r="BH184" i="2"/>
  <c r="T160" i="2"/>
  <c r="T117" i="2" s="1"/>
  <c r="T161" i="2"/>
  <c r="T118" i="2" s="1"/>
  <c r="BH103" i="2" l="1"/>
  <c r="BH173" i="2" s="1"/>
  <c r="T119" i="2"/>
  <c r="T193" i="2" s="1"/>
  <c r="BI95" i="2"/>
  <c r="BI99" i="2" s="1"/>
  <c r="BI94" i="2"/>
  <c r="U116" i="2"/>
  <c r="BH185" i="2"/>
  <c r="BH186" i="2" s="1"/>
  <c r="T162" i="2"/>
  <c r="T108" i="2" s="1"/>
  <c r="T109" i="2" s="1"/>
  <c r="BH172" i="2"/>
  <c r="BI78" i="2"/>
  <c r="T177" i="2" l="1"/>
  <c r="BJ91" i="2"/>
  <c r="BI129" i="2"/>
  <c r="BI130" i="2" s="1"/>
  <c r="BI101" i="2"/>
  <c r="BJ98" i="2" s="1"/>
  <c r="U121" i="2"/>
  <c r="U113" i="2"/>
  <c r="U114" i="2" s="1"/>
  <c r="U122" i="2" s="1"/>
  <c r="T171" i="2"/>
  <c r="T175" i="2" s="1"/>
  <c r="U107" i="2"/>
  <c r="T179" i="2"/>
  <c r="T187" i="2"/>
  <c r="T189" i="2" s="1"/>
  <c r="BI84" i="2"/>
  <c r="T181" i="2" l="1"/>
  <c r="BI103" i="2"/>
  <c r="BI173" i="2" s="1"/>
  <c r="U158" i="2"/>
  <c r="U132" i="2"/>
  <c r="BI184" i="2"/>
  <c r="BJ95" i="2"/>
  <c r="BJ99" i="2" s="1"/>
  <c r="BJ129" i="2" s="1"/>
  <c r="BJ130" i="2" s="1"/>
  <c r="BJ94" i="2"/>
  <c r="BI172" i="2"/>
  <c r="BJ78" i="2"/>
  <c r="U157" i="2"/>
  <c r="U131" i="2"/>
  <c r="BI86" i="2"/>
  <c r="BI153" i="2" s="1"/>
  <c r="U133" i="2" l="1"/>
  <c r="U137" i="2" s="1"/>
  <c r="BJ101" i="2"/>
  <c r="BK98" i="2" s="1"/>
  <c r="BJ84" i="2"/>
  <c r="BI185" i="2"/>
  <c r="BI186" i="2" s="1"/>
  <c r="BJ103" i="2"/>
  <c r="BJ173" i="2" s="1"/>
  <c r="BK91" i="2"/>
  <c r="BJ184" i="2"/>
  <c r="U136" i="2" l="1"/>
  <c r="U139" i="2" s="1"/>
  <c r="U140" i="2" s="1"/>
  <c r="U141" i="2"/>
  <c r="U142" i="2" s="1"/>
  <c r="U167" i="2" s="1"/>
  <c r="U169" i="2" s="1"/>
  <c r="U178" i="2" s="1"/>
  <c r="BJ172" i="2"/>
  <c r="BK78" i="2"/>
  <c r="BJ185" i="2"/>
  <c r="BJ186" i="2" s="1"/>
  <c r="BJ86" i="2"/>
  <c r="BJ153" i="2" s="1"/>
  <c r="BK95" i="2"/>
  <c r="BK99" i="2" s="1"/>
  <c r="BK94" i="2"/>
  <c r="V166" i="2" l="1"/>
  <c r="U138" i="2"/>
  <c r="V135" i="2" s="1"/>
  <c r="U155" i="2"/>
  <c r="U156" i="2" s="1"/>
  <c r="U159" i="2" s="1"/>
  <c r="U144" i="2"/>
  <c r="U148" i="2" s="1"/>
  <c r="U149" i="2" s="1"/>
  <c r="BK129" i="2"/>
  <c r="BK130" i="2" s="1"/>
  <c r="BK101" i="2"/>
  <c r="BL98" i="2" s="1"/>
  <c r="BL91" i="2"/>
  <c r="BK84" i="2"/>
  <c r="BK103" i="2" l="1"/>
  <c r="BK173" i="2" s="1"/>
  <c r="BK184" i="2"/>
  <c r="U174" i="2"/>
  <c r="V147" i="2"/>
  <c r="U160" i="2"/>
  <c r="U117" i="2" s="1"/>
  <c r="U161" i="2"/>
  <c r="U118" i="2" s="1"/>
  <c r="BK172" i="2"/>
  <c r="BL78" i="2"/>
  <c r="BL95" i="2"/>
  <c r="BL99" i="2" s="1"/>
  <c r="BL129" i="2" s="1"/>
  <c r="BL130" i="2" s="1"/>
  <c r="BL94" i="2"/>
  <c r="BK86" i="2"/>
  <c r="BK153" i="2" s="1"/>
  <c r="BL101" i="2" l="1"/>
  <c r="BM98" i="2" s="1"/>
  <c r="U119" i="2"/>
  <c r="U177" i="2" s="1"/>
  <c r="BL84" i="2"/>
  <c r="BL86" i="2" s="1"/>
  <c r="BL153" i="2" s="1"/>
  <c r="BL103" i="2"/>
  <c r="BL173" i="2" s="1"/>
  <c r="BM91" i="2"/>
  <c r="U162" i="2"/>
  <c r="U108" i="2" s="1"/>
  <c r="U109" i="2" s="1"/>
  <c r="BL184" i="2"/>
  <c r="U193" i="2"/>
  <c r="V116" i="2"/>
  <c r="BK185" i="2"/>
  <c r="BK186" i="2" s="1"/>
  <c r="U171" i="2" l="1"/>
  <c r="U175" i="2" s="1"/>
  <c r="V107" i="2"/>
  <c r="U179" i="2"/>
  <c r="U187" i="2"/>
  <c r="U189" i="2" s="1"/>
  <c r="BM95" i="2"/>
  <c r="BM99" i="2" s="1"/>
  <c r="BM94" i="2"/>
  <c r="BL172" i="2"/>
  <c r="BM78" i="2"/>
  <c r="V113" i="2"/>
  <c r="V114" i="2" s="1"/>
  <c r="V122" i="2" s="1"/>
  <c r="V121" i="2"/>
  <c r="BL185" i="2"/>
  <c r="BL186" i="2" s="1"/>
  <c r="V158" i="2" l="1"/>
  <c r="V132" i="2"/>
  <c r="BM84" i="2"/>
  <c r="BM129" i="2"/>
  <c r="BM130" i="2" s="1"/>
  <c r="BM101" i="2"/>
  <c r="BN98" i="2" s="1"/>
  <c r="BN91" i="2"/>
  <c r="V157" i="2"/>
  <c r="V131" i="2"/>
  <c r="V133" i="2" s="1"/>
  <c r="U181" i="2"/>
  <c r="V136" i="2" l="1"/>
  <c r="V137" i="2"/>
  <c r="V141" i="2"/>
  <c r="V142" i="2" s="1"/>
  <c r="V167" i="2" s="1"/>
  <c r="V169" i="2" s="1"/>
  <c r="BM172" i="2"/>
  <c r="BN78" i="2"/>
  <c r="BN95" i="2"/>
  <c r="BN99" i="2" s="1"/>
  <c r="BN129" i="2" s="1"/>
  <c r="BN130" i="2" s="1"/>
  <c r="BN94" i="2"/>
  <c r="BM184" i="2"/>
  <c r="BM103" i="2"/>
  <c r="BM173" i="2" s="1"/>
  <c r="BM86" i="2"/>
  <c r="BM153" i="2" s="1"/>
  <c r="BN101" i="2" l="1"/>
  <c r="BO98" i="2" s="1"/>
  <c r="V178" i="2"/>
  <c r="W166" i="2"/>
  <c r="BN84" i="2"/>
  <c r="BN86" i="2" s="1"/>
  <c r="BN153" i="2" s="1"/>
  <c r="BM185" i="2"/>
  <c r="BM186" i="2" s="1"/>
  <c r="V138" i="2"/>
  <c r="W135" i="2" s="1"/>
  <c r="BO91" i="2"/>
  <c r="BN184" i="2"/>
  <c r="V139" i="2"/>
  <c r="V140" i="2" s="1"/>
  <c r="BN103" i="2" l="1"/>
  <c r="BN173" i="2" s="1"/>
  <c r="BN185" i="2"/>
  <c r="BN186" i="2" s="1"/>
  <c r="BO95" i="2"/>
  <c r="BO99" i="2" s="1"/>
  <c r="BO94" i="2"/>
  <c r="V155" i="2"/>
  <c r="V156" i="2" s="1"/>
  <c r="V159" i="2" s="1"/>
  <c r="V144" i="2"/>
  <c r="V148" i="2" s="1"/>
  <c r="V149" i="2" s="1"/>
  <c r="BN172" i="2"/>
  <c r="BO78" i="2"/>
  <c r="V174" i="2" l="1"/>
  <c r="W147" i="2"/>
  <c r="BP91" i="2"/>
  <c r="V160" i="2"/>
  <c r="V117" i="2" s="1"/>
  <c r="V119" i="2" s="1"/>
  <c r="V161" i="2"/>
  <c r="V118" i="2" s="1"/>
  <c r="BO84" i="2"/>
  <c r="BO86" i="2" s="1"/>
  <c r="BO153" i="2" s="1"/>
  <c r="BO129" i="2"/>
  <c r="BO130" i="2" s="1"/>
  <c r="BO101" i="2"/>
  <c r="BP98" i="2" s="1"/>
  <c r="BO184" i="2" l="1"/>
  <c r="V162" i="2"/>
  <c r="V108" i="2" s="1"/>
  <c r="V109" i="2" s="1"/>
  <c r="BO103" i="2"/>
  <c r="BO173" i="2" s="1"/>
  <c r="V193" i="2"/>
  <c r="V177" i="2"/>
  <c r="W116" i="2"/>
  <c r="BO172" i="2"/>
  <c r="BP78" i="2"/>
  <c r="BP95" i="2"/>
  <c r="BP99" i="2" s="1"/>
  <c r="BP129" i="2" s="1"/>
  <c r="BP130" i="2" s="1"/>
  <c r="BP94" i="2"/>
  <c r="V171" i="2" l="1"/>
  <c r="V175" i="2" s="1"/>
  <c r="W107" i="2"/>
  <c r="BP84" i="2"/>
  <c r="BP86" i="2" s="1"/>
  <c r="BP153" i="2" s="1"/>
  <c r="V179" i="2"/>
  <c r="V181" i="2" s="1"/>
  <c r="V187" i="2"/>
  <c r="V189" i="2" s="1"/>
  <c r="BP101" i="2"/>
  <c r="BQ98" i="2" s="1"/>
  <c r="BQ91" i="2"/>
  <c r="BP184" i="2"/>
  <c r="W113" i="2"/>
  <c r="W114" i="2" s="1"/>
  <c r="W122" i="2" s="1"/>
  <c r="W121" i="2"/>
  <c r="BO185" i="2"/>
  <c r="BO186" i="2" s="1"/>
  <c r="W157" i="2" l="1"/>
  <c r="W131" i="2"/>
  <c r="BP185" i="2"/>
  <c r="BP186" i="2" s="1"/>
  <c r="BP172" i="2"/>
  <c r="BQ78" i="2"/>
  <c r="W158" i="2"/>
  <c r="W132" i="2"/>
  <c r="BQ95" i="2"/>
  <c r="BQ99" i="2" s="1"/>
  <c r="BQ129" i="2" s="1"/>
  <c r="BQ130" i="2" s="1"/>
  <c r="BQ94" i="2"/>
  <c r="BP103" i="2"/>
  <c r="BP173" i="2" s="1"/>
  <c r="BQ101" i="2" l="1"/>
  <c r="BR98" i="2" s="1"/>
  <c r="BR91" i="2"/>
  <c r="BQ184" i="2"/>
  <c r="BQ84" i="2"/>
  <c r="W133" i="2"/>
  <c r="BQ103" i="2" l="1"/>
  <c r="BQ173" i="2" s="1"/>
  <c r="BQ172" i="2"/>
  <c r="BR78" i="2"/>
  <c r="BQ86" i="2"/>
  <c r="BQ153" i="2" s="1"/>
  <c r="BR95" i="2"/>
  <c r="BR99" i="2" s="1"/>
  <c r="BR94" i="2"/>
  <c r="W137" i="2"/>
  <c r="W141" i="2"/>
  <c r="W142" i="2" s="1"/>
  <c r="W167" i="2" s="1"/>
  <c r="W169" i="2" s="1"/>
  <c r="W136" i="2"/>
  <c r="BQ185" i="2"/>
  <c r="BQ186" i="2" s="1"/>
  <c r="X166" i="2" l="1"/>
  <c r="W178" i="2"/>
  <c r="BR129" i="2"/>
  <c r="BR130" i="2" s="1"/>
  <c r="BR101" i="2"/>
  <c r="BS98" i="2" s="1"/>
  <c r="W138" i="2"/>
  <c r="X135" i="2" s="1"/>
  <c r="BR84" i="2"/>
  <c r="BR86" i="2" s="1"/>
  <c r="BR153" i="2" s="1"/>
  <c r="W139" i="2"/>
  <c r="W140" i="2" s="1"/>
  <c r="BR103" i="2"/>
  <c r="BR173" i="2" s="1"/>
  <c r="BS91" i="2"/>
  <c r="BS95" i="2" l="1"/>
  <c r="BS99" i="2" s="1"/>
  <c r="BS129" i="2" s="1"/>
  <c r="BS130" i="2" s="1"/>
  <c r="BS94" i="2"/>
  <c r="BR184" i="2"/>
  <c r="W155" i="2"/>
  <c r="W156" i="2" s="1"/>
  <c r="W159" i="2" s="1"/>
  <c r="W144" i="2"/>
  <c r="W148" i="2" s="1"/>
  <c r="W149" i="2" s="1"/>
  <c r="BR172" i="2"/>
  <c r="BS78" i="2"/>
  <c r="BS101" i="2" l="1"/>
  <c r="BT98" i="2" s="1"/>
  <c r="W174" i="2"/>
  <c r="X147" i="2"/>
  <c r="BR185" i="2"/>
  <c r="BR186" i="2" s="1"/>
  <c r="BS103" i="2"/>
  <c r="BS173" i="2" s="1"/>
  <c r="BT91" i="2"/>
  <c r="BS184" i="2"/>
  <c r="W161" i="2"/>
  <c r="W118" i="2" s="1"/>
  <c r="W160" i="2"/>
  <c r="W117" i="2" s="1"/>
  <c r="BS84" i="2"/>
  <c r="BS86" i="2"/>
  <c r="BS153" i="2" s="1"/>
  <c r="W119" i="2" l="1"/>
  <c r="BS185" i="2"/>
  <c r="BS186" i="2" s="1"/>
  <c r="W193" i="2"/>
  <c r="W177" i="2"/>
  <c r="X116" i="2"/>
  <c r="W162" i="2"/>
  <c r="W108" i="2" s="1"/>
  <c r="W109" i="2" s="1"/>
  <c r="BT95" i="2"/>
  <c r="BT99" i="2" s="1"/>
  <c r="BT94" i="2"/>
  <c r="BS172" i="2"/>
  <c r="BT78" i="2"/>
  <c r="BT129" i="2" l="1"/>
  <c r="BT130" i="2" s="1"/>
  <c r="BT101" i="2"/>
  <c r="BU98" i="2" s="1"/>
  <c r="X121" i="2"/>
  <c r="X113" i="2"/>
  <c r="X114" i="2" s="1"/>
  <c r="X122" i="2" s="1"/>
  <c r="W171" i="2"/>
  <c r="W175" i="2" s="1"/>
  <c r="X107" i="2"/>
  <c r="BT84" i="2"/>
  <c r="BT86" i="2" s="1"/>
  <c r="BT153" i="2" s="1"/>
  <c r="BU91" i="2"/>
  <c r="W179" i="2"/>
  <c r="W181" i="2" s="1"/>
  <c r="W187" i="2"/>
  <c r="W189" i="2" s="1"/>
  <c r="X157" i="2" l="1"/>
  <c r="X131" i="2"/>
  <c r="BU95" i="2"/>
  <c r="BU99" i="2" s="1"/>
  <c r="BU129" i="2" s="1"/>
  <c r="BU130" i="2" s="1"/>
  <c r="BU94" i="2"/>
  <c r="BT103" i="2"/>
  <c r="BT173" i="2" s="1"/>
  <c r="BT172" i="2"/>
  <c r="BU78" i="2"/>
  <c r="X158" i="2"/>
  <c r="X132" i="2"/>
  <c r="BT184" i="2"/>
  <c r="BU101" i="2" l="1"/>
  <c r="BV98" i="2" s="1"/>
  <c r="BU103" i="2"/>
  <c r="BU173" i="2" s="1"/>
  <c r="BV91" i="2"/>
  <c r="BU184" i="2"/>
  <c r="BU84" i="2"/>
  <c r="BU86" i="2"/>
  <c r="BU153" i="2" s="1"/>
  <c r="X133" i="2"/>
  <c r="BT185" i="2"/>
  <c r="BT186" i="2" s="1"/>
  <c r="X141" i="2" l="1"/>
  <c r="X142" i="2" s="1"/>
  <c r="X167" i="2" s="1"/>
  <c r="X169" i="2" s="1"/>
  <c r="X137" i="2"/>
  <c r="X136" i="2"/>
  <c r="BU185" i="2"/>
  <c r="BU186" i="2" s="1"/>
  <c r="BV95" i="2"/>
  <c r="BV99" i="2" s="1"/>
  <c r="BV94" i="2"/>
  <c r="BU172" i="2"/>
  <c r="BV78" i="2"/>
  <c r="X139" i="2" l="1"/>
  <c r="X140" i="2" s="1"/>
  <c r="X144" i="2" s="1"/>
  <c r="X148" i="2" s="1"/>
  <c r="X149" i="2" s="1"/>
  <c r="X178" i="2"/>
  <c r="Y166" i="2"/>
  <c r="BW91" i="2"/>
  <c r="BV84" i="2"/>
  <c r="BV86" i="2" s="1"/>
  <c r="BV153" i="2" s="1"/>
  <c r="BV129" i="2"/>
  <c r="BV130" i="2" s="1"/>
  <c r="BV101" i="2"/>
  <c r="BW98" i="2" s="1"/>
  <c r="X138" i="2"/>
  <c r="Y135" i="2" s="1"/>
  <c r="X155" i="2" l="1"/>
  <c r="X156" i="2" s="1"/>
  <c r="X159" i="2" s="1"/>
  <c r="X160" i="2" s="1"/>
  <c r="X117" i="2" s="1"/>
  <c r="X161" i="2"/>
  <c r="X118" i="2" s="1"/>
  <c r="BV184" i="2"/>
  <c r="BV103" i="2"/>
  <c r="BV173" i="2" s="1"/>
  <c r="X174" i="2"/>
  <c r="Y147" i="2"/>
  <c r="BW95" i="2"/>
  <c r="BW99" i="2" s="1"/>
  <c r="BW129" i="2" s="1"/>
  <c r="BW130" i="2" s="1"/>
  <c r="BW94" i="2"/>
  <c r="BV172" i="2"/>
  <c r="BW78" i="2"/>
  <c r="X119" i="2" l="1"/>
  <c r="BW84" i="2"/>
  <c r="BW86" i="2" s="1"/>
  <c r="BW153" i="2" s="1"/>
  <c r="BV185" i="2"/>
  <c r="BV186" i="2" s="1"/>
  <c r="X162" i="2"/>
  <c r="X108" i="2" s="1"/>
  <c r="X109" i="2" s="1"/>
  <c r="BW184" i="2"/>
  <c r="BX91" i="2"/>
  <c r="BW101" i="2"/>
  <c r="BX98" i="2" s="1"/>
  <c r="X171" i="2" l="1"/>
  <c r="X175" i="2" s="1"/>
  <c r="Y107" i="2"/>
  <c r="BW185" i="2"/>
  <c r="BW186" i="2" s="1"/>
  <c r="BW172" i="2"/>
  <c r="BX78" i="2"/>
  <c r="BX95" i="2"/>
  <c r="BX99" i="2" s="1"/>
  <c r="BX129" i="2" s="1"/>
  <c r="BX130" i="2" s="1"/>
  <c r="BX94" i="2"/>
  <c r="BW103" i="2"/>
  <c r="BW173" i="2" s="1"/>
  <c r="X193" i="2"/>
  <c r="X177" i="2"/>
  <c r="Y116" i="2"/>
  <c r="BX84" i="2" l="1"/>
  <c r="BX86" i="2" s="1"/>
  <c r="BX153" i="2" s="1"/>
  <c r="BX184" i="2"/>
  <c r="Y121" i="2"/>
  <c r="Y113" i="2"/>
  <c r="Y114" i="2" s="1"/>
  <c r="Y122" i="2" s="1"/>
  <c r="BY91" i="2"/>
  <c r="X179" i="2"/>
  <c r="X181" i="2" s="1"/>
  <c r="X187" i="2"/>
  <c r="X189" i="2" s="1"/>
  <c r="BX101" i="2"/>
  <c r="BY98" i="2" s="1"/>
  <c r="BY95" i="2" l="1"/>
  <c r="BY99" i="2" s="1"/>
  <c r="BY129" i="2" s="1"/>
  <c r="BY130" i="2" s="1"/>
  <c r="BY94" i="2"/>
  <c r="Y157" i="2"/>
  <c r="Y131" i="2"/>
  <c r="BX172" i="2"/>
  <c r="BY78" i="2"/>
  <c r="BX103" i="2"/>
  <c r="BX173" i="2" s="1"/>
  <c r="Y158" i="2"/>
  <c r="Y132" i="2"/>
  <c r="BX185" i="2"/>
  <c r="BX186" i="2" s="1"/>
  <c r="BY184" i="2" l="1"/>
  <c r="BY84" i="2"/>
  <c r="BY172" i="2" s="1"/>
  <c r="Y133" i="2"/>
  <c r="BY101" i="2"/>
  <c r="BY103" i="2" s="1"/>
  <c r="BY173" i="2" s="1"/>
  <c r="BY86" i="2" l="1"/>
  <c r="BY153" i="2" s="1"/>
  <c r="Y141" i="2"/>
  <c r="Y142" i="2" s="1"/>
  <c r="Y167" i="2" s="1"/>
  <c r="Y169" i="2" s="1"/>
  <c r="Y136" i="2"/>
  <c r="Y137" i="2"/>
  <c r="BY185" i="2"/>
  <c r="BY186" i="2" s="1"/>
  <c r="Y138" i="2" l="1"/>
  <c r="Z135" i="2" s="1"/>
  <c r="Y178" i="2"/>
  <c r="Z166" i="2"/>
  <c r="Y139" i="2"/>
  <c r="Y140" i="2" s="1"/>
  <c r="Y155" i="2" l="1"/>
  <c r="Y156" i="2" s="1"/>
  <c r="Y159" i="2" s="1"/>
  <c r="Y144" i="2"/>
  <c r="Y148" i="2" s="1"/>
  <c r="Y149" i="2" s="1"/>
  <c r="Y174" i="2" l="1"/>
  <c r="Z147" i="2"/>
  <c r="Y160" i="2"/>
  <c r="Y117" i="2" s="1"/>
  <c r="Y161" i="2"/>
  <c r="Y118" i="2" s="1"/>
  <c r="Y119" i="2" l="1"/>
  <c r="Y162" i="2"/>
  <c r="Y108" i="2" s="1"/>
  <c r="Y109" i="2" s="1"/>
  <c r="Y193" i="2" l="1"/>
  <c r="Y177" i="2"/>
  <c r="Z116" i="2"/>
  <c r="Y171" i="2"/>
  <c r="Y175" i="2" s="1"/>
  <c r="Z107" i="2"/>
  <c r="Y179" i="2" l="1"/>
  <c r="Y181" i="2" s="1"/>
  <c r="Y187" i="2"/>
  <c r="Y189" i="2" s="1"/>
  <c r="Z121" i="2"/>
  <c r="Z113" i="2"/>
  <c r="Z114" i="2" s="1"/>
  <c r="Z122" i="2" s="1"/>
  <c r="Z131" i="2" l="1"/>
  <c r="Z157" i="2"/>
  <c r="Z158" i="2"/>
  <c r="Z132" i="2"/>
  <c r="Z133" i="2" l="1"/>
  <c r="Z136" i="2" l="1"/>
  <c r="Z137" i="2"/>
  <c r="Z141" i="2"/>
  <c r="Z142" i="2" s="1"/>
  <c r="Z167" i="2" s="1"/>
  <c r="Z169" i="2" s="1"/>
  <c r="Z178" i="2" l="1"/>
  <c r="AA166" i="2"/>
  <c r="Z138" i="2"/>
  <c r="AA135" i="2" s="1"/>
  <c r="Z139" i="2"/>
  <c r="Z140" i="2" s="1"/>
  <c r="Z144" i="2" l="1"/>
  <c r="Z148" i="2" s="1"/>
  <c r="Z149" i="2" s="1"/>
  <c r="Z155" i="2"/>
  <c r="Z156" i="2" s="1"/>
  <c r="Z159" i="2" s="1"/>
  <c r="Z160" i="2" l="1"/>
  <c r="Z117" i="2" s="1"/>
  <c r="Z161" i="2"/>
  <c r="Z118" i="2" s="1"/>
  <c r="Z174" i="2"/>
  <c r="AA147" i="2"/>
  <c r="Z162" i="2" l="1"/>
  <c r="Z108" i="2" s="1"/>
  <c r="Z109" i="2" s="1"/>
  <c r="Z119" i="2"/>
  <c r="Z193" i="2" l="1"/>
  <c r="Z177" i="2"/>
  <c r="AA116" i="2"/>
  <c r="Z171" i="2"/>
  <c r="Z175" i="2" s="1"/>
  <c r="AA107" i="2"/>
  <c r="AA121" i="2" l="1"/>
  <c r="AA113" i="2"/>
  <c r="AA114" i="2" s="1"/>
  <c r="AA122" i="2" s="1"/>
  <c r="Z179" i="2"/>
  <c r="Z181" i="2" s="1"/>
  <c r="Z187" i="2"/>
  <c r="Z189" i="2" s="1"/>
  <c r="AA157" i="2" l="1"/>
  <c r="AA131" i="2"/>
  <c r="AA158" i="2"/>
  <c r="AA132" i="2"/>
  <c r="AA133" i="2" l="1"/>
  <c r="AA137" i="2" l="1"/>
  <c r="AA141" i="2"/>
  <c r="AA142" i="2" s="1"/>
  <c r="AA167" i="2" s="1"/>
  <c r="AA169" i="2" s="1"/>
  <c r="AA136" i="2"/>
  <c r="AA138" i="2" s="1"/>
  <c r="AB135" i="2" s="1"/>
  <c r="AA178" i="2" l="1"/>
  <c r="AB166" i="2"/>
  <c r="AA139" i="2"/>
  <c r="AA140" i="2" s="1"/>
  <c r="AA155" i="2" l="1"/>
  <c r="AA156" i="2" s="1"/>
  <c r="AA159" i="2" s="1"/>
  <c r="AA144" i="2"/>
  <c r="AA148" i="2" s="1"/>
  <c r="AA149" i="2" s="1"/>
  <c r="AA174" i="2" l="1"/>
  <c r="AB147" i="2"/>
  <c r="AA161" i="2"/>
  <c r="AA118" i="2" s="1"/>
  <c r="AA160" i="2"/>
  <c r="AA117" i="2" s="1"/>
  <c r="AA119" i="2" s="1"/>
  <c r="AA162" i="2" l="1"/>
  <c r="AA108" i="2" s="1"/>
  <c r="AA109" i="2" s="1"/>
  <c r="AA193" i="2"/>
  <c r="AA177" i="2"/>
  <c r="AB116" i="2"/>
  <c r="AA179" i="2" l="1"/>
  <c r="AA187" i="2"/>
  <c r="AA189" i="2" s="1"/>
  <c r="AB121" i="2"/>
  <c r="AB113" i="2"/>
  <c r="AB114" i="2" s="1"/>
  <c r="AB122" i="2" s="1"/>
  <c r="AA171" i="2"/>
  <c r="AA175" i="2" s="1"/>
  <c r="AB107" i="2"/>
  <c r="AB158" i="2" l="1"/>
  <c r="AB132" i="2"/>
  <c r="AA181" i="2"/>
  <c r="AB157" i="2"/>
  <c r="AB131" i="2"/>
  <c r="AB133" i="2" l="1"/>
  <c r="AB141" i="2" s="1"/>
  <c r="AB142" i="2" s="1"/>
  <c r="AB167" i="2" s="1"/>
  <c r="AB169" i="2" s="1"/>
  <c r="AB136" i="2"/>
  <c r="AB137" i="2"/>
  <c r="AB138" i="2" l="1"/>
  <c r="AC135" i="2" s="1"/>
  <c r="AB139" i="2"/>
  <c r="AB140" i="2" s="1"/>
  <c r="AC166" i="2"/>
  <c r="AB178" i="2"/>
  <c r="AB155" i="2" l="1"/>
  <c r="AB156" i="2" s="1"/>
  <c r="AB159" i="2" s="1"/>
  <c r="AB144" i="2"/>
  <c r="AB148" i="2" s="1"/>
  <c r="AB149" i="2" s="1"/>
  <c r="AB174" i="2" l="1"/>
  <c r="AC147" i="2"/>
  <c r="AB160" i="2"/>
  <c r="AB117" i="2" s="1"/>
  <c r="AB161" i="2"/>
  <c r="AB118" i="2" s="1"/>
  <c r="AB119" i="2" l="1"/>
  <c r="AB193" i="2" s="1"/>
  <c r="AB162" i="2"/>
  <c r="AB108" i="2" s="1"/>
  <c r="AB109" i="2" s="1"/>
  <c r="AC116" i="2" l="1"/>
  <c r="AC121" i="2" s="1"/>
  <c r="AB177" i="2"/>
  <c r="AB179" i="2" s="1"/>
  <c r="AB171" i="2"/>
  <c r="AB175" i="2" s="1"/>
  <c r="AC107" i="2"/>
  <c r="AC113" i="2" l="1"/>
  <c r="AC114" i="2" s="1"/>
  <c r="AC122" i="2" s="1"/>
  <c r="AC132" i="2" s="1"/>
  <c r="AB187" i="2"/>
  <c r="AB189" i="2" s="1"/>
  <c r="AC158" i="2"/>
  <c r="AB181" i="2"/>
  <c r="AC157" i="2"/>
  <c r="AC131" i="2"/>
  <c r="AC133" i="2" l="1"/>
  <c r="AC141" i="2"/>
  <c r="AC142" i="2" s="1"/>
  <c r="AC167" i="2" s="1"/>
  <c r="AC169" i="2" s="1"/>
  <c r="AC136" i="2"/>
  <c r="AC137" i="2"/>
  <c r="AC138" i="2" l="1"/>
  <c r="AD135" i="2" s="1"/>
  <c r="AC178" i="2"/>
  <c r="AD166" i="2"/>
  <c r="AC139" i="2"/>
  <c r="AC140" i="2" s="1"/>
  <c r="AC155" i="2" l="1"/>
  <c r="AC156" i="2" s="1"/>
  <c r="AC159" i="2" s="1"/>
  <c r="AC144" i="2"/>
  <c r="AC148" i="2" s="1"/>
  <c r="AC149" i="2" s="1"/>
  <c r="AC174" i="2" l="1"/>
  <c r="AD147" i="2"/>
  <c r="AC160" i="2"/>
  <c r="AC117" i="2" s="1"/>
  <c r="AC161" i="2"/>
  <c r="AC118" i="2" s="1"/>
  <c r="AC119" i="2" l="1"/>
  <c r="AC193" i="2" s="1"/>
  <c r="AC162" i="2"/>
  <c r="AC108" i="2" s="1"/>
  <c r="AC109" i="2" s="1"/>
  <c r="AD116" i="2" l="1"/>
  <c r="AC177" i="2"/>
  <c r="AC179" i="2" s="1"/>
  <c r="AD113" i="2"/>
  <c r="AD114" i="2" s="1"/>
  <c r="AD122" i="2" s="1"/>
  <c r="AD121" i="2"/>
  <c r="AC187" i="2"/>
  <c r="AC189" i="2" s="1"/>
  <c r="AC171" i="2"/>
  <c r="AC175" i="2" s="1"/>
  <c r="AD107" i="2"/>
  <c r="AC181" i="2" l="1"/>
  <c r="AD157" i="2"/>
  <c r="AD131" i="2"/>
  <c r="AD158" i="2"/>
  <c r="AD132" i="2"/>
  <c r="AD133" i="2" l="1"/>
  <c r="AD141" i="2" l="1"/>
  <c r="AD142" i="2" s="1"/>
  <c r="AD167" i="2" s="1"/>
  <c r="AD169" i="2" s="1"/>
  <c r="AD136" i="2"/>
  <c r="AD137" i="2"/>
  <c r="AD178" i="2" l="1"/>
  <c r="AE166" i="2"/>
  <c r="AD138" i="2"/>
  <c r="AE135" i="2" s="1"/>
  <c r="AD139" i="2"/>
  <c r="AD140" i="2" s="1"/>
  <c r="AD155" i="2" l="1"/>
  <c r="AD156" i="2" s="1"/>
  <c r="AD159" i="2" s="1"/>
  <c r="AD144" i="2"/>
  <c r="AD148" i="2" s="1"/>
  <c r="AD149" i="2" s="1"/>
  <c r="AD160" i="2" l="1"/>
  <c r="AD117" i="2" s="1"/>
  <c r="AD161" i="2"/>
  <c r="AD118" i="2" s="1"/>
  <c r="AD174" i="2"/>
  <c r="AE147" i="2"/>
  <c r="AD162" i="2" l="1"/>
  <c r="AD108" i="2" s="1"/>
  <c r="AD109" i="2" s="1"/>
  <c r="AD119" i="2"/>
  <c r="AD193" i="2" l="1"/>
  <c r="AD177" i="2"/>
  <c r="AE116" i="2"/>
  <c r="AD171" i="2"/>
  <c r="AD175" i="2" s="1"/>
  <c r="AE107" i="2"/>
  <c r="AE121" i="2" l="1"/>
  <c r="AE113" i="2"/>
  <c r="AE114" i="2" s="1"/>
  <c r="AE122" i="2" s="1"/>
  <c r="AD179" i="2"/>
  <c r="AD181" i="2" s="1"/>
  <c r="AD187" i="2"/>
  <c r="AD189" i="2" s="1"/>
  <c r="AE158" i="2" l="1"/>
  <c r="AE132" i="2"/>
  <c r="AE157" i="2"/>
  <c r="AE131" i="2"/>
  <c r="AE133" i="2" s="1"/>
  <c r="AE137" i="2" l="1"/>
  <c r="AE141" i="2"/>
  <c r="AE142" i="2" s="1"/>
  <c r="AE167" i="2" s="1"/>
  <c r="AE169" i="2" s="1"/>
  <c r="AE136" i="2"/>
  <c r="AE138" i="2" l="1"/>
  <c r="AF135" i="2" s="1"/>
  <c r="AE139" i="2"/>
  <c r="AE140" i="2" s="1"/>
  <c r="AE155" i="2" s="1"/>
  <c r="AE156" i="2" s="1"/>
  <c r="AE159" i="2" s="1"/>
  <c r="AE178" i="2"/>
  <c r="AF166" i="2"/>
  <c r="AE144" i="2" l="1"/>
  <c r="AE148" i="2" s="1"/>
  <c r="AE149" i="2" s="1"/>
  <c r="AE174" i="2" s="1"/>
  <c r="AE161" i="2"/>
  <c r="AE118" i="2" s="1"/>
  <c r="AE160" i="2"/>
  <c r="AE117" i="2" s="1"/>
  <c r="AF147" i="2" l="1"/>
  <c r="AE119" i="2"/>
  <c r="AE162" i="2"/>
  <c r="AE108" i="2" s="1"/>
  <c r="AE109" i="2" s="1"/>
  <c r="AE171" i="2" l="1"/>
  <c r="AE175" i="2" s="1"/>
  <c r="AF107" i="2"/>
  <c r="AE193" i="2"/>
  <c r="AE177" i="2"/>
  <c r="AF116" i="2"/>
  <c r="AE179" i="2" l="1"/>
  <c r="AE181" i="2" s="1"/>
  <c r="AE187" i="2"/>
  <c r="AE189" i="2" s="1"/>
  <c r="AF113" i="2"/>
  <c r="AF114" i="2" s="1"/>
  <c r="AF122" i="2" s="1"/>
  <c r="AF121" i="2"/>
  <c r="AF157" i="2" l="1"/>
  <c r="AF131" i="2"/>
  <c r="AF158" i="2"/>
  <c r="AF132" i="2"/>
  <c r="AF133" i="2" l="1"/>
  <c r="AF141" i="2" l="1"/>
  <c r="AF142" i="2"/>
  <c r="AF167" i="2" s="1"/>
  <c r="AF169" i="2" s="1"/>
  <c r="AF137" i="2"/>
  <c r="AF136" i="2"/>
  <c r="AF139" i="2" l="1"/>
  <c r="AF140" i="2" s="1"/>
  <c r="AF144" i="2" s="1"/>
  <c r="AF148" i="2" s="1"/>
  <c r="AF149" i="2" s="1"/>
  <c r="AF178" i="2"/>
  <c r="AG166" i="2"/>
  <c r="AF138" i="2"/>
  <c r="AG135" i="2" s="1"/>
  <c r="AF155" i="2" l="1"/>
  <c r="AF156" i="2" s="1"/>
  <c r="AF159" i="2" s="1"/>
  <c r="AF160" i="2"/>
  <c r="AF117" i="2" s="1"/>
  <c r="AF161" i="2"/>
  <c r="AF118" i="2" s="1"/>
  <c r="AF174" i="2"/>
  <c r="AG147" i="2"/>
  <c r="AF119" i="2" l="1"/>
  <c r="AF193" i="2" s="1"/>
  <c r="AF162" i="2"/>
  <c r="AF108" i="2" s="1"/>
  <c r="AF109" i="2" s="1"/>
  <c r="AG116" i="2" l="1"/>
  <c r="AF177" i="2"/>
  <c r="AF179" i="2" s="1"/>
  <c r="AF181" i="2" s="1"/>
  <c r="AF171" i="2"/>
  <c r="AF175" i="2" s="1"/>
  <c r="AG107" i="2"/>
  <c r="AG121" i="2"/>
  <c r="AG113" i="2"/>
  <c r="AG114" i="2" s="1"/>
  <c r="AG122" i="2" s="1"/>
  <c r="AF187" i="2" l="1"/>
  <c r="AF189" i="2" s="1"/>
  <c r="AG158" i="2"/>
  <c r="AG132" i="2"/>
  <c r="AG157" i="2"/>
  <c r="AG131" i="2"/>
  <c r="AG133" i="2" l="1"/>
  <c r="AG136" i="2"/>
  <c r="AG137" i="2"/>
  <c r="AG141" i="2"/>
  <c r="AG142" i="2" s="1"/>
  <c r="AG167" i="2" s="1"/>
  <c r="AG169" i="2" s="1"/>
  <c r="AG139" i="2" l="1"/>
  <c r="AG140" i="2" s="1"/>
  <c r="AG178" i="2"/>
  <c r="AH166" i="2"/>
  <c r="AG155" i="2"/>
  <c r="AG156" i="2" s="1"/>
  <c r="AG159" i="2" s="1"/>
  <c r="AG144" i="2"/>
  <c r="AG148" i="2" s="1"/>
  <c r="AG149" i="2" s="1"/>
  <c r="AG138" i="2"/>
  <c r="AH135" i="2" s="1"/>
  <c r="AG174" i="2" l="1"/>
  <c r="AH147" i="2"/>
  <c r="AG160" i="2"/>
  <c r="AG117" i="2" s="1"/>
  <c r="AG161" i="2"/>
  <c r="AG118" i="2" s="1"/>
  <c r="AG119" i="2" l="1"/>
  <c r="AG193" i="2" s="1"/>
  <c r="AG162" i="2"/>
  <c r="AG108" i="2" s="1"/>
  <c r="AG109" i="2" s="1"/>
  <c r="AH116" i="2" l="1"/>
  <c r="AH113" i="2" s="1"/>
  <c r="AH114" i="2" s="1"/>
  <c r="AH122" i="2" s="1"/>
  <c r="AG177" i="2"/>
  <c r="AG179" i="2"/>
  <c r="AG187" i="2"/>
  <c r="AG189" i="2" s="1"/>
  <c r="AG171" i="2"/>
  <c r="AG175" i="2" s="1"/>
  <c r="AH107" i="2"/>
  <c r="AH121" i="2" l="1"/>
  <c r="AH131" i="2"/>
  <c r="AH157" i="2"/>
  <c r="AH158" i="2"/>
  <c r="AH132" i="2"/>
  <c r="AG181" i="2"/>
  <c r="AH133" i="2" l="1"/>
  <c r="AH136" i="2" l="1"/>
  <c r="AH141" i="2"/>
  <c r="AH142" i="2" s="1"/>
  <c r="AH167" i="2" s="1"/>
  <c r="AH169" i="2" s="1"/>
  <c r="AH137" i="2"/>
  <c r="AH178" i="2" l="1"/>
  <c r="AI166" i="2"/>
  <c r="AH138" i="2"/>
  <c r="AI135" i="2" s="1"/>
  <c r="AH139" i="2"/>
  <c r="AH140" i="2" s="1"/>
  <c r="AH144" i="2" l="1"/>
  <c r="AH148" i="2" s="1"/>
  <c r="AH149" i="2" s="1"/>
  <c r="AH155" i="2"/>
  <c r="AH156" i="2" s="1"/>
  <c r="AH159" i="2" s="1"/>
  <c r="AH160" i="2" l="1"/>
  <c r="AH117" i="2" s="1"/>
  <c r="AH161" i="2"/>
  <c r="AH118" i="2" s="1"/>
  <c r="AH174" i="2"/>
  <c r="AI147" i="2"/>
  <c r="AH119" i="2" l="1"/>
  <c r="AH162" i="2"/>
  <c r="AH108" i="2" s="1"/>
  <c r="AH109" i="2" s="1"/>
  <c r="AH193" i="2"/>
  <c r="AH177" i="2"/>
  <c r="AI116" i="2"/>
  <c r="AH171" i="2" l="1"/>
  <c r="AH175" i="2" s="1"/>
  <c r="AI107" i="2"/>
  <c r="AH179" i="2"/>
  <c r="AH187" i="2"/>
  <c r="AH189" i="2" s="1"/>
  <c r="AI121" i="2"/>
  <c r="AI113" i="2"/>
  <c r="AI114" i="2" s="1"/>
  <c r="AI122" i="2" s="1"/>
  <c r="AH181" i="2" l="1"/>
  <c r="AI158" i="2"/>
  <c r="AI132" i="2"/>
  <c r="AI157" i="2"/>
  <c r="AI131" i="2"/>
  <c r="AI133" i="2" l="1"/>
  <c r="AI141" i="2"/>
  <c r="AI137" i="2"/>
  <c r="AI142" i="2"/>
  <c r="AI167" i="2" s="1"/>
  <c r="AI169" i="2" s="1"/>
  <c r="AI136" i="2"/>
  <c r="AI138" i="2" l="1"/>
  <c r="AJ135" i="2" s="1"/>
  <c r="AI178" i="2"/>
  <c r="AJ166" i="2"/>
  <c r="AI139" i="2"/>
  <c r="AI140" i="2" s="1"/>
  <c r="AI155" i="2" l="1"/>
  <c r="AI156" i="2" s="1"/>
  <c r="AI159" i="2" s="1"/>
  <c r="AI144" i="2"/>
  <c r="AI148" i="2" s="1"/>
  <c r="AI149" i="2" s="1"/>
  <c r="AI174" i="2" l="1"/>
  <c r="AJ147" i="2"/>
  <c r="AI161" i="2"/>
  <c r="AI118" i="2" s="1"/>
  <c r="AI160" i="2"/>
  <c r="AI117" i="2" s="1"/>
  <c r="AI162" i="2" l="1"/>
  <c r="AI108" i="2" s="1"/>
  <c r="AI109" i="2" s="1"/>
  <c r="AI119" i="2"/>
  <c r="AI171" i="2" l="1"/>
  <c r="AI175" i="2" s="1"/>
  <c r="AJ107" i="2"/>
  <c r="AI193" i="2"/>
  <c r="AI177" i="2"/>
  <c r="AJ116" i="2"/>
  <c r="AI179" i="2" l="1"/>
  <c r="AI181" i="2" s="1"/>
  <c r="AI187" i="2"/>
  <c r="AI189" i="2" s="1"/>
  <c r="AJ121" i="2"/>
  <c r="AJ113" i="2"/>
  <c r="AJ114" i="2" s="1"/>
  <c r="AJ122" i="2" s="1"/>
  <c r="AJ158" i="2" l="1"/>
  <c r="AJ132" i="2"/>
  <c r="AJ157" i="2"/>
  <c r="AJ131" i="2"/>
  <c r="AJ133" i="2" l="1"/>
  <c r="AJ141" i="2"/>
  <c r="AJ142" i="2" s="1"/>
  <c r="AJ167" i="2" s="1"/>
  <c r="AJ169" i="2" s="1"/>
  <c r="AJ136" i="2"/>
  <c r="AJ137" i="2"/>
  <c r="AJ138" i="2" l="1"/>
  <c r="AK135" i="2" s="1"/>
  <c r="AJ178" i="2"/>
  <c r="AK166" i="2"/>
  <c r="AJ139" i="2"/>
  <c r="AJ140" i="2" s="1"/>
  <c r="AJ155" i="2" l="1"/>
  <c r="AJ156" i="2" s="1"/>
  <c r="AJ159" i="2" s="1"/>
  <c r="AJ144" i="2"/>
  <c r="AJ148" i="2" s="1"/>
  <c r="AJ149" i="2" s="1"/>
  <c r="AJ174" i="2" l="1"/>
  <c r="AK147" i="2"/>
  <c r="AJ160" i="2"/>
  <c r="AJ117" i="2" s="1"/>
  <c r="AJ161" i="2"/>
  <c r="AJ118" i="2" s="1"/>
  <c r="AJ119" i="2" l="1"/>
  <c r="AJ193" i="2" s="1"/>
  <c r="AK116" i="2"/>
  <c r="AJ162" i="2"/>
  <c r="AJ108" i="2" s="1"/>
  <c r="AJ109" i="2" s="1"/>
  <c r="AJ177" i="2" l="1"/>
  <c r="AJ171" i="2"/>
  <c r="AJ175" i="2" s="1"/>
  <c r="AK107" i="2"/>
  <c r="AK121" i="2"/>
  <c r="AK113" i="2"/>
  <c r="AK114" i="2" s="1"/>
  <c r="AK122" i="2" s="1"/>
  <c r="AJ179" i="2"/>
  <c r="AJ181" i="2" s="1"/>
  <c r="AJ187" i="2"/>
  <c r="AJ189" i="2" s="1"/>
  <c r="AK157" i="2" l="1"/>
  <c r="AK131" i="2"/>
  <c r="AK158" i="2"/>
  <c r="AK132" i="2"/>
  <c r="AK133" i="2" l="1"/>
  <c r="AK136" i="2" l="1"/>
  <c r="AK141" i="2"/>
  <c r="AK142" i="2" s="1"/>
  <c r="AK167" i="2" s="1"/>
  <c r="AK169" i="2" s="1"/>
  <c r="AK137" i="2"/>
  <c r="AK138" i="2" l="1"/>
  <c r="AL135" i="2" s="1"/>
  <c r="AK178" i="2"/>
  <c r="AL166" i="2"/>
  <c r="AK139" i="2"/>
  <c r="AK140" i="2" s="1"/>
  <c r="AK155" i="2" l="1"/>
  <c r="AK156" i="2" s="1"/>
  <c r="AK159" i="2" s="1"/>
  <c r="AK144" i="2"/>
  <c r="AK148" i="2" s="1"/>
  <c r="AK149" i="2" s="1"/>
  <c r="AK174" i="2" l="1"/>
  <c r="AL147" i="2"/>
  <c r="AK160" i="2"/>
  <c r="AK117" i="2" s="1"/>
  <c r="AK161" i="2"/>
  <c r="AK118" i="2" s="1"/>
  <c r="AK119" i="2" l="1"/>
  <c r="AK162" i="2"/>
  <c r="AK108" i="2" s="1"/>
  <c r="AK109" i="2" s="1"/>
  <c r="AK193" i="2" l="1"/>
  <c r="AK177" i="2"/>
  <c r="AL116" i="2"/>
  <c r="AK171" i="2"/>
  <c r="AK175" i="2" s="1"/>
  <c r="AL107" i="2"/>
  <c r="AL113" i="2" l="1"/>
  <c r="AL114" i="2" s="1"/>
  <c r="AL122" i="2" s="1"/>
  <c r="AL121" i="2"/>
  <c r="AK179" i="2"/>
  <c r="AK181" i="2" s="1"/>
  <c r="AK187" i="2"/>
  <c r="AK189" i="2" s="1"/>
  <c r="AL157" i="2" l="1"/>
  <c r="AL131" i="2"/>
  <c r="AL158" i="2"/>
  <c r="AL132" i="2"/>
  <c r="AL133" i="2" l="1"/>
  <c r="AL136" i="2" l="1"/>
  <c r="AL137" i="2"/>
  <c r="AL141" i="2"/>
  <c r="AL142" i="2" s="1"/>
  <c r="AL167" i="2" s="1"/>
  <c r="AL169" i="2" s="1"/>
  <c r="AL139" i="2" l="1"/>
  <c r="AL140" i="2" s="1"/>
  <c r="AL155" i="2" s="1"/>
  <c r="AL156" i="2" s="1"/>
  <c r="AL159" i="2" s="1"/>
  <c r="AL178" i="2"/>
  <c r="AM166" i="2"/>
  <c r="AL138" i="2"/>
  <c r="AM135" i="2" s="1"/>
  <c r="AL144" i="2" l="1"/>
  <c r="AL148" i="2" s="1"/>
  <c r="AL149" i="2" s="1"/>
  <c r="AL174" i="2" s="1"/>
  <c r="AL160" i="2"/>
  <c r="AL117" i="2" s="1"/>
  <c r="AL161" i="2"/>
  <c r="AL118" i="2" s="1"/>
  <c r="AM147" i="2" l="1"/>
  <c r="AL119" i="2"/>
  <c r="AM116" i="2" s="1"/>
  <c r="AL162" i="2"/>
  <c r="AL108" i="2" s="1"/>
  <c r="AL109" i="2" s="1"/>
  <c r="AL177" i="2" l="1"/>
  <c r="AL193" i="2"/>
  <c r="AL179" i="2"/>
  <c r="AL187" i="2"/>
  <c r="AL189" i="2" s="1"/>
  <c r="AM121" i="2"/>
  <c r="AM113" i="2"/>
  <c r="AM114" i="2" s="1"/>
  <c r="AM122" i="2" s="1"/>
  <c r="AL171" i="2"/>
  <c r="AL175" i="2" s="1"/>
  <c r="AM107" i="2"/>
  <c r="AM158" i="2" l="1"/>
  <c r="AM132" i="2"/>
  <c r="AL181" i="2"/>
  <c r="AM157" i="2"/>
  <c r="AM131" i="2"/>
  <c r="AM133" i="2" l="1"/>
  <c r="AM137" i="2" l="1"/>
  <c r="AM141" i="2"/>
  <c r="AM142" i="2" s="1"/>
  <c r="AM167" i="2" s="1"/>
  <c r="AM169" i="2" s="1"/>
  <c r="AM136" i="2"/>
  <c r="AM138" i="2" s="1"/>
  <c r="AN135" i="2" s="1"/>
  <c r="AM178" i="2" l="1"/>
  <c r="AN166" i="2"/>
  <c r="AM139" i="2"/>
  <c r="AM140" i="2" s="1"/>
  <c r="AM155" i="2" l="1"/>
  <c r="AM156" i="2" s="1"/>
  <c r="AM159" i="2" s="1"/>
  <c r="AM144" i="2"/>
  <c r="AM148" i="2" s="1"/>
  <c r="AM149" i="2" s="1"/>
  <c r="AM174" i="2" l="1"/>
  <c r="AN147" i="2"/>
  <c r="AM161" i="2"/>
  <c r="AM118" i="2" s="1"/>
  <c r="AM160" i="2"/>
  <c r="AM117" i="2" s="1"/>
  <c r="AM162" i="2" l="1"/>
  <c r="AM108" i="2" s="1"/>
  <c r="AM109" i="2" s="1"/>
  <c r="AM119" i="2"/>
  <c r="AM193" i="2" l="1"/>
  <c r="AM177" i="2"/>
  <c r="AN116" i="2"/>
  <c r="AM171" i="2"/>
  <c r="AM175" i="2" s="1"/>
  <c r="AN107" i="2"/>
  <c r="AN121" i="2" l="1"/>
  <c r="AN113" i="2"/>
  <c r="AN114" i="2" s="1"/>
  <c r="AN122" i="2" s="1"/>
  <c r="AM179" i="2"/>
  <c r="AM181" i="2" s="1"/>
  <c r="AM187" i="2"/>
  <c r="AM189" i="2" s="1"/>
  <c r="AN158" i="2" l="1"/>
  <c r="AN132" i="2"/>
  <c r="AN157" i="2"/>
  <c r="AN131" i="2"/>
  <c r="AN133" i="2" l="1"/>
  <c r="AN141" i="2"/>
  <c r="AN142" i="2" s="1"/>
  <c r="AN167" i="2" s="1"/>
  <c r="AN169" i="2" s="1"/>
  <c r="AN137" i="2"/>
  <c r="AN139" i="2" s="1"/>
  <c r="AN140" i="2" s="1"/>
  <c r="AN136" i="2"/>
  <c r="AN144" i="2" l="1"/>
  <c r="AN148" i="2" s="1"/>
  <c r="AN149" i="2" s="1"/>
  <c r="AN155" i="2"/>
  <c r="AN156" i="2" s="1"/>
  <c r="AN159" i="2" s="1"/>
  <c r="AN178" i="2"/>
  <c r="AO166" i="2"/>
  <c r="AN138" i="2"/>
  <c r="AO135" i="2" s="1"/>
  <c r="AN160" i="2" l="1"/>
  <c r="AN117" i="2" s="1"/>
  <c r="AN161" i="2"/>
  <c r="AN118" i="2" s="1"/>
  <c r="AN174" i="2"/>
  <c r="AO147" i="2"/>
  <c r="AN119" i="2" l="1"/>
  <c r="AN162" i="2"/>
  <c r="AN108" i="2" s="1"/>
  <c r="AN109" i="2" s="1"/>
  <c r="AN171" i="2" l="1"/>
  <c r="AN175" i="2" s="1"/>
  <c r="AO107" i="2"/>
  <c r="AN193" i="2"/>
  <c r="AN177" i="2"/>
  <c r="AO116" i="2"/>
  <c r="AN179" i="2" l="1"/>
  <c r="AN181" i="2" s="1"/>
  <c r="AN187" i="2"/>
  <c r="AN189" i="2" s="1"/>
  <c r="AO121" i="2"/>
  <c r="AO113" i="2"/>
  <c r="AO114" i="2" s="1"/>
  <c r="AO122" i="2" s="1"/>
  <c r="AO158" i="2" l="1"/>
  <c r="AO132" i="2"/>
  <c r="AO157" i="2"/>
  <c r="AO131" i="2"/>
  <c r="AO133" i="2" s="1"/>
  <c r="AO141" i="2" l="1"/>
  <c r="AO142" i="2" s="1"/>
  <c r="AO167" i="2" s="1"/>
  <c r="AO169" i="2" s="1"/>
  <c r="AO136" i="2"/>
  <c r="AO137" i="2"/>
  <c r="AO138" i="2" l="1"/>
  <c r="AP135" i="2" s="1"/>
  <c r="AO178" i="2"/>
  <c r="AP166" i="2"/>
  <c r="AO139" i="2"/>
  <c r="AO140" i="2" s="1"/>
  <c r="AO155" i="2" l="1"/>
  <c r="AO156" i="2" s="1"/>
  <c r="AO159" i="2" s="1"/>
  <c r="AO144" i="2"/>
  <c r="AO148" i="2" s="1"/>
  <c r="AO149" i="2" s="1"/>
  <c r="AO174" i="2" l="1"/>
  <c r="AP147" i="2"/>
  <c r="AO160" i="2"/>
  <c r="AO117" i="2" s="1"/>
  <c r="AO161" i="2"/>
  <c r="AO118" i="2" s="1"/>
  <c r="AO119" i="2" l="1"/>
  <c r="AO162" i="2"/>
  <c r="AO108" i="2" s="1"/>
  <c r="AO109" i="2" s="1"/>
  <c r="AO171" i="2" l="1"/>
  <c r="AO175" i="2" s="1"/>
  <c r="AP107" i="2"/>
  <c r="AO193" i="2"/>
  <c r="AO177" i="2"/>
  <c r="AP116" i="2"/>
  <c r="AO179" i="2" l="1"/>
  <c r="AO181" i="2" s="1"/>
  <c r="AO187" i="2"/>
  <c r="AO189" i="2" s="1"/>
  <c r="AP121" i="2"/>
  <c r="AP113" i="2"/>
  <c r="AP114" i="2" s="1"/>
  <c r="AP122" i="2" s="1"/>
  <c r="AP158" i="2" l="1"/>
  <c r="AP132" i="2"/>
  <c r="AP131" i="2"/>
  <c r="AP157" i="2"/>
  <c r="AP133" i="2" l="1"/>
  <c r="AP136" i="2" s="1"/>
  <c r="AP141" i="2" l="1"/>
  <c r="AP142" i="2" s="1"/>
  <c r="AP167" i="2" s="1"/>
  <c r="AP169" i="2" s="1"/>
  <c r="AQ166" i="2" s="1"/>
  <c r="AP137" i="2"/>
  <c r="AP138" i="2" s="1"/>
  <c r="AQ135" i="2" s="1"/>
  <c r="AP139" i="2" l="1"/>
  <c r="AP140" i="2" s="1"/>
  <c r="AP144" i="2" s="1"/>
  <c r="AP148" i="2" s="1"/>
  <c r="AP149" i="2" s="1"/>
  <c r="AP178" i="2"/>
  <c r="AP155" i="2" l="1"/>
  <c r="AP156" i="2" s="1"/>
  <c r="AP159" i="2" s="1"/>
  <c r="AP160" i="2" s="1"/>
  <c r="AP117" i="2" s="1"/>
  <c r="AP161" i="2"/>
  <c r="AP118" i="2" s="1"/>
  <c r="AP174" i="2"/>
  <c r="AQ147" i="2"/>
  <c r="AP119" i="2" l="1"/>
  <c r="AP162" i="2"/>
  <c r="AP108" i="2" s="1"/>
  <c r="AP109" i="2" s="1"/>
  <c r="AP193" i="2"/>
  <c r="AP177" i="2"/>
  <c r="AQ116" i="2"/>
  <c r="AQ121" i="2" l="1"/>
  <c r="AQ113" i="2"/>
  <c r="AQ114" i="2" s="1"/>
  <c r="AQ122" i="2" s="1"/>
  <c r="AP179" i="2"/>
  <c r="AP187" i="2"/>
  <c r="AP189" i="2" s="1"/>
  <c r="AP171" i="2"/>
  <c r="AP175" i="2" s="1"/>
  <c r="AQ107" i="2"/>
  <c r="AQ158" i="2" l="1"/>
  <c r="AQ132" i="2"/>
  <c r="AQ157" i="2"/>
  <c r="AQ131" i="2"/>
  <c r="AP181" i="2"/>
  <c r="AQ133" i="2" l="1"/>
  <c r="AQ137" i="2" l="1"/>
  <c r="AQ139" i="2" s="1"/>
  <c r="AQ140" i="2" s="1"/>
  <c r="AQ136" i="2"/>
  <c r="AQ141" i="2"/>
  <c r="AQ142" i="2" s="1"/>
  <c r="AQ167" i="2" s="1"/>
  <c r="AQ169" i="2" s="1"/>
  <c r="AQ138" i="2" l="1"/>
  <c r="AR135" i="2" s="1"/>
  <c r="AQ178" i="2"/>
  <c r="AR166" i="2"/>
  <c r="AQ155" i="2"/>
  <c r="AQ156" i="2" s="1"/>
  <c r="AQ159" i="2" s="1"/>
  <c r="AQ144" i="2"/>
  <c r="AQ148" i="2" s="1"/>
  <c r="AQ149" i="2" s="1"/>
  <c r="AQ161" i="2" l="1"/>
  <c r="AQ118" i="2" s="1"/>
  <c r="AQ160" i="2"/>
  <c r="AQ117" i="2" s="1"/>
  <c r="AQ174" i="2"/>
  <c r="AR147" i="2"/>
  <c r="AQ119" i="2" l="1"/>
  <c r="AQ193" i="2"/>
  <c r="AQ177" i="2"/>
  <c r="AR116" i="2"/>
  <c r="AQ162" i="2"/>
  <c r="AQ108" i="2" s="1"/>
  <c r="AQ109" i="2" s="1"/>
  <c r="AR121" i="2" l="1"/>
  <c r="AR113" i="2"/>
  <c r="AR114" i="2" s="1"/>
  <c r="AR122" i="2" s="1"/>
  <c r="AQ179" i="2"/>
  <c r="AQ187" i="2"/>
  <c r="AQ189" i="2" s="1"/>
  <c r="AQ171" i="2"/>
  <c r="AQ175" i="2" s="1"/>
  <c r="AR107" i="2"/>
  <c r="AR158" i="2" l="1"/>
  <c r="AR132" i="2"/>
  <c r="AR157" i="2"/>
  <c r="AR131" i="2"/>
  <c r="AQ181" i="2"/>
  <c r="AR133" i="2" l="1"/>
  <c r="AR141" i="2" l="1"/>
  <c r="AR142" i="2" s="1"/>
  <c r="AR167" i="2" s="1"/>
  <c r="AR169" i="2" s="1"/>
  <c r="AR137" i="2"/>
  <c r="AR136" i="2"/>
  <c r="AR139" i="2" s="1"/>
  <c r="AR140" i="2" s="1"/>
  <c r="AR155" i="2" l="1"/>
  <c r="AR156" i="2" s="1"/>
  <c r="AR159" i="2" s="1"/>
  <c r="AR144" i="2"/>
  <c r="AR148" i="2" s="1"/>
  <c r="AR149" i="2" s="1"/>
  <c r="AS166" i="2"/>
  <c r="AR178" i="2"/>
  <c r="AR138" i="2"/>
  <c r="AS135" i="2" s="1"/>
  <c r="AR174" i="2" l="1"/>
  <c r="AS147" i="2"/>
  <c r="AR160" i="2"/>
  <c r="AR117" i="2" s="1"/>
  <c r="AR161" i="2"/>
  <c r="AR118" i="2" s="1"/>
  <c r="AR119" i="2" l="1"/>
  <c r="AR162" i="2"/>
  <c r="AR108" i="2" s="1"/>
  <c r="AR109" i="2" s="1"/>
  <c r="AR193" i="2" l="1"/>
  <c r="AR177" i="2"/>
  <c r="AS116" i="2"/>
  <c r="AR171" i="2"/>
  <c r="AR175" i="2" s="1"/>
  <c r="AS107" i="2"/>
  <c r="AS121" i="2" l="1"/>
  <c r="AS113" i="2"/>
  <c r="AS114" i="2" s="1"/>
  <c r="AS122" i="2" s="1"/>
  <c r="AR179" i="2"/>
  <c r="AR181" i="2" s="1"/>
  <c r="AR187" i="2"/>
  <c r="AR189" i="2" s="1"/>
  <c r="AS132" i="2" l="1"/>
  <c r="AS158" i="2"/>
  <c r="AS157" i="2"/>
  <c r="AS131" i="2"/>
  <c r="AS133" i="2" s="1"/>
  <c r="AS141" i="2" l="1"/>
  <c r="AS142" i="2" s="1"/>
  <c r="AS167" i="2" s="1"/>
  <c r="AS169" i="2" s="1"/>
  <c r="AS136" i="2"/>
  <c r="AS137" i="2"/>
  <c r="AS138" i="2" l="1"/>
  <c r="AT135" i="2" s="1"/>
  <c r="AS178" i="2"/>
  <c r="AT166" i="2"/>
  <c r="AS139" i="2"/>
  <c r="AS140" i="2" s="1"/>
  <c r="AS155" i="2" l="1"/>
  <c r="AS156" i="2" s="1"/>
  <c r="AS159" i="2" s="1"/>
  <c r="AS144" i="2"/>
  <c r="AS148" i="2" s="1"/>
  <c r="AS149" i="2" s="1"/>
  <c r="AS174" i="2" l="1"/>
  <c r="AT147" i="2"/>
  <c r="AS160" i="2"/>
  <c r="AS117" i="2" s="1"/>
  <c r="AS161" i="2"/>
  <c r="AS118" i="2" s="1"/>
  <c r="AS119" i="2" l="1"/>
  <c r="AS193" i="2" s="1"/>
  <c r="AS162" i="2"/>
  <c r="AS108" i="2" s="1"/>
  <c r="AS109" i="2" s="1"/>
  <c r="AT116" i="2" l="1"/>
  <c r="AS177" i="2"/>
  <c r="AT113" i="2"/>
  <c r="AT114" i="2" s="1"/>
  <c r="AT122" i="2" s="1"/>
  <c r="AT121" i="2"/>
  <c r="AS179" i="2"/>
  <c r="AS187" i="2"/>
  <c r="AS189" i="2" s="1"/>
  <c r="AS171" i="2"/>
  <c r="AS175" i="2" s="1"/>
  <c r="AT107" i="2"/>
  <c r="AS181" i="2" l="1"/>
  <c r="AT157" i="2"/>
  <c r="AT131" i="2"/>
  <c r="AT158" i="2"/>
  <c r="AT132" i="2"/>
  <c r="AT133" i="2" l="1"/>
  <c r="AT141" i="2" s="1"/>
  <c r="AT142" i="2" s="1"/>
  <c r="AT167" i="2" s="1"/>
  <c r="AT169" i="2" s="1"/>
  <c r="AT137" i="2" l="1"/>
  <c r="AT136" i="2"/>
  <c r="AT138" i="2" s="1"/>
  <c r="AU135" i="2" s="1"/>
  <c r="AT178" i="2"/>
  <c r="AU166" i="2"/>
  <c r="AT139" i="2" l="1"/>
  <c r="AT140" i="2" s="1"/>
  <c r="AT155" i="2"/>
  <c r="AT156" i="2" s="1"/>
  <c r="AT159" i="2" s="1"/>
  <c r="AT144" i="2"/>
  <c r="AT148" i="2" s="1"/>
  <c r="AT149" i="2" s="1"/>
  <c r="AT174" i="2" l="1"/>
  <c r="AU147" i="2"/>
  <c r="AT160" i="2"/>
  <c r="AT117" i="2" s="1"/>
  <c r="AT161" i="2"/>
  <c r="AT118" i="2" s="1"/>
  <c r="AT119" i="2" l="1"/>
  <c r="AT177" i="2" s="1"/>
  <c r="AT162" i="2"/>
  <c r="AT108" i="2" s="1"/>
  <c r="AT109" i="2" s="1"/>
  <c r="AU116" i="2" l="1"/>
  <c r="AT193" i="2"/>
  <c r="AU121" i="2"/>
  <c r="AU113" i="2"/>
  <c r="AU114" i="2" s="1"/>
  <c r="AU122" i="2" s="1"/>
  <c r="AT171" i="2"/>
  <c r="AT175" i="2" s="1"/>
  <c r="AU107" i="2"/>
  <c r="AT179" i="2"/>
  <c r="AT187" i="2"/>
  <c r="AT189" i="2" s="1"/>
  <c r="AU158" i="2" l="1"/>
  <c r="AU132" i="2"/>
  <c r="AT181" i="2"/>
  <c r="AU157" i="2"/>
  <c r="AU131" i="2"/>
  <c r="AU133" i="2" l="1"/>
  <c r="AU137" i="2" l="1"/>
  <c r="AU141" i="2"/>
  <c r="AU142" i="2" s="1"/>
  <c r="AU167" i="2" s="1"/>
  <c r="AU169" i="2" s="1"/>
  <c r="AU136" i="2"/>
  <c r="AU138" i="2" l="1"/>
  <c r="AV135" i="2" s="1"/>
  <c r="AU139" i="2"/>
  <c r="AU140" i="2" s="1"/>
  <c r="AU155" i="2" s="1"/>
  <c r="AU156" i="2" s="1"/>
  <c r="AU159" i="2" s="1"/>
  <c r="AU178" i="2"/>
  <c r="AV166" i="2"/>
  <c r="AU144" i="2" l="1"/>
  <c r="AU148" i="2" s="1"/>
  <c r="AU149" i="2" s="1"/>
  <c r="AU174" i="2" s="1"/>
  <c r="AU161" i="2"/>
  <c r="AU118" i="2" s="1"/>
  <c r="AU160" i="2"/>
  <c r="AU117" i="2" s="1"/>
  <c r="AU119" i="2" s="1"/>
  <c r="AV147" i="2" l="1"/>
  <c r="AU162" i="2"/>
  <c r="AU108" i="2" s="1"/>
  <c r="AU109" i="2" s="1"/>
  <c r="AU193" i="2"/>
  <c r="AU177" i="2"/>
  <c r="AV116" i="2"/>
  <c r="AV113" i="2" l="1"/>
  <c r="AV114" i="2" s="1"/>
  <c r="AV122" i="2" s="1"/>
  <c r="AV121" i="2"/>
  <c r="AU179" i="2"/>
  <c r="AU187" i="2"/>
  <c r="AU189" i="2" s="1"/>
  <c r="AU171" i="2"/>
  <c r="AU175" i="2" s="1"/>
  <c r="AV107" i="2"/>
  <c r="AV157" i="2" l="1"/>
  <c r="AV131" i="2"/>
  <c r="AV158" i="2"/>
  <c r="AV132" i="2"/>
  <c r="AU181" i="2"/>
  <c r="AV133" i="2" l="1"/>
  <c r="AV141" i="2" l="1"/>
  <c r="AV142" i="2"/>
  <c r="AV167" i="2" s="1"/>
  <c r="AV169" i="2" s="1"/>
  <c r="AV137" i="2"/>
  <c r="AV136" i="2"/>
  <c r="AV139" i="2" l="1"/>
  <c r="AV140" i="2" s="1"/>
  <c r="AV144" i="2" s="1"/>
  <c r="AV148" i="2" s="1"/>
  <c r="AV149" i="2" s="1"/>
  <c r="AV155" i="2"/>
  <c r="AV156" i="2" s="1"/>
  <c r="AV159" i="2" s="1"/>
  <c r="AV178" i="2"/>
  <c r="AW166" i="2"/>
  <c r="AV138" i="2"/>
  <c r="AW135" i="2" s="1"/>
  <c r="AV160" i="2" l="1"/>
  <c r="AV117" i="2" s="1"/>
  <c r="AV161" i="2"/>
  <c r="AV118" i="2" s="1"/>
  <c r="AV174" i="2"/>
  <c r="AW147" i="2"/>
  <c r="AV162" i="2" l="1"/>
  <c r="AV108" i="2" s="1"/>
  <c r="AV109" i="2" s="1"/>
  <c r="AV119" i="2"/>
  <c r="AV171" i="2" l="1"/>
  <c r="AV175" i="2" s="1"/>
  <c r="AW107" i="2"/>
  <c r="AV193" i="2"/>
  <c r="AV177" i="2"/>
  <c r="AW116" i="2"/>
  <c r="AV179" i="2" l="1"/>
  <c r="AV181" i="2" s="1"/>
  <c r="AV187" i="2"/>
  <c r="AV189" i="2" s="1"/>
  <c r="AW121" i="2"/>
  <c r="AW113" i="2"/>
  <c r="AW114" i="2" s="1"/>
  <c r="AW122" i="2" s="1"/>
  <c r="AW158" i="2" l="1"/>
  <c r="AW132" i="2"/>
  <c r="AW157" i="2"/>
  <c r="AW131" i="2"/>
  <c r="AW133" i="2" l="1"/>
  <c r="AW136" i="2"/>
  <c r="AW141" i="2"/>
  <c r="AW142" i="2" s="1"/>
  <c r="AW167" i="2" s="1"/>
  <c r="AW169" i="2" s="1"/>
  <c r="AW137" i="2"/>
  <c r="AW178" i="2" l="1"/>
  <c r="AX166" i="2"/>
  <c r="AW138" i="2"/>
  <c r="AX135" i="2" s="1"/>
  <c r="AW139" i="2"/>
  <c r="AW140" i="2" s="1"/>
  <c r="AW155" i="2" l="1"/>
  <c r="AW156" i="2" s="1"/>
  <c r="AW159" i="2" s="1"/>
  <c r="AW144" i="2"/>
  <c r="AW148" i="2" s="1"/>
  <c r="AW149" i="2" s="1"/>
  <c r="AW174" i="2" l="1"/>
  <c r="AX147" i="2"/>
  <c r="AW160" i="2"/>
  <c r="AW117" i="2" s="1"/>
  <c r="AW161" i="2"/>
  <c r="AW118" i="2" s="1"/>
  <c r="AW119" i="2" l="1"/>
  <c r="AW193" i="2" s="1"/>
  <c r="AW162" i="2"/>
  <c r="AW108" i="2" s="1"/>
  <c r="AW109" i="2" s="1"/>
  <c r="AX116" i="2" l="1"/>
  <c r="AW177" i="2"/>
  <c r="AW179" i="2" s="1"/>
  <c r="AX113" i="2"/>
  <c r="AX114" i="2" s="1"/>
  <c r="AX122" i="2" s="1"/>
  <c r="AX121" i="2"/>
  <c r="AW171" i="2"/>
  <c r="AW175" i="2" s="1"/>
  <c r="AX107" i="2"/>
  <c r="AW187" i="2" l="1"/>
  <c r="AW189" i="2" s="1"/>
  <c r="AX131" i="2"/>
  <c r="AX157" i="2"/>
  <c r="AX158" i="2"/>
  <c r="AX132" i="2"/>
  <c r="AW181" i="2"/>
  <c r="AX133" i="2" l="1"/>
  <c r="AX136" i="2" s="1"/>
  <c r="AX137" i="2"/>
  <c r="AX141" i="2" l="1"/>
  <c r="AX142" i="2" s="1"/>
  <c r="AX167" i="2" s="1"/>
  <c r="AX169" i="2" s="1"/>
  <c r="AX178" i="2" s="1"/>
  <c r="AX138" i="2"/>
  <c r="AY135" i="2" s="1"/>
  <c r="AX139" i="2"/>
  <c r="AX140" i="2" s="1"/>
  <c r="AY166" i="2" l="1"/>
  <c r="AX144" i="2"/>
  <c r="AX148" i="2" s="1"/>
  <c r="AX149" i="2" s="1"/>
  <c r="AX155" i="2"/>
  <c r="AX156" i="2" s="1"/>
  <c r="AX159" i="2" s="1"/>
  <c r="AX160" i="2" l="1"/>
  <c r="AX117" i="2" s="1"/>
  <c r="AX161" i="2"/>
  <c r="AX118" i="2" s="1"/>
  <c r="AX174" i="2"/>
  <c r="AY147" i="2"/>
  <c r="AX162" i="2" l="1"/>
  <c r="AX108" i="2" s="1"/>
  <c r="AX109" i="2" s="1"/>
  <c r="AX171" i="2"/>
  <c r="AX175" i="2" s="1"/>
  <c r="AY107" i="2"/>
  <c r="AX119" i="2"/>
  <c r="AX193" i="2" l="1"/>
  <c r="AX177" i="2"/>
  <c r="AY116" i="2"/>
  <c r="AY121" i="2" l="1"/>
  <c r="AY113" i="2"/>
  <c r="AY114" i="2" s="1"/>
  <c r="AY122" i="2" s="1"/>
  <c r="AX179" i="2"/>
  <c r="AX181" i="2" s="1"/>
  <c r="AX187" i="2"/>
  <c r="AX189" i="2" s="1"/>
  <c r="AY158" i="2" l="1"/>
  <c r="AY132" i="2"/>
  <c r="AY157" i="2"/>
  <c r="AY131" i="2"/>
  <c r="AY133" i="2" s="1"/>
  <c r="AY141" i="2" l="1"/>
  <c r="AY142" i="2" s="1"/>
  <c r="AY167" i="2" s="1"/>
  <c r="AY169" i="2" s="1"/>
  <c r="AY137" i="2"/>
  <c r="AY136" i="2"/>
  <c r="AY138" i="2" l="1"/>
  <c r="AZ135" i="2" s="1"/>
  <c r="AY178" i="2"/>
  <c r="AZ166" i="2"/>
  <c r="AY139" i="2"/>
  <c r="AY140" i="2" s="1"/>
  <c r="AY155" i="2" l="1"/>
  <c r="AY156" i="2" s="1"/>
  <c r="AY159" i="2" s="1"/>
  <c r="AY144" i="2"/>
  <c r="AY148" i="2" s="1"/>
  <c r="AY149" i="2" s="1"/>
  <c r="AY174" i="2" l="1"/>
  <c r="AZ147" i="2"/>
  <c r="AY161" i="2"/>
  <c r="AY118" i="2" s="1"/>
  <c r="AY160" i="2"/>
  <c r="AY117" i="2" s="1"/>
  <c r="AY162" i="2" l="1"/>
  <c r="AY108" i="2" s="1"/>
  <c r="AY109" i="2" s="1"/>
  <c r="AY171" i="2" s="1"/>
  <c r="AY175" i="2" s="1"/>
  <c r="AY119" i="2"/>
  <c r="AZ107" i="2" l="1"/>
  <c r="AY193" i="2"/>
  <c r="AY177" i="2"/>
  <c r="AZ116" i="2"/>
  <c r="AY179" i="2" l="1"/>
  <c r="AY181" i="2" s="1"/>
  <c r="AY187" i="2"/>
  <c r="AY189" i="2" s="1"/>
  <c r="AZ121" i="2"/>
  <c r="AZ113" i="2"/>
  <c r="AZ114" i="2" s="1"/>
  <c r="AZ122" i="2" s="1"/>
  <c r="AZ157" i="2" l="1"/>
  <c r="AZ131" i="2"/>
  <c r="AZ158" i="2"/>
  <c r="AZ132" i="2"/>
  <c r="AZ133" i="2" l="1"/>
  <c r="AZ141" i="2" l="1"/>
  <c r="AZ142" i="2" s="1"/>
  <c r="AZ167" i="2" s="1"/>
  <c r="AZ169" i="2" s="1"/>
  <c r="AZ137" i="2"/>
  <c r="AZ136" i="2"/>
  <c r="AZ138" i="2" l="1"/>
  <c r="BA135" i="2" s="1"/>
  <c r="AZ178" i="2"/>
  <c r="BA166" i="2"/>
  <c r="AZ139" i="2"/>
  <c r="AZ140" i="2" s="1"/>
  <c r="AZ155" i="2" l="1"/>
  <c r="AZ156" i="2" s="1"/>
  <c r="AZ159" i="2" s="1"/>
  <c r="AZ144" i="2"/>
  <c r="AZ148" i="2" s="1"/>
  <c r="AZ149" i="2" s="1"/>
  <c r="AZ174" i="2" l="1"/>
  <c r="BA147" i="2"/>
  <c r="AZ160" i="2"/>
  <c r="AZ117" i="2" s="1"/>
  <c r="AZ161" i="2"/>
  <c r="AZ118" i="2" s="1"/>
  <c r="AZ119" i="2" l="1"/>
  <c r="AZ193" i="2" s="1"/>
  <c r="AZ162" i="2"/>
  <c r="AZ108" i="2" s="1"/>
  <c r="AZ109" i="2" s="1"/>
  <c r="BA116" i="2" l="1"/>
  <c r="AZ177" i="2"/>
  <c r="AZ179" i="2" s="1"/>
  <c r="AZ187" i="2"/>
  <c r="AZ189" i="2" s="1"/>
  <c r="AZ171" i="2"/>
  <c r="AZ175" i="2" s="1"/>
  <c r="BA107" i="2"/>
  <c r="BA121" i="2"/>
  <c r="BA113" i="2"/>
  <c r="BA114" i="2" s="1"/>
  <c r="BA122" i="2" s="1"/>
  <c r="BA158" i="2" l="1"/>
  <c r="BA132" i="2"/>
  <c r="AZ181" i="2"/>
  <c r="BA157" i="2"/>
  <c r="BA131" i="2"/>
  <c r="BA133" i="2" l="1"/>
  <c r="BA136" i="2" l="1"/>
  <c r="BA141" i="2"/>
  <c r="BA142" i="2" s="1"/>
  <c r="BA167" i="2" s="1"/>
  <c r="BA169" i="2" s="1"/>
  <c r="BA137" i="2"/>
  <c r="BA138" i="2" l="1"/>
  <c r="BB135" i="2" s="1"/>
  <c r="BA178" i="2"/>
  <c r="BB166" i="2"/>
  <c r="BA139" i="2"/>
  <c r="BA140" i="2" s="1"/>
  <c r="BA155" i="2" l="1"/>
  <c r="BA156" i="2" s="1"/>
  <c r="BA159" i="2" s="1"/>
  <c r="BA144" i="2"/>
  <c r="BA148" i="2" s="1"/>
  <c r="BA149" i="2" s="1"/>
  <c r="BA160" i="2" l="1"/>
  <c r="BA117" i="2" s="1"/>
  <c r="BA161" i="2"/>
  <c r="BA118" i="2" s="1"/>
  <c r="BA174" i="2"/>
  <c r="BB147" i="2"/>
  <c r="BA162" i="2" l="1"/>
  <c r="BA108" i="2" s="1"/>
  <c r="BA109" i="2" s="1"/>
  <c r="BA171" i="2"/>
  <c r="BA175" i="2" s="1"/>
  <c r="BB107" i="2"/>
  <c r="BA119" i="2"/>
  <c r="BA193" i="2" l="1"/>
  <c r="BA177" i="2"/>
  <c r="BB116" i="2"/>
  <c r="BA179" i="2" l="1"/>
  <c r="BA181" i="2" s="1"/>
  <c r="BA187" i="2"/>
  <c r="BA189" i="2" s="1"/>
  <c r="BB113" i="2"/>
  <c r="BB114" i="2" s="1"/>
  <c r="BB122" i="2" s="1"/>
  <c r="BB121" i="2"/>
  <c r="BB158" i="2" l="1"/>
  <c r="BB132" i="2"/>
  <c r="BB157" i="2"/>
  <c r="BB131" i="2"/>
  <c r="BB133" i="2" s="1"/>
  <c r="BB136" i="2" l="1"/>
  <c r="BB137" i="2"/>
  <c r="BB141" i="2"/>
  <c r="BB142" i="2" s="1"/>
  <c r="BB167" i="2" s="1"/>
  <c r="BB169" i="2" s="1"/>
  <c r="BB138" i="2" l="1"/>
  <c r="BC135" i="2" s="1"/>
  <c r="BB178" i="2"/>
  <c r="BC166" i="2"/>
  <c r="BB139" i="2"/>
  <c r="BB140" i="2" s="1"/>
  <c r="BB155" i="2" l="1"/>
  <c r="BB156" i="2" s="1"/>
  <c r="BB159" i="2" s="1"/>
  <c r="BB144" i="2"/>
  <c r="BB148" i="2" s="1"/>
  <c r="BB149" i="2" s="1"/>
  <c r="BB174" i="2" l="1"/>
  <c r="BC147" i="2"/>
  <c r="BB160" i="2"/>
  <c r="BB117" i="2" s="1"/>
  <c r="BB161" i="2"/>
  <c r="BB118" i="2" s="1"/>
  <c r="BB119" i="2" l="1"/>
  <c r="BB193" i="2"/>
  <c r="BB177" i="2"/>
  <c r="BC116" i="2"/>
  <c r="BB162" i="2"/>
  <c r="BB108" i="2" s="1"/>
  <c r="BB109" i="2" s="1"/>
  <c r="BC113" i="2" l="1"/>
  <c r="BC114" i="2" s="1"/>
  <c r="BC122" i="2" s="1"/>
  <c r="BC121" i="2"/>
  <c r="BB179" i="2"/>
  <c r="BB187" i="2"/>
  <c r="BB189" i="2" s="1"/>
  <c r="BB171" i="2"/>
  <c r="BB175" i="2" s="1"/>
  <c r="BC107" i="2"/>
  <c r="BC157" i="2" l="1"/>
  <c r="BC131" i="2"/>
  <c r="BC158" i="2"/>
  <c r="BC132" i="2"/>
  <c r="BB181" i="2"/>
  <c r="BC133" i="2" l="1"/>
  <c r="BC141" i="2" s="1"/>
  <c r="BC142" i="2" s="1"/>
  <c r="BC167" i="2" s="1"/>
  <c r="BC169" i="2" s="1"/>
  <c r="BC136" i="2" l="1"/>
  <c r="BC137" i="2"/>
  <c r="BC178" i="2"/>
  <c r="BD166" i="2"/>
  <c r="BC138" i="2" l="1"/>
  <c r="BD135" i="2" s="1"/>
  <c r="BC139" i="2"/>
  <c r="BC140" i="2" s="1"/>
  <c r="BC155" i="2" s="1"/>
  <c r="BC156" i="2" s="1"/>
  <c r="BC159" i="2" s="1"/>
  <c r="BC144" i="2" l="1"/>
  <c r="BC148" i="2" s="1"/>
  <c r="BC149" i="2" s="1"/>
  <c r="BC174" i="2" s="1"/>
  <c r="BC161" i="2"/>
  <c r="BC118" i="2" s="1"/>
  <c r="BC160" i="2"/>
  <c r="BC117" i="2" s="1"/>
  <c r="BD147" i="2" l="1"/>
  <c r="BC162" i="2"/>
  <c r="BC108" i="2" s="1"/>
  <c r="BC109" i="2" s="1"/>
  <c r="BC119" i="2"/>
  <c r="BC193" i="2" l="1"/>
  <c r="BC177" i="2"/>
  <c r="BD116" i="2"/>
  <c r="BC171" i="2"/>
  <c r="BC175" i="2" s="1"/>
  <c r="BD107" i="2"/>
  <c r="BD121" i="2" l="1"/>
  <c r="BD113" i="2"/>
  <c r="BD114" i="2" s="1"/>
  <c r="BD122" i="2" s="1"/>
  <c r="BC179" i="2"/>
  <c r="BC181" i="2" s="1"/>
  <c r="BC187" i="2"/>
  <c r="BC189" i="2" s="1"/>
  <c r="BD158" i="2" l="1"/>
  <c r="BD132" i="2"/>
  <c r="BD131" i="2"/>
  <c r="BD157" i="2"/>
  <c r="BD133" i="2" l="1"/>
  <c r="BD141" i="2"/>
  <c r="BD142" i="2" s="1"/>
  <c r="BD167" i="2" s="1"/>
  <c r="BD169" i="2" s="1"/>
  <c r="BD137" i="2"/>
  <c r="BD136" i="2"/>
  <c r="BD139" i="2" l="1"/>
  <c r="BD140" i="2" s="1"/>
  <c r="BD144" i="2"/>
  <c r="BD148" i="2" s="1"/>
  <c r="BD149" i="2" s="1"/>
  <c r="BD155" i="2"/>
  <c r="BD156" i="2" s="1"/>
  <c r="BD159" i="2" s="1"/>
  <c r="BD178" i="2"/>
  <c r="BE166" i="2"/>
  <c r="BD138" i="2"/>
  <c r="BE135" i="2" s="1"/>
  <c r="BD160" i="2" l="1"/>
  <c r="BD117" i="2" s="1"/>
  <c r="BD161" i="2"/>
  <c r="BD118" i="2" s="1"/>
  <c r="BD174" i="2"/>
  <c r="BE147" i="2"/>
  <c r="BD119" i="2" l="1"/>
  <c r="BD193" i="2" s="1"/>
  <c r="BD162" i="2"/>
  <c r="BD108" i="2" s="1"/>
  <c r="BD109" i="2" s="1"/>
  <c r="BE116" i="2" l="1"/>
  <c r="BE121" i="2" s="1"/>
  <c r="BD177" i="2"/>
  <c r="BD179" i="2" s="1"/>
  <c r="BD187" i="2"/>
  <c r="BD189" i="2" s="1"/>
  <c r="BD171" i="2"/>
  <c r="BD175" i="2" s="1"/>
  <c r="BE107" i="2"/>
  <c r="BE113" i="2" l="1"/>
  <c r="BE114" i="2" s="1"/>
  <c r="BE122" i="2" s="1"/>
  <c r="BE158" i="2" s="1"/>
  <c r="BE157" i="2"/>
  <c r="BE131" i="2"/>
  <c r="BD181" i="2"/>
  <c r="BE132" i="2" l="1"/>
  <c r="BE133" i="2" s="1"/>
  <c r="BE141" i="2" l="1"/>
  <c r="BE142" i="2" s="1"/>
  <c r="BE167" i="2" s="1"/>
  <c r="BE169" i="2" s="1"/>
  <c r="BF166" i="2" s="1"/>
  <c r="BE137" i="2"/>
  <c r="BE136" i="2"/>
  <c r="BE138" i="2" s="1"/>
  <c r="BF135" i="2" s="1"/>
  <c r="BE139" i="2" l="1"/>
  <c r="BE140" i="2" s="1"/>
  <c r="BE155" i="2" s="1"/>
  <c r="BE156" i="2" s="1"/>
  <c r="BE159" i="2" s="1"/>
  <c r="BE178" i="2"/>
  <c r="BE144" i="2" l="1"/>
  <c r="BE148" i="2" s="1"/>
  <c r="BE149" i="2" s="1"/>
  <c r="BE174" i="2" s="1"/>
  <c r="BE160" i="2"/>
  <c r="BE117" i="2" s="1"/>
  <c r="BE161" i="2"/>
  <c r="BE118" i="2" s="1"/>
  <c r="BF147" i="2" l="1"/>
  <c r="BE119" i="2"/>
  <c r="BF116" i="2" s="1"/>
  <c r="BE177" i="2"/>
  <c r="BE162" i="2"/>
  <c r="BE108" i="2" s="1"/>
  <c r="BE109" i="2" s="1"/>
  <c r="BE193" i="2" l="1"/>
  <c r="BF121" i="2"/>
  <c r="BF113" i="2"/>
  <c r="BF114" i="2" s="1"/>
  <c r="BF122" i="2" s="1"/>
  <c r="BE179" i="2"/>
  <c r="BE187" i="2"/>
  <c r="BE189" i="2" s="1"/>
  <c r="BE171" i="2"/>
  <c r="BE175" i="2" s="1"/>
  <c r="BF107" i="2"/>
  <c r="BF158" i="2" l="1"/>
  <c r="BF132" i="2"/>
  <c r="BE181" i="2"/>
  <c r="BF131" i="2"/>
  <c r="BF157" i="2"/>
  <c r="BF133" i="2" l="1"/>
  <c r="BF136" i="2"/>
  <c r="BF137" i="2"/>
  <c r="BF141" i="2"/>
  <c r="BF142" i="2" s="1"/>
  <c r="BF167" i="2" s="1"/>
  <c r="BF169" i="2" s="1"/>
  <c r="BF178" i="2" l="1"/>
  <c r="BG166" i="2"/>
  <c r="BF138" i="2"/>
  <c r="BG135" i="2" s="1"/>
  <c r="BF139" i="2"/>
  <c r="BF140" i="2" s="1"/>
  <c r="BF144" i="2" l="1"/>
  <c r="BF148" i="2" s="1"/>
  <c r="BF149" i="2" s="1"/>
  <c r="BF155" i="2"/>
  <c r="BF156" i="2" s="1"/>
  <c r="BF159" i="2" s="1"/>
  <c r="BF160" i="2" l="1"/>
  <c r="BF117" i="2" s="1"/>
  <c r="BF161" i="2"/>
  <c r="BF118" i="2" s="1"/>
  <c r="BF174" i="2"/>
  <c r="BG147" i="2"/>
  <c r="BF162" i="2" l="1"/>
  <c r="BF108" i="2" s="1"/>
  <c r="BF109" i="2" s="1"/>
  <c r="BF119" i="2"/>
  <c r="BF193" i="2" l="1"/>
  <c r="BF177" i="2"/>
  <c r="BG116" i="2"/>
  <c r="BF171" i="2"/>
  <c r="BF175" i="2" s="1"/>
  <c r="BG107" i="2"/>
  <c r="BG121" i="2" l="1"/>
  <c r="BG113" i="2"/>
  <c r="BG114" i="2" s="1"/>
  <c r="BG122" i="2" s="1"/>
  <c r="BF179" i="2"/>
  <c r="BF181" i="2" s="1"/>
  <c r="BF187" i="2"/>
  <c r="BF189" i="2" s="1"/>
  <c r="BG158" i="2" l="1"/>
  <c r="BG132" i="2"/>
  <c r="BG157" i="2"/>
  <c r="BG131" i="2"/>
  <c r="BG133" i="2" s="1"/>
  <c r="BG137" i="2" l="1"/>
  <c r="BG136" i="2"/>
  <c r="BG141" i="2"/>
  <c r="BG142" i="2" s="1"/>
  <c r="BG167" i="2" s="1"/>
  <c r="BG169" i="2" s="1"/>
  <c r="BG138" i="2" l="1"/>
  <c r="BH135" i="2" s="1"/>
  <c r="BG178" i="2"/>
  <c r="BH166" i="2"/>
  <c r="BG139" i="2"/>
  <c r="BG140" i="2" s="1"/>
  <c r="BG155" i="2" l="1"/>
  <c r="BG156" i="2" s="1"/>
  <c r="BG159" i="2" s="1"/>
  <c r="BG144" i="2"/>
  <c r="BG148" i="2" s="1"/>
  <c r="BG149" i="2" s="1"/>
  <c r="BG174" i="2" l="1"/>
  <c r="BH147" i="2"/>
  <c r="BG161" i="2"/>
  <c r="BG118" i="2" s="1"/>
  <c r="BG160" i="2"/>
  <c r="BG117" i="2" s="1"/>
  <c r="BG162" i="2" l="1"/>
  <c r="BG108" i="2" s="1"/>
  <c r="BG109" i="2" s="1"/>
  <c r="BG119" i="2"/>
  <c r="BG193" i="2" l="1"/>
  <c r="BG177" i="2"/>
  <c r="BH116" i="2"/>
  <c r="BG171" i="2"/>
  <c r="BG175" i="2" s="1"/>
  <c r="BH107" i="2"/>
  <c r="BH121" i="2" l="1"/>
  <c r="BH113" i="2"/>
  <c r="BH114" i="2" s="1"/>
  <c r="BH122" i="2" s="1"/>
  <c r="BG179" i="2"/>
  <c r="BG181" i="2" s="1"/>
  <c r="BG187" i="2"/>
  <c r="BG189" i="2" s="1"/>
  <c r="BH158" i="2" l="1"/>
  <c r="BH132" i="2"/>
  <c r="BH157" i="2"/>
  <c r="BH131" i="2"/>
  <c r="BH133" i="2" s="1"/>
  <c r="BH141" i="2" l="1"/>
  <c r="BH142" i="2" s="1"/>
  <c r="BH167" i="2" s="1"/>
  <c r="BH169" i="2" s="1"/>
  <c r="BH136" i="2"/>
  <c r="BH137" i="2"/>
  <c r="BH138" i="2" l="1"/>
  <c r="BI135" i="2" s="1"/>
  <c r="BH178" i="2"/>
  <c r="BI166" i="2"/>
  <c r="BH139" i="2"/>
  <c r="BH140" i="2" s="1"/>
  <c r="BH155" i="2" l="1"/>
  <c r="BH156" i="2" s="1"/>
  <c r="BH159" i="2" s="1"/>
  <c r="BH144" i="2"/>
  <c r="BH148" i="2" s="1"/>
  <c r="BH149" i="2" s="1"/>
  <c r="BH174" i="2" l="1"/>
  <c r="BI147" i="2"/>
  <c r="BH160" i="2"/>
  <c r="BH117" i="2" s="1"/>
  <c r="BH161" i="2"/>
  <c r="BH118" i="2" s="1"/>
  <c r="BH119" i="2" l="1"/>
  <c r="BH193" i="2" s="1"/>
  <c r="BH162" i="2"/>
  <c r="BH108" i="2" s="1"/>
  <c r="BH109" i="2" s="1"/>
  <c r="BI116" i="2" l="1"/>
  <c r="BI121" i="2" s="1"/>
  <c r="BH177" i="2"/>
  <c r="BH171" i="2"/>
  <c r="BH175" i="2" s="1"/>
  <c r="BI107" i="2"/>
  <c r="BH179" i="2"/>
  <c r="BH187" i="2"/>
  <c r="BH189" i="2" s="1"/>
  <c r="BI113" i="2" l="1"/>
  <c r="BI114" i="2" s="1"/>
  <c r="BI122" i="2" s="1"/>
  <c r="BI158" i="2" s="1"/>
  <c r="BH181" i="2"/>
  <c r="BI157" i="2"/>
  <c r="BI131" i="2"/>
  <c r="BI132" i="2" l="1"/>
  <c r="BI133" i="2"/>
  <c r="BI141" i="2" l="1"/>
  <c r="BI142" i="2" s="1"/>
  <c r="BI167" i="2" s="1"/>
  <c r="BI169" i="2" s="1"/>
  <c r="BI136" i="2"/>
  <c r="BI137" i="2"/>
  <c r="BI138" i="2" l="1"/>
  <c r="BJ135" i="2" s="1"/>
  <c r="BI178" i="2"/>
  <c r="BJ166" i="2"/>
  <c r="BI139" i="2"/>
  <c r="BI140" i="2" s="1"/>
  <c r="BI155" i="2" l="1"/>
  <c r="BI156" i="2" s="1"/>
  <c r="BI159" i="2" s="1"/>
  <c r="BI144" i="2"/>
  <c r="BI148" i="2" s="1"/>
  <c r="BI149" i="2" s="1"/>
  <c r="BI174" i="2" l="1"/>
  <c r="BJ147" i="2"/>
  <c r="BI160" i="2"/>
  <c r="BI117" i="2" s="1"/>
  <c r="BI161" i="2"/>
  <c r="BI118" i="2" s="1"/>
  <c r="BI119" i="2" l="1"/>
  <c r="BI162" i="2"/>
  <c r="BI108" i="2" s="1"/>
  <c r="BI109" i="2" s="1"/>
  <c r="BI193" i="2" l="1"/>
  <c r="BI177" i="2"/>
  <c r="BJ116" i="2"/>
  <c r="BI171" i="2"/>
  <c r="BI175" i="2" s="1"/>
  <c r="BJ107" i="2"/>
  <c r="BJ113" i="2" l="1"/>
  <c r="BJ114" i="2" s="1"/>
  <c r="BJ122" i="2" s="1"/>
  <c r="BJ121" i="2"/>
  <c r="BI179" i="2"/>
  <c r="BI181" i="2" s="1"/>
  <c r="BI187" i="2"/>
  <c r="BI189" i="2" s="1"/>
  <c r="BJ157" i="2" l="1"/>
  <c r="BJ131" i="2"/>
  <c r="BJ158" i="2"/>
  <c r="BJ132" i="2"/>
  <c r="BJ133" i="2" l="1"/>
  <c r="BJ141" i="2"/>
  <c r="BJ142" i="2" s="1"/>
  <c r="BJ167" i="2" s="1"/>
  <c r="BJ169" i="2" s="1"/>
  <c r="BJ136" i="2"/>
  <c r="BJ137" i="2"/>
  <c r="BJ178" i="2" l="1"/>
  <c r="BK166" i="2"/>
  <c r="BJ138" i="2"/>
  <c r="BK135" i="2" s="1"/>
  <c r="BJ139" i="2"/>
  <c r="BJ140" i="2" s="1"/>
  <c r="BJ155" i="2" l="1"/>
  <c r="BJ156" i="2" s="1"/>
  <c r="BJ159" i="2" s="1"/>
  <c r="BJ144" i="2"/>
  <c r="BJ148" i="2" s="1"/>
  <c r="BJ149" i="2" s="1"/>
  <c r="BJ174" i="2" l="1"/>
  <c r="BK147" i="2"/>
  <c r="BJ160" i="2"/>
  <c r="BJ117" i="2" s="1"/>
  <c r="BJ161" i="2"/>
  <c r="BJ118" i="2" s="1"/>
  <c r="BJ119" i="2" l="1"/>
  <c r="BJ162" i="2"/>
  <c r="BJ108" i="2" s="1"/>
  <c r="BJ109" i="2" s="1"/>
  <c r="BJ171" i="2" l="1"/>
  <c r="BJ175" i="2" s="1"/>
  <c r="BK107" i="2"/>
  <c r="BJ193" i="2"/>
  <c r="BJ177" i="2"/>
  <c r="BK116" i="2"/>
  <c r="BJ179" i="2" l="1"/>
  <c r="BJ181" i="2" s="1"/>
  <c r="BJ187" i="2"/>
  <c r="BJ189" i="2" s="1"/>
  <c r="BK121" i="2"/>
  <c r="BK113" i="2"/>
  <c r="BK114" i="2" s="1"/>
  <c r="BK122" i="2" s="1"/>
  <c r="BK157" i="2" l="1"/>
  <c r="BK131" i="2"/>
  <c r="BK158" i="2"/>
  <c r="BK132" i="2"/>
  <c r="BK133" i="2" l="1"/>
  <c r="BK137" i="2" l="1"/>
  <c r="BK141" i="2"/>
  <c r="BK142" i="2" s="1"/>
  <c r="BK167" i="2" s="1"/>
  <c r="BK169" i="2" s="1"/>
  <c r="BK136" i="2"/>
  <c r="BK138" i="2" s="1"/>
  <c r="BL135" i="2" s="1"/>
  <c r="BK139" i="2" l="1"/>
  <c r="BK140" i="2" s="1"/>
  <c r="BK178" i="2"/>
  <c r="BL166" i="2"/>
  <c r="BK155" i="2"/>
  <c r="BK156" i="2" s="1"/>
  <c r="BK159" i="2" s="1"/>
  <c r="BK144" i="2"/>
  <c r="BK148" i="2" s="1"/>
  <c r="BK149" i="2" s="1"/>
  <c r="BK174" i="2" l="1"/>
  <c r="BL147" i="2"/>
  <c r="BK161" i="2"/>
  <c r="BK118" i="2" s="1"/>
  <c r="BK160" i="2"/>
  <c r="BK117" i="2" s="1"/>
  <c r="BK162" i="2" l="1"/>
  <c r="BK108" i="2" s="1"/>
  <c r="BK109" i="2" s="1"/>
  <c r="BK119" i="2"/>
  <c r="BK193" i="2" l="1"/>
  <c r="BK177" i="2"/>
  <c r="BL116" i="2"/>
  <c r="BK171" i="2"/>
  <c r="BK175" i="2" s="1"/>
  <c r="BL107" i="2"/>
  <c r="BK179" i="2" l="1"/>
  <c r="BK181" i="2" s="1"/>
  <c r="BK187" i="2"/>
  <c r="BK189" i="2" s="1"/>
  <c r="BL113" i="2"/>
  <c r="BL114" i="2" s="1"/>
  <c r="BL122" i="2" s="1"/>
  <c r="BL121" i="2"/>
  <c r="BL157" i="2" l="1"/>
  <c r="BL131" i="2"/>
  <c r="BL158" i="2"/>
  <c r="BL132" i="2"/>
  <c r="BL133" i="2" l="1"/>
  <c r="BL141" i="2" l="1"/>
  <c r="BL142" i="2" s="1"/>
  <c r="BL167" i="2" s="1"/>
  <c r="BL169" i="2" s="1"/>
  <c r="BL137" i="2"/>
  <c r="BL136" i="2"/>
  <c r="BL139" i="2" s="1"/>
  <c r="BL140" i="2" s="1"/>
  <c r="BL144" i="2" l="1"/>
  <c r="BL148" i="2" s="1"/>
  <c r="BL149" i="2" s="1"/>
  <c r="BL155" i="2"/>
  <c r="BL156" i="2" s="1"/>
  <c r="BL159" i="2" s="1"/>
  <c r="BL178" i="2"/>
  <c r="BM166" i="2"/>
  <c r="BL138" i="2"/>
  <c r="BM135" i="2" s="1"/>
  <c r="BL160" i="2" l="1"/>
  <c r="BL117" i="2" s="1"/>
  <c r="BL161" i="2"/>
  <c r="BL118" i="2" s="1"/>
  <c r="BL174" i="2"/>
  <c r="BM147" i="2"/>
  <c r="BL119" i="2" l="1"/>
  <c r="BL162" i="2"/>
  <c r="BL108" i="2" s="1"/>
  <c r="BL109" i="2" s="1"/>
  <c r="BL171" i="2" l="1"/>
  <c r="BL175" i="2" s="1"/>
  <c r="BM107" i="2"/>
  <c r="BL193" i="2"/>
  <c r="BL177" i="2"/>
  <c r="BM116" i="2"/>
  <c r="BL179" i="2" l="1"/>
  <c r="BL181" i="2" s="1"/>
  <c r="BL187" i="2"/>
  <c r="BL189" i="2" s="1"/>
  <c r="BM121" i="2"/>
  <c r="BM113" i="2"/>
  <c r="BM114" i="2" s="1"/>
  <c r="BM122" i="2" s="1"/>
  <c r="BM158" i="2" l="1"/>
  <c r="BM132" i="2"/>
  <c r="BM157" i="2"/>
  <c r="BM131" i="2"/>
  <c r="BM133" i="2" s="1"/>
  <c r="BM136" i="2" l="1"/>
  <c r="BM137" i="2"/>
  <c r="BM141" i="2"/>
  <c r="BM142" i="2" s="1"/>
  <c r="BM167" i="2" s="1"/>
  <c r="BM169" i="2" s="1"/>
  <c r="BM178" i="2" l="1"/>
  <c r="BN166" i="2"/>
  <c r="BM138" i="2"/>
  <c r="BN135" i="2" s="1"/>
  <c r="BM139" i="2"/>
  <c r="BM140" i="2" s="1"/>
  <c r="BM155" i="2" l="1"/>
  <c r="BM156" i="2" s="1"/>
  <c r="BM159" i="2" s="1"/>
  <c r="BM144" i="2"/>
  <c r="BM148" i="2" s="1"/>
  <c r="BM149" i="2" s="1"/>
  <c r="BM174" i="2" l="1"/>
  <c r="BN147" i="2"/>
  <c r="BM160" i="2"/>
  <c r="BM117" i="2" s="1"/>
  <c r="BM161" i="2"/>
  <c r="BM118" i="2" s="1"/>
  <c r="BM119" i="2" l="1"/>
  <c r="BM162" i="2"/>
  <c r="BM108" i="2" s="1"/>
  <c r="BM109" i="2" s="1"/>
  <c r="BM171" i="2" l="1"/>
  <c r="BM175" i="2" s="1"/>
  <c r="BN107" i="2"/>
  <c r="BM193" i="2"/>
  <c r="BM177" i="2"/>
  <c r="BN116" i="2"/>
  <c r="BM179" i="2" l="1"/>
  <c r="BM181" i="2" s="1"/>
  <c r="BM187" i="2"/>
  <c r="BM189" i="2" s="1"/>
  <c r="BN113" i="2"/>
  <c r="BN114" i="2" s="1"/>
  <c r="BN122" i="2" s="1"/>
  <c r="BN121" i="2"/>
  <c r="BN131" i="2" l="1"/>
  <c r="BN157" i="2"/>
  <c r="BN158" i="2"/>
  <c r="BN132" i="2"/>
  <c r="BN133" i="2" l="1"/>
  <c r="BN136" i="2" l="1"/>
  <c r="BN141" i="2"/>
  <c r="BN142" i="2" s="1"/>
  <c r="BN167" i="2" s="1"/>
  <c r="BN169" i="2" s="1"/>
  <c r="BN137" i="2"/>
  <c r="BN178" i="2" l="1"/>
  <c r="BO166" i="2"/>
  <c r="BN138" i="2"/>
  <c r="BO135" i="2" s="1"/>
  <c r="BN139" i="2"/>
  <c r="BN140" i="2" s="1"/>
  <c r="BN144" i="2" l="1"/>
  <c r="BN148" i="2" s="1"/>
  <c r="BN149" i="2" s="1"/>
  <c r="BN155" i="2"/>
  <c r="BN156" i="2" s="1"/>
  <c r="BN159" i="2" s="1"/>
  <c r="BN160" i="2" l="1"/>
  <c r="BN117" i="2" s="1"/>
  <c r="BN161" i="2"/>
  <c r="BN118" i="2" s="1"/>
  <c r="BN174" i="2"/>
  <c r="BO147" i="2"/>
  <c r="BN119" i="2" l="1"/>
  <c r="BN193" i="2" s="1"/>
  <c r="BN162" i="2"/>
  <c r="BN108" i="2" s="1"/>
  <c r="BN109" i="2" s="1"/>
  <c r="BN177" i="2" l="1"/>
  <c r="BN179" i="2" s="1"/>
  <c r="BO116" i="2"/>
  <c r="BO121" i="2" s="1"/>
  <c r="BN187" i="2"/>
  <c r="BN189" i="2" s="1"/>
  <c r="BN171" i="2"/>
  <c r="BN175" i="2" s="1"/>
  <c r="BO107" i="2"/>
  <c r="BO113" i="2"/>
  <c r="BO114" i="2" s="1"/>
  <c r="BO122" i="2" s="1"/>
  <c r="BO158" i="2" l="1"/>
  <c r="BO132" i="2"/>
  <c r="BO157" i="2"/>
  <c r="BO131" i="2"/>
  <c r="BN181" i="2"/>
  <c r="BO133" i="2" l="1"/>
  <c r="BO141" i="2"/>
  <c r="BO142" i="2" s="1"/>
  <c r="BO167" i="2" s="1"/>
  <c r="BO169" i="2" s="1"/>
  <c r="BO137" i="2"/>
  <c r="BO136" i="2"/>
  <c r="BO138" i="2" s="1"/>
  <c r="BP135" i="2" s="1"/>
  <c r="BO178" i="2" l="1"/>
  <c r="BP166" i="2"/>
  <c r="BO139" i="2"/>
  <c r="BO140" i="2" s="1"/>
  <c r="BO155" i="2" l="1"/>
  <c r="BO156" i="2" s="1"/>
  <c r="BO159" i="2" s="1"/>
  <c r="BO144" i="2"/>
  <c r="BO148" i="2" s="1"/>
  <c r="BO149" i="2" s="1"/>
  <c r="BO174" i="2" l="1"/>
  <c r="BP147" i="2"/>
  <c r="BO161" i="2"/>
  <c r="BO118" i="2" s="1"/>
  <c r="BO160" i="2"/>
  <c r="BO117" i="2" s="1"/>
  <c r="BO162" i="2" l="1"/>
  <c r="BO108" i="2" s="1"/>
  <c r="BO109" i="2" s="1"/>
  <c r="BO119" i="2"/>
  <c r="BO193" i="2" l="1"/>
  <c r="BO177" i="2"/>
  <c r="BP116" i="2"/>
  <c r="BO171" i="2"/>
  <c r="BO175" i="2" s="1"/>
  <c r="BP107" i="2"/>
  <c r="BO179" i="2" l="1"/>
  <c r="BO181" i="2" s="1"/>
  <c r="BO187" i="2"/>
  <c r="BO189" i="2" s="1"/>
  <c r="BP121" i="2"/>
  <c r="BP113" i="2"/>
  <c r="BP114" i="2" s="1"/>
  <c r="BP122" i="2" s="1"/>
  <c r="BP157" i="2" l="1"/>
  <c r="BP131" i="2"/>
  <c r="BP158" i="2"/>
  <c r="BP132" i="2"/>
  <c r="BP133" i="2" l="1"/>
  <c r="BP141" i="2" l="1"/>
  <c r="BP142" i="2"/>
  <c r="BP167" i="2" s="1"/>
  <c r="BP169" i="2" s="1"/>
  <c r="BP136" i="2"/>
  <c r="BP137" i="2"/>
  <c r="BP138" i="2" l="1"/>
  <c r="BQ135" i="2" s="1"/>
  <c r="BP178" i="2"/>
  <c r="BQ166" i="2"/>
  <c r="BP139" i="2"/>
  <c r="BP140" i="2" s="1"/>
  <c r="BP155" i="2" l="1"/>
  <c r="BP156" i="2" s="1"/>
  <c r="BP159" i="2" s="1"/>
  <c r="BP144" i="2"/>
  <c r="BP148" i="2" s="1"/>
  <c r="BP149" i="2" s="1"/>
  <c r="BP174" i="2" l="1"/>
  <c r="BQ147" i="2"/>
  <c r="BP160" i="2"/>
  <c r="BP117" i="2" s="1"/>
  <c r="BP161" i="2"/>
  <c r="BP118" i="2" s="1"/>
  <c r="BP119" i="2" l="1"/>
  <c r="BP193" i="2" s="1"/>
  <c r="BP162" i="2"/>
  <c r="BP108" i="2" s="1"/>
  <c r="BP109" i="2" s="1"/>
  <c r="BQ116" i="2" l="1"/>
  <c r="BP177" i="2"/>
  <c r="BP179" i="2" s="1"/>
  <c r="BP187" i="2"/>
  <c r="BP189" i="2" s="1"/>
  <c r="BP171" i="2"/>
  <c r="BP175" i="2" s="1"/>
  <c r="BQ107" i="2"/>
  <c r="BQ121" i="2"/>
  <c r="BQ113" i="2"/>
  <c r="BQ114" i="2" s="1"/>
  <c r="BQ122" i="2" s="1"/>
  <c r="BP181" i="2" l="1"/>
  <c r="BQ158" i="2"/>
  <c r="BQ132" i="2"/>
  <c r="BQ157" i="2"/>
  <c r="BQ131" i="2"/>
  <c r="BQ133" i="2" l="1"/>
  <c r="BQ136" i="2" s="1"/>
  <c r="BQ137" i="2"/>
  <c r="BQ141" i="2" l="1"/>
  <c r="BQ142" i="2" s="1"/>
  <c r="BQ167" i="2" s="1"/>
  <c r="BQ169" i="2" s="1"/>
  <c r="BQ178" i="2" s="1"/>
  <c r="BQ138" i="2"/>
  <c r="BR135" i="2" s="1"/>
  <c r="BQ139" i="2"/>
  <c r="BQ140" i="2" s="1"/>
  <c r="BR166" i="2" l="1"/>
  <c r="BQ155" i="2"/>
  <c r="BQ156" i="2" s="1"/>
  <c r="BQ159" i="2" s="1"/>
  <c r="BQ144" i="2"/>
  <c r="BQ148" i="2" s="1"/>
  <c r="BQ149" i="2" s="1"/>
  <c r="BQ174" i="2" l="1"/>
  <c r="BR147" i="2"/>
  <c r="BQ160" i="2"/>
  <c r="BQ117" i="2" s="1"/>
  <c r="BQ161" i="2"/>
  <c r="BQ118" i="2" s="1"/>
  <c r="BQ119" i="2" l="1"/>
  <c r="BQ193" i="2" s="1"/>
  <c r="BQ162" i="2"/>
  <c r="BQ108" i="2" s="1"/>
  <c r="BQ109" i="2" s="1"/>
  <c r="BR116" i="2" l="1"/>
  <c r="BQ177" i="2"/>
  <c r="BQ179" i="2"/>
  <c r="BQ187" i="2"/>
  <c r="BQ189" i="2" s="1"/>
  <c r="BR113" i="2"/>
  <c r="BR114" i="2" s="1"/>
  <c r="BR122" i="2" s="1"/>
  <c r="BR121" i="2"/>
  <c r="BQ171" i="2"/>
  <c r="BQ175" i="2" s="1"/>
  <c r="BR107" i="2"/>
  <c r="BR158" i="2" l="1"/>
  <c r="BR132" i="2"/>
  <c r="BR157" i="2"/>
  <c r="BR131" i="2"/>
  <c r="BR133" i="2" s="1"/>
  <c r="BQ181" i="2"/>
  <c r="BR136" i="2" l="1"/>
  <c r="BR137" i="2"/>
  <c r="BR141" i="2"/>
  <c r="BR142" i="2" s="1"/>
  <c r="BR167" i="2" s="1"/>
  <c r="BR169" i="2" s="1"/>
  <c r="BR178" i="2" l="1"/>
  <c r="BS166" i="2"/>
  <c r="BR138" i="2"/>
  <c r="BS135" i="2" s="1"/>
  <c r="BR139" i="2"/>
  <c r="BR140" i="2" s="1"/>
  <c r="BR155" i="2" l="1"/>
  <c r="BR156" i="2" s="1"/>
  <c r="BR159" i="2" s="1"/>
  <c r="BR144" i="2"/>
  <c r="BR148" i="2" s="1"/>
  <c r="BR149" i="2" s="1"/>
  <c r="BR174" i="2" l="1"/>
  <c r="BS147" i="2"/>
  <c r="BR160" i="2"/>
  <c r="BR117" i="2" s="1"/>
  <c r="BR161" i="2"/>
  <c r="BR118" i="2" s="1"/>
  <c r="BR119" i="2" l="1"/>
  <c r="BR162" i="2"/>
  <c r="BR108" i="2" s="1"/>
  <c r="BR109" i="2" s="1"/>
  <c r="BR171" i="2" l="1"/>
  <c r="BR175" i="2" s="1"/>
  <c r="BS107" i="2"/>
  <c r="BR193" i="2"/>
  <c r="BR177" i="2"/>
  <c r="BS116" i="2"/>
  <c r="BR179" i="2" l="1"/>
  <c r="BR181" i="2" s="1"/>
  <c r="BR187" i="2"/>
  <c r="BR189" i="2" s="1"/>
  <c r="BS121" i="2"/>
  <c r="BS113" i="2"/>
  <c r="BS114" i="2" s="1"/>
  <c r="BS122" i="2" s="1"/>
  <c r="BS158" i="2" l="1"/>
  <c r="BS132" i="2"/>
  <c r="BS157" i="2"/>
  <c r="BS131" i="2"/>
  <c r="BS133" i="2" s="1"/>
  <c r="BS137" i="2" l="1"/>
  <c r="BS141" i="2"/>
  <c r="BS142" i="2" s="1"/>
  <c r="BS167" i="2" s="1"/>
  <c r="BS169" i="2" s="1"/>
  <c r="BS136" i="2"/>
  <c r="BS138" i="2" s="1"/>
  <c r="BT135" i="2" s="1"/>
  <c r="BS139" i="2" l="1"/>
  <c r="BS140" i="2" s="1"/>
  <c r="BS178" i="2"/>
  <c r="BT166" i="2"/>
  <c r="BS155" i="2"/>
  <c r="BS156" i="2" s="1"/>
  <c r="BS159" i="2" s="1"/>
  <c r="BS144" i="2"/>
  <c r="BS148" i="2" s="1"/>
  <c r="BS149" i="2" s="1"/>
  <c r="BS174" i="2" l="1"/>
  <c r="BT147" i="2"/>
  <c r="BS161" i="2"/>
  <c r="BS118" i="2" s="1"/>
  <c r="BS160" i="2"/>
  <c r="BS117" i="2" s="1"/>
  <c r="BS162" i="2" l="1"/>
  <c r="BS108" i="2" s="1"/>
  <c r="BS109" i="2" s="1"/>
  <c r="BS171" i="2" s="1"/>
  <c r="BS175" i="2" s="1"/>
  <c r="BS119" i="2"/>
  <c r="BT116" i="2" s="1"/>
  <c r="BS177" i="2" l="1"/>
  <c r="BS193" i="2"/>
  <c r="BT107" i="2"/>
  <c r="BT121" i="2"/>
  <c r="BT113" i="2"/>
  <c r="BT114" i="2" s="1"/>
  <c r="BT122" i="2" s="1"/>
  <c r="BS179" i="2"/>
  <c r="BS181" i="2" s="1"/>
  <c r="BS187" i="2"/>
  <c r="BS189" i="2" s="1"/>
  <c r="BT158" i="2" l="1"/>
  <c r="BT132" i="2"/>
  <c r="BT157" i="2"/>
  <c r="BT131" i="2"/>
  <c r="BT133" i="2" s="1"/>
  <c r="BT141" i="2" l="1"/>
  <c r="BT142" i="2"/>
  <c r="BT167" i="2" s="1"/>
  <c r="BT169" i="2" s="1"/>
  <c r="BT137" i="2"/>
  <c r="BT136" i="2"/>
  <c r="BT139" i="2" l="1"/>
  <c r="BT140" i="2" s="1"/>
  <c r="BT144" i="2" s="1"/>
  <c r="BT148" i="2" s="1"/>
  <c r="BT149" i="2" s="1"/>
  <c r="BT178" i="2"/>
  <c r="BU166" i="2"/>
  <c r="BT138" i="2"/>
  <c r="BU135" i="2" s="1"/>
  <c r="BT155" i="2" l="1"/>
  <c r="BT156" i="2" s="1"/>
  <c r="BT159" i="2" s="1"/>
  <c r="BT160" i="2" s="1"/>
  <c r="BT117" i="2" s="1"/>
  <c r="BT174" i="2"/>
  <c r="BU147" i="2"/>
  <c r="BT161" i="2" l="1"/>
  <c r="BT118" i="2" s="1"/>
  <c r="BT119" i="2" s="1"/>
  <c r="BT162" i="2"/>
  <c r="BT108" i="2" s="1"/>
  <c r="BT109" i="2" s="1"/>
  <c r="BT171" i="2" l="1"/>
  <c r="BT175" i="2" s="1"/>
  <c r="BU107" i="2"/>
  <c r="BT193" i="2"/>
  <c r="BT177" i="2"/>
  <c r="BU116" i="2"/>
  <c r="BT179" i="2" l="1"/>
  <c r="BT181" i="2" s="1"/>
  <c r="BT187" i="2"/>
  <c r="BT189" i="2" s="1"/>
  <c r="BU121" i="2"/>
  <c r="BU113" i="2"/>
  <c r="BU114" i="2" s="1"/>
  <c r="BU122" i="2" s="1"/>
  <c r="BU158" i="2" l="1"/>
  <c r="BU132" i="2"/>
  <c r="BU157" i="2"/>
  <c r="BU131" i="2"/>
  <c r="BU133" i="2" l="1"/>
  <c r="BU141" i="2"/>
  <c r="BU142" i="2" s="1"/>
  <c r="BU167" i="2" s="1"/>
  <c r="BU169" i="2" s="1"/>
  <c r="BU136" i="2"/>
  <c r="BU137" i="2"/>
  <c r="BU138" i="2" l="1"/>
  <c r="BV135" i="2" s="1"/>
  <c r="BU178" i="2"/>
  <c r="BV166" i="2"/>
  <c r="BU139" i="2"/>
  <c r="BU140" i="2" s="1"/>
  <c r="BU155" i="2" l="1"/>
  <c r="BU156" i="2" s="1"/>
  <c r="BU159" i="2" s="1"/>
  <c r="BU144" i="2"/>
  <c r="BU148" i="2" s="1"/>
  <c r="BU149" i="2" s="1"/>
  <c r="BU160" i="2" l="1"/>
  <c r="BU117" i="2" s="1"/>
  <c r="BU161" i="2"/>
  <c r="BU118" i="2" s="1"/>
  <c r="BU174" i="2"/>
  <c r="BV147" i="2"/>
  <c r="BU162" i="2" l="1"/>
  <c r="BU108" i="2" s="1"/>
  <c r="BU109" i="2" s="1"/>
  <c r="BU119" i="2"/>
  <c r="BU193" i="2" l="1"/>
  <c r="BU177" i="2"/>
  <c r="BV116" i="2"/>
  <c r="BU171" i="2"/>
  <c r="BU175" i="2" s="1"/>
  <c r="BV107" i="2"/>
  <c r="BV121" i="2" l="1"/>
  <c r="BV113" i="2"/>
  <c r="BV114" i="2" s="1"/>
  <c r="BV122" i="2" s="1"/>
  <c r="BU179" i="2"/>
  <c r="BU181" i="2" s="1"/>
  <c r="BU187" i="2"/>
  <c r="BU189" i="2" s="1"/>
  <c r="BV158" i="2" l="1"/>
  <c r="BV132" i="2"/>
  <c r="BV131" i="2"/>
  <c r="BV157" i="2"/>
  <c r="BV133" i="2" l="1"/>
  <c r="BV137" i="2" s="1"/>
  <c r="BV136" i="2" l="1"/>
  <c r="BV138" i="2"/>
  <c r="BW135" i="2" s="1"/>
  <c r="BV141" i="2"/>
  <c r="BV142" i="2" s="1"/>
  <c r="BV167" i="2" s="1"/>
  <c r="BV169" i="2" s="1"/>
  <c r="BV178" i="2" s="1"/>
  <c r="BV139" i="2"/>
  <c r="BV140" i="2" s="1"/>
  <c r="BW166" i="2" l="1"/>
  <c r="BV144" i="2"/>
  <c r="BV148" i="2" s="1"/>
  <c r="BV149" i="2" s="1"/>
  <c r="BV155" i="2"/>
  <c r="BV156" i="2" s="1"/>
  <c r="BV159" i="2" s="1"/>
  <c r="BV160" i="2" l="1"/>
  <c r="BV117" i="2" s="1"/>
  <c r="BV161" i="2"/>
  <c r="BV118" i="2" s="1"/>
  <c r="BV174" i="2"/>
  <c r="BW147" i="2"/>
  <c r="BV119" i="2" l="1"/>
  <c r="BV193" i="2" s="1"/>
  <c r="BV162" i="2"/>
  <c r="BV108" i="2" s="1"/>
  <c r="BV109" i="2" s="1"/>
  <c r="BW116" i="2" l="1"/>
  <c r="BW113" i="2" s="1"/>
  <c r="BW114" i="2" s="1"/>
  <c r="BW122" i="2" s="1"/>
  <c r="BV177" i="2"/>
  <c r="BV187" i="2" s="1"/>
  <c r="BV189" i="2" s="1"/>
  <c r="BW121" i="2"/>
  <c r="BV171" i="2"/>
  <c r="BV175" i="2" s="1"/>
  <c r="BW107" i="2"/>
  <c r="BV179" i="2" l="1"/>
  <c r="BV181" i="2" s="1"/>
  <c r="BW158" i="2"/>
  <c r="BW132" i="2"/>
  <c r="BW157" i="2"/>
  <c r="BW131" i="2"/>
  <c r="BW133" i="2" l="1"/>
  <c r="BW137" i="2" l="1"/>
  <c r="BW136" i="2"/>
  <c r="BW141" i="2"/>
  <c r="BW142" i="2" s="1"/>
  <c r="BW167" i="2" s="1"/>
  <c r="BW169" i="2" s="1"/>
  <c r="BW138" i="2" l="1"/>
  <c r="BX135" i="2" s="1"/>
  <c r="BW139" i="2"/>
  <c r="BW140" i="2" s="1"/>
  <c r="BW144" i="2" s="1"/>
  <c r="BW148" i="2" s="1"/>
  <c r="BW149" i="2" s="1"/>
  <c r="BW178" i="2"/>
  <c r="BX166" i="2"/>
  <c r="BW155" i="2" l="1"/>
  <c r="BW156" i="2" s="1"/>
  <c r="BW159" i="2" s="1"/>
  <c r="BW161" i="2" s="1"/>
  <c r="BW118" i="2" s="1"/>
  <c r="BW174" i="2"/>
  <c r="BX147" i="2"/>
  <c r="BW160" i="2" l="1"/>
  <c r="BW117" i="2" s="1"/>
  <c r="BW119" i="2" s="1"/>
  <c r="BW193" i="2" s="1"/>
  <c r="BW162" i="2"/>
  <c r="BW108" i="2" s="1"/>
  <c r="BW109" i="2" s="1"/>
  <c r="BX116" i="2" l="1"/>
  <c r="BW177" i="2"/>
  <c r="BW171" i="2"/>
  <c r="BW175" i="2" s="1"/>
  <c r="BX107" i="2"/>
  <c r="BX121" i="2"/>
  <c r="BX113" i="2"/>
  <c r="BX114" i="2" s="1"/>
  <c r="BX122" i="2" s="1"/>
  <c r="BW179" i="2"/>
  <c r="BW181" i="2" s="1"/>
  <c r="BW187" i="2"/>
  <c r="BW189" i="2" s="1"/>
  <c r="BX157" i="2" l="1"/>
  <c r="BX131" i="2"/>
  <c r="BX158" i="2"/>
  <c r="BX132" i="2"/>
  <c r="BX133" i="2" l="1"/>
  <c r="BX141" i="2" s="1"/>
  <c r="BX142" i="2" s="1"/>
  <c r="BX167" i="2" s="1"/>
  <c r="BX169" i="2" s="1"/>
  <c r="BX136" i="2" l="1"/>
  <c r="BX137" i="2"/>
  <c r="BX138" i="2" s="1"/>
  <c r="BY135" i="2" s="1"/>
  <c r="BX178" i="2"/>
  <c r="BY166" i="2"/>
  <c r="BX139" i="2" l="1"/>
  <c r="BX140" i="2" s="1"/>
  <c r="BX155" i="2" l="1"/>
  <c r="BX156" i="2" s="1"/>
  <c r="BX159" i="2" s="1"/>
  <c r="BX144" i="2"/>
  <c r="BX148" i="2" s="1"/>
  <c r="BX149" i="2" s="1"/>
  <c r="BX161" i="2" l="1"/>
  <c r="BX118" i="2" s="1"/>
  <c r="BX160" i="2"/>
  <c r="BX117" i="2" s="1"/>
  <c r="BX119" i="2" s="1"/>
  <c r="BX193" i="2" s="1"/>
  <c r="BX174" i="2"/>
  <c r="BY147" i="2"/>
  <c r="BY116" i="2" l="1"/>
  <c r="BX177" i="2"/>
  <c r="BX179" i="2" s="1"/>
  <c r="BX162" i="2"/>
  <c r="BX108" i="2" s="1"/>
  <c r="BX109" i="2" s="1"/>
  <c r="BY121" i="2"/>
  <c r="BY113" i="2"/>
  <c r="BY114" i="2" s="1"/>
  <c r="BY122" i="2" s="1"/>
  <c r="BX187" i="2" l="1"/>
  <c r="BX189" i="2" s="1"/>
  <c r="BX171" i="2"/>
  <c r="BX175" i="2" s="1"/>
  <c r="BX181" i="2" s="1"/>
  <c r="BY107" i="2"/>
  <c r="BY158" i="2"/>
  <c r="BY132" i="2"/>
  <c r="BY157" i="2"/>
  <c r="BY131" i="2"/>
  <c r="BY133" i="2" l="1"/>
  <c r="BY141" i="2" s="1"/>
  <c r="BY142" i="2" s="1"/>
  <c r="BY167" i="2" s="1"/>
  <c r="BY169" i="2" s="1"/>
  <c r="BY178" i="2" s="1"/>
  <c r="BY137" i="2"/>
  <c r="BY136" i="2" l="1"/>
  <c r="BY139" i="2" s="1"/>
  <c r="BY140" i="2" s="1"/>
  <c r="BY138" i="2" l="1"/>
  <c r="BY155" i="2"/>
  <c r="BY156" i="2" s="1"/>
  <c r="BY159" i="2" s="1"/>
  <c r="BY144" i="2"/>
  <c r="BY148" i="2" s="1"/>
  <c r="BY149" i="2" s="1"/>
  <c r="BY174" i="2" s="1"/>
  <c r="BY160" i="2" l="1"/>
  <c r="BY117" i="2" s="1"/>
  <c r="BY161" i="2"/>
  <c r="BY118" i="2" s="1"/>
  <c r="BY162" i="2" l="1"/>
  <c r="BY108" i="2" s="1"/>
  <c r="BY109" i="2" s="1"/>
  <c r="BY171" i="2" s="1"/>
  <c r="BY175" i="2" s="1"/>
  <c r="BY119" i="2"/>
  <c r="BY193" i="2" s="1"/>
  <c r="BY177" i="2"/>
  <c r="BY179" i="2" l="1"/>
  <c r="BY181" i="2" s="1"/>
  <c r="BY187" i="2"/>
  <c r="BY189" i="2" s="1"/>
  <c r="BX227" i="2"/>
</calcChain>
</file>

<file path=xl/sharedStrings.xml><?xml version="1.0" encoding="utf-8"?>
<sst xmlns="http://schemas.openxmlformats.org/spreadsheetml/2006/main" count="276" uniqueCount="135">
  <si>
    <t>a</t>
  </si>
  <si>
    <t>Mnts/Period</t>
  </si>
  <si>
    <t>Begining Period</t>
  </si>
  <si>
    <t>End Period</t>
  </si>
  <si>
    <t>Year</t>
  </si>
  <si>
    <t>Quarter</t>
  </si>
  <si>
    <t>Counter</t>
  </si>
  <si>
    <t>End of Year</t>
  </si>
  <si>
    <t xml:space="preserve"> </t>
  </si>
  <si>
    <t>Operating Assumptions</t>
  </si>
  <si>
    <t>Revenues</t>
  </si>
  <si>
    <t>Base</t>
  </si>
  <si>
    <t xml:space="preserve">Low </t>
  </si>
  <si>
    <t>High</t>
  </si>
  <si>
    <t>Other Assumptions</t>
  </si>
  <si>
    <t>A/R Days Outstanding</t>
  </si>
  <si>
    <t>A/R Collected This Period</t>
  </si>
  <si>
    <t>A/R Percent Next Quarter</t>
  </si>
  <si>
    <t>A/R Percent Two Quarters</t>
  </si>
  <si>
    <t>A/R Percent Three Quarters</t>
  </si>
  <si>
    <t>COGS Percent</t>
  </si>
  <si>
    <t>R&amp;D Expenditure</t>
  </si>
  <si>
    <t>Revenue Seasonality</t>
  </si>
  <si>
    <t xml:space="preserve">Percent </t>
  </si>
  <si>
    <t>Tax and Depreciation</t>
  </si>
  <si>
    <t>Depreciation Life</t>
  </si>
  <si>
    <t>Years</t>
  </si>
  <si>
    <t>Income Tax Rate</t>
  </si>
  <si>
    <t>Percent</t>
  </si>
  <si>
    <t>Financing Assumptions</t>
  </si>
  <si>
    <t>Revolver</t>
  </si>
  <si>
    <t>Commitment</t>
  </si>
  <si>
    <t>Interest Rate</t>
  </si>
  <si>
    <t>Commitment Fee</t>
  </si>
  <si>
    <t>Upfront Fee</t>
  </si>
  <si>
    <t>Margin</t>
  </si>
  <si>
    <t>Valuation Assumtions</t>
  </si>
  <si>
    <t>WACC</t>
  </si>
  <si>
    <t>Terminal EV/EBITDA</t>
  </si>
  <si>
    <t>Terminal Year</t>
  </si>
  <si>
    <t>Starting Balance Sheet</t>
  </si>
  <si>
    <t>Cash</t>
  </si>
  <si>
    <t>Debt</t>
  </si>
  <si>
    <t>Equity</t>
  </si>
  <si>
    <t>Total</t>
  </si>
  <si>
    <t>Operating Analysis</t>
  </si>
  <si>
    <t>LBO Period</t>
  </si>
  <si>
    <t>Revenues / Annual - Base</t>
  </si>
  <si>
    <t>Revenues / Annual - Sensitivity</t>
  </si>
  <si>
    <t>Revenues Applied</t>
  </si>
  <si>
    <t>Seasonal Factor</t>
  </si>
  <si>
    <t>Quartely Revenues</t>
  </si>
  <si>
    <t>COGS</t>
  </si>
  <si>
    <t>EBITDA</t>
  </si>
  <si>
    <t>A/R Balance</t>
  </si>
  <si>
    <t>A/R Collections</t>
  </si>
  <si>
    <t>Days Outstanding</t>
  </si>
  <si>
    <t>This Quarter</t>
  </si>
  <si>
    <t>Prior Quarter</t>
  </si>
  <si>
    <t>Prior 2nd Quarter</t>
  </si>
  <si>
    <t>Prior 3rd Quarter</t>
  </si>
  <si>
    <t>Opening Balance</t>
  </si>
  <si>
    <t>Add: Revenues</t>
  </si>
  <si>
    <t>Less: Collections - Current Quarter</t>
  </si>
  <si>
    <t>Less: Collections - Prior Quarter</t>
  </si>
  <si>
    <t>Less: Collections - Prior 2nd Quarter</t>
  </si>
  <si>
    <t>Less: Collections - Prior 3rd Quarter</t>
  </si>
  <si>
    <t>Closing Balance</t>
  </si>
  <si>
    <t>Change in WC</t>
  </si>
  <si>
    <t>Depreciation and Taxes</t>
  </si>
  <si>
    <t>Model Period</t>
  </si>
  <si>
    <t>Capitalised Developent</t>
  </si>
  <si>
    <t>Add: Development Capitalised</t>
  </si>
  <si>
    <t>Less: Retirement</t>
  </si>
  <si>
    <t>Depreciation Rate on Gross Development Cost</t>
  </si>
  <si>
    <t>Accumulated Depreciation</t>
  </si>
  <si>
    <t>Add: Depreciation Expense</t>
  </si>
  <si>
    <t>Net Plant b/s</t>
  </si>
  <si>
    <t>Financing Analysis</t>
  </si>
  <si>
    <t>Cash minus debt balance</t>
  </si>
  <si>
    <t>Opening balance</t>
  </si>
  <si>
    <t>Add: Cash flow</t>
  </si>
  <si>
    <t>Closing balance</t>
  </si>
  <si>
    <t>Revolving Credit Facility</t>
  </si>
  <si>
    <t>Less: Amount Already Used</t>
  </si>
  <si>
    <t>Remaining Amount we can borrow</t>
  </si>
  <si>
    <t>Add: Amount Borrowed</t>
  </si>
  <si>
    <t>Less: Amount Repaid</t>
  </si>
  <si>
    <t>Interest</t>
  </si>
  <si>
    <t>Commitment Fees</t>
  </si>
  <si>
    <t>Profit and Loss Statement</t>
  </si>
  <si>
    <t>Less: Depreciation on Development</t>
  </si>
  <si>
    <t>EBIT</t>
  </si>
  <si>
    <t>Less: Interest Expense</t>
  </si>
  <si>
    <t>Less: Fees</t>
  </si>
  <si>
    <t>EBT</t>
  </si>
  <si>
    <t>NOL Balance</t>
  </si>
  <si>
    <t>Opening NOL</t>
  </si>
  <si>
    <t>Add: Negative EBT</t>
  </si>
  <si>
    <t>Less: Positive EBT applied to NOL</t>
  </si>
  <si>
    <t>EBT After NOL</t>
  </si>
  <si>
    <t>Taxes Paid</t>
  </si>
  <si>
    <t>Taxes Booked</t>
  </si>
  <si>
    <t>Net Income - Books</t>
  </si>
  <si>
    <t>Deferred Taxes - Asset (Paid-Booked)</t>
  </si>
  <si>
    <t>Accumulated Deferred Tax</t>
  </si>
  <si>
    <t xml:space="preserve">Opening </t>
  </si>
  <si>
    <t>Add: Deferred Tax</t>
  </si>
  <si>
    <t>Cash Flow</t>
  </si>
  <si>
    <t>Less: WC Changes</t>
  </si>
  <si>
    <t>Less: R&amp;D</t>
  </si>
  <si>
    <t>Less: Taxes Paid</t>
  </si>
  <si>
    <t>Cash flow before finance</t>
  </si>
  <si>
    <t>Less: Interest expense</t>
  </si>
  <si>
    <t>Net cash flow</t>
  </si>
  <si>
    <t>Borrowing when CF is negative</t>
  </si>
  <si>
    <t>Repaid when CF is Positive</t>
  </si>
  <si>
    <t>Balance sheet</t>
  </si>
  <si>
    <t>Equity Balance</t>
  </si>
  <si>
    <t>Add: Income</t>
  </si>
  <si>
    <t>Less: Dividends</t>
  </si>
  <si>
    <t>A/R</t>
  </si>
  <si>
    <t>Net Development Cost</t>
  </si>
  <si>
    <t>Accumulated Deferred Tax Asset</t>
  </si>
  <si>
    <t>Difference</t>
  </si>
  <si>
    <t>Return on Invested Capital</t>
  </si>
  <si>
    <t>Operating Income</t>
  </si>
  <si>
    <t>Less: Taxes</t>
  </si>
  <si>
    <t>NOPLAT</t>
  </si>
  <si>
    <t>Average Capital</t>
  </si>
  <si>
    <t>ROIC</t>
  </si>
  <si>
    <t>Graph</t>
  </si>
  <si>
    <t>Closing Balance of Revolver</t>
  </si>
  <si>
    <t>Sub Debt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</si>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</sst>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7">
    <font>
      <sz val="11"/>
      <color theme="1"/>
      <name val="calibri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3333CC"/>
      <name val="Calibri"/>
      <charset val="134"/>
      <scheme val="minor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64">
    <xf numFmtId="0" fontId="0" fillId="0" borderId="0" xfId="0"/>
    <xf numFmtId="0" fontId="1" fillId="2" borderId="0" xfId="2" applyFont="1" applyFill="1"/>
    <xf numFmtId="0" fontId="2" fillId="3" borderId="0" xfId="2" applyFont="1" applyFill="1"/>
    <xf numFmtId="0" fontId="2" fillId="4" borderId="0" xfId="2" applyFont="1" applyFill="1"/>
    <xf numFmtId="0" fontId="2" fillId="5" borderId="0" xfId="2" applyFont="1" applyFill="1"/>
    <xf numFmtId="166" fontId="2" fillId="4" borderId="0" xfId="1" applyNumberFormat="1" applyFont="1" applyFill="1"/>
    <xf numFmtId="166" fontId="2" fillId="0" borderId="0" xfId="1" applyNumberFormat="1" applyFont="1"/>
    <xf numFmtId="166" fontId="2" fillId="5" borderId="0" xfId="1" applyNumberFormat="1" applyFont="1" applyFill="1"/>
    <xf numFmtId="0" fontId="2" fillId="6" borderId="0" xfId="2" applyFont="1" applyFill="1"/>
    <xf numFmtId="0" fontId="2" fillId="7" borderId="0" xfId="2" applyFont="1" applyFill="1"/>
    <xf numFmtId="0" fontId="3" fillId="0" borderId="0" xfId="2" applyFont="1"/>
    <xf numFmtId="0" fontId="2" fillId="0" borderId="0" xfId="2" applyFont="1"/>
    <xf numFmtId="0" fontId="2" fillId="8" borderId="0" xfId="2" applyFont="1" applyFill="1"/>
    <xf numFmtId="0" fontId="4" fillId="2" borderId="0" xfId="2" applyFont="1" applyFill="1"/>
    <xf numFmtId="15" fontId="1" fillId="2" borderId="0" xfId="2" applyNumberFormat="1" applyFont="1" applyFill="1"/>
    <xf numFmtId="3" fontId="1" fillId="2" borderId="0" xfId="2" applyNumberFormat="1" applyFont="1" applyFill="1"/>
    <xf numFmtId="0" fontId="3" fillId="3" borderId="0" xfId="2" applyFont="1" applyFill="1"/>
    <xf numFmtId="3" fontId="2" fillId="3" borderId="0" xfId="2" applyNumberFormat="1" applyFont="1" applyFill="1"/>
    <xf numFmtId="16" fontId="2" fillId="0" borderId="0" xfId="2" applyNumberFormat="1" applyFont="1"/>
    <xf numFmtId="15" fontId="2" fillId="0" borderId="0" xfId="2" applyNumberFormat="1" applyFont="1"/>
    <xf numFmtId="0" fontId="3" fillId="4" borderId="0" xfId="2" applyFont="1" applyFill="1"/>
    <xf numFmtId="16" fontId="2" fillId="4" borderId="0" xfId="2" applyNumberFormat="1" applyFont="1" applyFill="1"/>
    <xf numFmtId="15" fontId="2" fillId="4" borderId="0" xfId="2" applyNumberFormat="1" applyFont="1" applyFill="1"/>
    <xf numFmtId="0" fontId="5" fillId="0" borderId="0" xfId="2" applyFont="1"/>
    <xf numFmtId="9" fontId="5" fillId="0" borderId="0" xfId="2" applyNumberFormat="1" applyFont="1"/>
    <xf numFmtId="4" fontId="5" fillId="0" borderId="0" xfId="2" applyNumberFormat="1" applyFont="1"/>
    <xf numFmtId="4" fontId="2" fillId="0" borderId="0" xfId="2" applyNumberFormat="1" applyFont="1"/>
    <xf numFmtId="0" fontId="2" fillId="0" borderId="1" xfId="2" applyFont="1" applyBorder="1"/>
    <xf numFmtId="0" fontId="2" fillId="0" borderId="2" xfId="2" applyFont="1" applyBorder="1"/>
    <xf numFmtId="4" fontId="2" fillId="0" borderId="2" xfId="2" applyNumberFormat="1" applyFont="1" applyBorder="1"/>
    <xf numFmtId="0" fontId="3" fillId="5" borderId="0" xfId="2" applyFont="1" applyFill="1"/>
    <xf numFmtId="10" fontId="5" fillId="0" borderId="0" xfId="2" applyNumberFormat="1" applyFont="1"/>
    <xf numFmtId="9" fontId="2" fillId="0" borderId="0" xfId="2" applyNumberFormat="1" applyFont="1"/>
    <xf numFmtId="4" fontId="2" fillId="4" borderId="0" xfId="2" applyNumberFormat="1" applyFont="1" applyFill="1"/>
    <xf numFmtId="166" fontId="3" fillId="4" borderId="0" xfId="1" applyNumberFormat="1" applyFont="1" applyFill="1"/>
    <xf numFmtId="166" fontId="3" fillId="0" borderId="0" xfId="1" applyNumberFormat="1" applyFont="1"/>
    <xf numFmtId="4" fontId="2" fillId="0" borderId="0" xfId="1" applyNumberFormat="1" applyFont="1" applyAlignment="1"/>
    <xf numFmtId="4" fontId="5" fillId="0" borderId="0" xfId="1" applyNumberFormat="1" applyFont="1"/>
    <xf numFmtId="3" fontId="2" fillId="0" borderId="0" xfId="2" applyNumberFormat="1" applyFont="1"/>
    <xf numFmtId="4" fontId="2" fillId="0" borderId="0" xfId="1" applyNumberFormat="1" applyFont="1"/>
    <xf numFmtId="10" fontId="2" fillId="0" borderId="0" xfId="1" applyNumberFormat="1" applyFont="1"/>
    <xf numFmtId="4" fontId="2" fillId="0" borderId="3" xfId="2" applyNumberFormat="1" applyFont="1" applyBorder="1"/>
    <xf numFmtId="15" fontId="2" fillId="5" borderId="0" xfId="2" applyNumberFormat="1" applyFont="1" applyFill="1"/>
    <xf numFmtId="166" fontId="3" fillId="5" borderId="0" xfId="1" applyNumberFormat="1" applyFont="1" applyFill="1"/>
    <xf numFmtId="10" fontId="2" fillId="0" borderId="0" xfId="2" applyNumberFormat="1" applyFont="1"/>
    <xf numFmtId="3" fontId="2" fillId="5" borderId="0" xfId="2" applyNumberFormat="1" applyFont="1" applyFill="1"/>
    <xf numFmtId="0" fontId="3" fillId="6" borderId="0" xfId="2" applyFont="1" applyFill="1"/>
    <xf numFmtId="3" fontId="2" fillId="6" borderId="0" xfId="2" applyNumberFormat="1" applyFont="1" applyFill="1"/>
    <xf numFmtId="4" fontId="2" fillId="6" borderId="0" xfId="1" applyNumberFormat="1" applyFont="1" applyFill="1"/>
    <xf numFmtId="4" fontId="2" fillId="0" borderId="0" xfId="3" applyNumberFormat="1" applyFont="1"/>
    <xf numFmtId="4" fontId="2" fillId="6" borderId="0" xfId="2" applyNumberFormat="1" applyFont="1" applyFill="1"/>
    <xf numFmtId="4" fontId="2" fillId="0" borderId="2" xfId="3" applyNumberFormat="1" applyFont="1" applyBorder="1"/>
    <xf numFmtId="4" fontId="2" fillId="0" borderId="2" xfId="1" applyNumberFormat="1" applyFont="1" applyBorder="1"/>
    <xf numFmtId="3" fontId="2" fillId="0" borderId="2" xfId="2" applyNumberFormat="1" applyFont="1" applyBorder="1"/>
    <xf numFmtId="4" fontId="2" fillId="5" borderId="0" xfId="1" applyNumberFormat="1" applyFont="1" applyFill="1"/>
    <xf numFmtId="0" fontId="2" fillId="8" borderId="3" xfId="2" applyFont="1" applyFill="1" applyBorder="1"/>
    <xf numFmtId="4" fontId="2" fillId="0" borderId="3" xfId="1" applyNumberFormat="1" applyFont="1" applyBorder="1"/>
    <xf numFmtId="4" fontId="2" fillId="0" borderId="1" xfId="2" applyNumberFormat="1" applyFont="1" applyBorder="1"/>
    <xf numFmtId="0" fontId="3" fillId="7" borderId="0" xfId="2" applyFont="1" applyFill="1"/>
    <xf numFmtId="0" fontId="2" fillId="7" borderId="2" xfId="2" applyFont="1" applyFill="1" applyBorder="1"/>
    <xf numFmtId="3" fontId="2" fillId="7" borderId="2" xfId="2" applyNumberFormat="1" applyFont="1" applyFill="1" applyBorder="1"/>
    <xf numFmtId="4" fontId="2" fillId="7" borderId="2" xfId="1" applyNumberFormat="1" applyFont="1" applyFill="1" applyBorder="1"/>
    <xf numFmtId="4" fontId="2" fillId="7" borderId="0" xfId="2" applyNumberFormat="1" applyFont="1" applyFill="1"/>
    <xf numFmtId="0" fontId="2" fillId="0" borderId="0" xfId="1" applyNumberFormat="1" applyFont="1"/>
  </cellXfs>
  <cellStyles count="4">
    <cellStyle name="Comma 2" xfId="1"/>
    <cellStyle name="Normal" xfId="0" builtinId="0"/>
    <cellStyle name="Normal 2" xfId="2"/>
    <cellStyle name="Percent 2" xfId="3"/>
  </cellStyles>
  <dxfs count="2">
    <dxf>
      <font>
        <color rgb="FF3333CC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'Standalone Case'!$C$162</c:f>
              <c:strCache>
                <c:ptCount val="1"/>
                <c:pt idx="0">
                  <c:v>Net cash flow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'Standalone Case'!$D$162:$BY$162</c:f>
              <c:numCache>
                <c:formatCode>General</c:formatCode>
                <c:ptCount val="74"/>
                <c:pt idx="3" formatCode="#,##0.00">
                  <c:v>3701.5</c:v>
                </c:pt>
                <c:pt idx="4" formatCode="#,##0.00">
                  <c:v>18668.267857142859</c:v>
                </c:pt>
                <c:pt idx="5" formatCode="#,##0.00">
                  <c:v>41142.160714285717</c:v>
                </c:pt>
                <c:pt idx="6" formatCode="#,##0.00">
                  <c:v>74854.178571428565</c:v>
                </c:pt>
                <c:pt idx="7" formatCode="#,##0.00">
                  <c:v>71224.3</c:v>
                </c:pt>
                <c:pt idx="8" formatCode="#,##0.00">
                  <c:v>56184.057142857142</c:v>
                </c:pt>
                <c:pt idx="9" formatCode="#,##0.00">
                  <c:v>33671.725000000006</c:v>
                </c:pt>
                <c:pt idx="10" formatCode="#,##0.00">
                  <c:v>0</c:v>
                </c:pt>
                <c:pt idx="11" formatCode="#,##0.00">
                  <c:v>5.7367187499999943</c:v>
                </c:pt>
                <c:pt idx="12" formatCode="#,##0.00">
                  <c:v>100.50385602678571</c:v>
                </c:pt>
                <c:pt idx="13" formatCode="#,##0.00">
                  <c:v>0</c:v>
                </c:pt>
                <c:pt idx="14" formatCode="#,##0.00">
                  <c:v>0</c:v>
                </c:pt>
                <c:pt idx="15" formatCode="#,##0.00">
                  <c:v>0</c:v>
                </c:pt>
                <c:pt idx="16" formatCode="#,##0.00">
                  <c:v>22.777203922727239</c:v>
                </c:pt>
                <c:pt idx="17" formatCode="#,##0.00">
                  <c:v>0</c:v>
                </c:pt>
                <c:pt idx="18" formatCode="#,##0.00">
                  <c:v>0</c:v>
                </c:pt>
                <c:pt idx="19" formatCode="#,##0.00">
                  <c:v>48.646273991865243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7.1488956018852434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29.247430704342989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30.449549376655298</c:v>
                </c:pt>
                <c:pt idx="32" formatCode="#,##0.00">
                  <c:v>0</c:v>
                </c:pt>
                <c:pt idx="33" formatCode="#,##0.00">
                  <c:v>0</c:v>
                </c:pt>
                <c:pt idx="34" formatCode="#,##0.00">
                  <c:v>0</c:v>
                </c:pt>
                <c:pt idx="35" formatCode="#,##0.00">
                  <c:v>30.063493966361591</c:v>
                </c:pt>
                <c:pt idx="36" formatCode="#,##0.00">
                  <c:v>0</c:v>
                </c:pt>
                <c:pt idx="37" formatCode="#,##0.00">
                  <c:v>0</c:v>
                </c:pt>
                <c:pt idx="38" formatCode="#,##0.00">
                  <c:v>0</c:v>
                </c:pt>
                <c:pt idx="39" formatCode="#,##0.00">
                  <c:v>28.053900216065728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27.878326998369076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27.770651561550153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27.730107564341623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27.730171211290354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27.730171111375824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27.730171111532698</c:v>
                </c:pt>
                <c:pt idx="64" formatCode="#,##0.00">
                  <c:v>0</c:v>
                </c:pt>
                <c:pt idx="65" formatCode="#,##0.00">
                  <c:v>0</c:v>
                </c:pt>
                <c:pt idx="66" formatCode="#,##0.00">
                  <c:v>0</c:v>
                </c:pt>
                <c:pt idx="67" formatCode="#,##0.00">
                  <c:v>27.730171111532442</c:v>
                </c:pt>
                <c:pt idx="68" formatCode="#,##0.00">
                  <c:v>0</c:v>
                </c:pt>
                <c:pt idx="69" formatCode="#,##0.00">
                  <c:v>0</c:v>
                </c:pt>
                <c:pt idx="70" formatCode="#,##0.00">
                  <c:v>0</c:v>
                </c:pt>
                <c:pt idx="71" formatCode="#,##0.00">
                  <c:v>27.730171111532442</c:v>
                </c:pt>
                <c:pt idx="72" formatCode="#,##0.00">
                  <c:v>0</c:v>
                </c:pt>
                <c:pt idx="73" formatCode="#,##0.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600256"/>
        <c:axId val="1617600800"/>
      </c:areaChart>
      <c:catAx>
        <c:axId val="16176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00800"/>
        <c:crosses val="autoZero"/>
        <c:auto val="1"/>
        <c:lblAlgn val="ctr"/>
        <c:lblOffset val="100"/>
        <c:noMultiLvlLbl val="0"/>
      </c:catAx>
      <c:valAx>
        <c:axId val="16176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0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9db06d1-fd38-44da-be1c-885e020344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'Standalone Case'!$B$193:$F$193</c:f>
              <c:strCache>
                <c:ptCount val="5"/>
                <c:pt idx="0">
                  <c:v>Closing Balance of Revolver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'Standalone Case'!$G$192:$BY$192</c:f>
              <c:numCache>
                <c:formatCode>d\-mmm\-yy</c:formatCode>
                <c:ptCount val="71"/>
                <c:pt idx="0">
                  <c:v>42460</c:v>
                </c:pt>
                <c:pt idx="1">
                  <c:v>42551</c:v>
                </c:pt>
                <c:pt idx="2">
                  <c:v>42643</c:v>
                </c:pt>
                <c:pt idx="3">
                  <c:v>42735</c:v>
                </c:pt>
                <c:pt idx="4">
                  <c:v>42825</c:v>
                </c:pt>
                <c:pt idx="5">
                  <c:v>42916</c:v>
                </c:pt>
                <c:pt idx="6">
                  <c:v>43008</c:v>
                </c:pt>
                <c:pt idx="7">
                  <c:v>43100</c:v>
                </c:pt>
                <c:pt idx="8">
                  <c:v>43190</c:v>
                </c:pt>
                <c:pt idx="9">
                  <c:v>43281</c:v>
                </c:pt>
                <c:pt idx="10">
                  <c:v>43373</c:v>
                </c:pt>
                <c:pt idx="11">
                  <c:v>43465</c:v>
                </c:pt>
                <c:pt idx="12">
                  <c:v>43555</c:v>
                </c:pt>
                <c:pt idx="13">
                  <c:v>43646</c:v>
                </c:pt>
                <c:pt idx="14">
                  <c:v>43738</c:v>
                </c:pt>
                <c:pt idx="15">
                  <c:v>43830</c:v>
                </c:pt>
                <c:pt idx="16">
                  <c:v>43921</c:v>
                </c:pt>
                <c:pt idx="17">
                  <c:v>44012</c:v>
                </c:pt>
                <c:pt idx="18">
                  <c:v>44104</c:v>
                </c:pt>
                <c:pt idx="19">
                  <c:v>44196</c:v>
                </c:pt>
                <c:pt idx="20">
                  <c:v>44286</c:v>
                </c:pt>
                <c:pt idx="21">
                  <c:v>44377</c:v>
                </c:pt>
                <c:pt idx="22">
                  <c:v>44469</c:v>
                </c:pt>
                <c:pt idx="23">
                  <c:v>44561</c:v>
                </c:pt>
                <c:pt idx="24">
                  <c:v>44651</c:v>
                </c:pt>
                <c:pt idx="25">
                  <c:v>44742</c:v>
                </c:pt>
                <c:pt idx="26">
                  <c:v>44834</c:v>
                </c:pt>
                <c:pt idx="27">
                  <c:v>44926</c:v>
                </c:pt>
                <c:pt idx="28">
                  <c:v>45016</c:v>
                </c:pt>
                <c:pt idx="29">
                  <c:v>45107</c:v>
                </c:pt>
                <c:pt idx="30">
                  <c:v>45199</c:v>
                </c:pt>
                <c:pt idx="31">
                  <c:v>45291</c:v>
                </c:pt>
                <c:pt idx="32">
                  <c:v>45382</c:v>
                </c:pt>
                <c:pt idx="33">
                  <c:v>45473</c:v>
                </c:pt>
                <c:pt idx="34">
                  <c:v>45565</c:v>
                </c:pt>
                <c:pt idx="35">
                  <c:v>45657</c:v>
                </c:pt>
                <c:pt idx="36">
                  <c:v>45747</c:v>
                </c:pt>
                <c:pt idx="37">
                  <c:v>45838</c:v>
                </c:pt>
                <c:pt idx="38">
                  <c:v>45930</c:v>
                </c:pt>
                <c:pt idx="39">
                  <c:v>46022</c:v>
                </c:pt>
                <c:pt idx="40">
                  <c:v>46112</c:v>
                </c:pt>
                <c:pt idx="41">
                  <c:v>46203</c:v>
                </c:pt>
                <c:pt idx="42">
                  <c:v>46295</c:v>
                </c:pt>
                <c:pt idx="43">
                  <c:v>46387</c:v>
                </c:pt>
                <c:pt idx="44">
                  <c:v>46477</c:v>
                </c:pt>
                <c:pt idx="45">
                  <c:v>46568</c:v>
                </c:pt>
                <c:pt idx="46">
                  <c:v>46660</c:v>
                </c:pt>
                <c:pt idx="47">
                  <c:v>46752</c:v>
                </c:pt>
                <c:pt idx="48">
                  <c:v>46843</c:v>
                </c:pt>
                <c:pt idx="49">
                  <c:v>46934</c:v>
                </c:pt>
                <c:pt idx="50">
                  <c:v>47026</c:v>
                </c:pt>
                <c:pt idx="51">
                  <c:v>47118</c:v>
                </c:pt>
                <c:pt idx="52">
                  <c:v>47208</c:v>
                </c:pt>
                <c:pt idx="53">
                  <c:v>47299</c:v>
                </c:pt>
                <c:pt idx="54">
                  <c:v>47391</c:v>
                </c:pt>
                <c:pt idx="55">
                  <c:v>47483</c:v>
                </c:pt>
                <c:pt idx="56">
                  <c:v>47573</c:v>
                </c:pt>
                <c:pt idx="57">
                  <c:v>47664</c:v>
                </c:pt>
                <c:pt idx="58">
                  <c:v>47756</c:v>
                </c:pt>
                <c:pt idx="59">
                  <c:v>47848</c:v>
                </c:pt>
                <c:pt idx="60">
                  <c:v>47938</c:v>
                </c:pt>
                <c:pt idx="61">
                  <c:v>48029</c:v>
                </c:pt>
                <c:pt idx="62">
                  <c:v>48121</c:v>
                </c:pt>
                <c:pt idx="63">
                  <c:v>48213</c:v>
                </c:pt>
                <c:pt idx="64">
                  <c:v>48304</c:v>
                </c:pt>
                <c:pt idx="65">
                  <c:v>48395</c:v>
                </c:pt>
                <c:pt idx="66">
                  <c:v>48487</c:v>
                </c:pt>
                <c:pt idx="67">
                  <c:v>48579</c:v>
                </c:pt>
                <c:pt idx="68">
                  <c:v>48669</c:v>
                </c:pt>
                <c:pt idx="69">
                  <c:v>48760</c:v>
                </c:pt>
                <c:pt idx="70">
                  <c:v>48852</c:v>
                </c:pt>
              </c:numCache>
            </c:numRef>
          </c:cat>
          <c:val>
            <c:numRef>
              <c:f>'Standalone Case'!$G$193:$BY$193</c:f>
              <c:numCache>
                <c:formatCode>#,##0.00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70.760714285714286</c:v>
                </c:pt>
                <c:pt idx="8">
                  <c:v>0</c:v>
                </c:pt>
                <c:pt idx="9">
                  <c:v>0</c:v>
                </c:pt>
                <c:pt idx="10">
                  <c:v>48.157566964285714</c:v>
                </c:pt>
                <c:pt idx="11">
                  <c:v>92.677691720145091</c:v>
                </c:pt>
                <c:pt idx="12">
                  <c:v>18.876505418419285</c:v>
                </c:pt>
                <c:pt idx="13">
                  <c:v>0</c:v>
                </c:pt>
                <c:pt idx="14">
                  <c:v>24.996747348255923</c:v>
                </c:pt>
                <c:pt idx="15">
                  <c:v>54.258739355880238</c:v>
                </c:pt>
                <c:pt idx="16">
                  <c:v>0</c:v>
                </c:pt>
                <c:pt idx="17">
                  <c:v>29.658454687468801</c:v>
                </c:pt>
                <c:pt idx="18">
                  <c:v>61.114933314262885</c:v>
                </c:pt>
                <c:pt idx="19">
                  <c:v>95.186793967061774</c:v>
                </c:pt>
                <c:pt idx="20">
                  <c:v>0</c:v>
                </c:pt>
                <c:pt idx="21">
                  <c:v>9.1829624999841677</c:v>
                </c:pt>
                <c:pt idx="22">
                  <c:v>39.56089610039087</c:v>
                </c:pt>
                <c:pt idx="23">
                  <c:v>73.22551684660688</c:v>
                </c:pt>
                <c:pt idx="24">
                  <c:v>0</c:v>
                </c:pt>
                <c:pt idx="25">
                  <c:v>9.1829624999841677</c:v>
                </c:pt>
                <c:pt idx="26">
                  <c:v>38.676594524463006</c:v>
                </c:pt>
                <c:pt idx="27">
                  <c:v>72.030864749898996</c:v>
                </c:pt>
                <c:pt idx="28">
                  <c:v>0</c:v>
                </c:pt>
                <c:pt idx="29">
                  <c:v>9.1829624999841677</c:v>
                </c:pt>
                <c:pt idx="30">
                  <c:v>38.563416525506966</c:v>
                </c:pt>
                <c:pt idx="31">
                  <c:v>72.414522300501417</c:v>
                </c:pt>
                <c:pt idx="32">
                  <c:v>0</c:v>
                </c:pt>
                <c:pt idx="33">
                  <c:v>9.1829624999841677</c:v>
                </c:pt>
                <c:pt idx="34">
                  <c:v>40.322772417727009</c:v>
                </c:pt>
                <c:pt idx="35">
                  <c:v>74.411634102037681</c:v>
                </c:pt>
                <c:pt idx="36">
                  <c:v>0</c:v>
                </c:pt>
                <c:pt idx="37">
                  <c:v>9.1829624999841677</c:v>
                </c:pt>
                <c:pt idx="38">
                  <c:v>40.459071573394247</c:v>
                </c:pt>
                <c:pt idx="39">
                  <c:v>74.586116802854235</c:v>
                </c:pt>
                <c:pt idx="40">
                  <c:v>0</c:v>
                </c:pt>
                <c:pt idx="41">
                  <c:v>9.1829624999841677</c:v>
                </c:pt>
                <c:pt idx="42">
                  <c:v>40.545316801317085</c:v>
                </c:pt>
                <c:pt idx="43">
                  <c:v>74.693123448140113</c:v>
                </c:pt>
                <c:pt idx="44">
                  <c:v>0</c:v>
                </c:pt>
                <c:pt idx="45">
                  <c:v>9.1829624999841677</c:v>
                </c:pt>
                <c:pt idx="46">
                  <c:v>40.581410764148103</c:v>
                </c:pt>
                <c:pt idx="47">
                  <c:v>74.733415619279043</c:v>
                </c:pt>
                <c:pt idx="48">
                  <c:v>0</c:v>
                </c:pt>
                <c:pt idx="49">
                  <c:v>9.1829624999841677</c:v>
                </c:pt>
                <c:pt idx="50">
                  <c:v>40.581347807630706</c:v>
                </c:pt>
                <c:pt idx="51">
                  <c:v>74.733352367652969</c:v>
                </c:pt>
                <c:pt idx="52">
                  <c:v>0</c:v>
                </c:pt>
                <c:pt idx="53">
                  <c:v>9.1829624999841677</c:v>
                </c:pt>
                <c:pt idx="54">
                  <c:v>40.581347906461367</c:v>
                </c:pt>
                <c:pt idx="55">
                  <c:v>74.733352466946911</c:v>
                </c:pt>
                <c:pt idx="56">
                  <c:v>0</c:v>
                </c:pt>
                <c:pt idx="57">
                  <c:v>9.1829624999841677</c:v>
                </c:pt>
                <c:pt idx="58">
                  <c:v>40.58134790630622</c:v>
                </c:pt>
                <c:pt idx="59">
                  <c:v>74.733352466791018</c:v>
                </c:pt>
                <c:pt idx="60">
                  <c:v>0</c:v>
                </c:pt>
                <c:pt idx="61">
                  <c:v>9.1829624999841677</c:v>
                </c:pt>
                <c:pt idx="62">
                  <c:v>40.581347906306462</c:v>
                </c:pt>
                <c:pt idx="63">
                  <c:v>74.733352466791274</c:v>
                </c:pt>
                <c:pt idx="64">
                  <c:v>0</c:v>
                </c:pt>
                <c:pt idx="65">
                  <c:v>9.1829624999841677</c:v>
                </c:pt>
                <c:pt idx="66">
                  <c:v>40.581347906306462</c:v>
                </c:pt>
                <c:pt idx="67">
                  <c:v>74.733352466791274</c:v>
                </c:pt>
                <c:pt idx="68">
                  <c:v>0</c:v>
                </c:pt>
                <c:pt idx="69">
                  <c:v>9.1829624999841677</c:v>
                </c:pt>
                <c:pt idx="70">
                  <c:v>40.581347906306462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47728"/>
        <c:axId val="1596059696"/>
      </c:areaChart>
      <c:dateAx>
        <c:axId val="1596047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9696"/>
        <c:crosses val="autoZero"/>
        <c:auto val="1"/>
        <c:lblOffset val="100"/>
        <c:baseTimeUnit val="months"/>
      </c:dateAx>
      <c:valAx>
        <c:axId val="15960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98c5109-9ef0-4bb2-8e46-21f2d6eb09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'Standalone Case'!$BZ$189</c:f>
              <c:strCache>
                <c:ptCount val="1"/>
                <c:pt idx="0">
                  <c:v>ROIC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'Standalone Case'!$CA$188:$CL$188</c:f>
              <c:numCache>
                <c:formatCode>General</c:formatCode>
                <c:ptCount val="12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</c:numCache>
            </c:numRef>
          </c:cat>
          <c:val>
            <c:numRef>
              <c:f>'Standalone Case'!$CA$189:$CL$189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056432"/>
        <c:axId val="1596049904"/>
      </c:barChart>
      <c:catAx>
        <c:axId val="15960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49904"/>
        <c:crosses val="autoZero"/>
        <c:auto val="1"/>
        <c:lblAlgn val="ctr"/>
        <c:lblOffset val="100"/>
        <c:noMultiLvlLbl val="0"/>
      </c:catAx>
      <c:valAx>
        <c:axId val="15960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99125c8-a89d-419d-af49-33db217e0a1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 Breakeven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'Standalone Case'!$G$205:$G$206</c:f>
              <c:strCache>
                <c:ptCount val="2"/>
                <c:pt idx="0">
                  <c:v>Equity</c:v>
                </c:pt>
                <c:pt idx="1">
                  <c:v>0.01%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'Standalone Case'!$F$207:$F$232</c:f>
              <c:numCache>
                <c:formatCode>0.00%</c:formatCode>
                <c:ptCount val="26"/>
                <c:pt idx="0" formatCode="0%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0.82</c:v>
                </c:pt>
                <c:pt idx="17">
                  <c:v>0.83</c:v>
                </c:pt>
                <c:pt idx="18">
                  <c:v>0.84</c:v>
                </c:pt>
                <c:pt idx="19">
                  <c:v>0.85</c:v>
                </c:pt>
                <c:pt idx="20">
                  <c:v>0.86</c:v>
                </c:pt>
                <c:pt idx="21">
                  <c:v>0.87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0.91</c:v>
                </c:pt>
              </c:numCache>
            </c:numRef>
          </c:cat>
          <c:val>
            <c:numRef>
              <c:f>'Standalone Case'!$G$207:$G$232</c:f>
              <c:numCache>
                <c:formatCode>0.00%</c:formatCode>
                <c:ptCount val="26"/>
                <c:pt idx="0">
                  <c:v>2.3855268955230699E-4</c:v>
                </c:pt>
                <c:pt idx="1">
                  <c:v>2.2260248661041301E-4</c:v>
                </c:pt>
                <c:pt idx="2">
                  <c:v>2.0669996738433799E-4</c:v>
                </c:pt>
                <c:pt idx="3">
                  <c:v>1.9074976444244401E-4</c:v>
                </c:pt>
                <c:pt idx="4">
                  <c:v>1.7521083354950001E-4</c:v>
                </c:pt>
                <c:pt idx="5">
                  <c:v>1.5925467014312801E-4</c:v>
                </c:pt>
                <c:pt idx="6">
                  <c:v>1.4329254627227801E-4</c:v>
                </c:pt>
                <c:pt idx="7">
                  <c:v>1.2733042240142801E-4</c:v>
                </c:pt>
                <c:pt idx="8">
                  <c:v>1.11362338066101E-4</c:v>
                </c:pt>
                <c:pt idx="9">
                  <c:v>9.5394253730773901E-5</c:v>
                </c:pt>
                <c:pt idx="10">
                  <c:v>7.9426169395446802E-5</c:v>
                </c:pt>
                <c:pt idx="11">
                  <c:v>6.3458085060119594E-5</c:v>
                </c:pt>
                <c:pt idx="12">
                  <c:v>4.7484040260314899E-5</c:v>
                </c:pt>
                <c:pt idx="13">
                  <c:v>3.1509995460510198E-5</c:v>
                </c:pt>
                <c:pt idx="14">
                  <c:v>1.5535950660705599E-5</c:v>
                </c:pt>
                <c:pt idx="15">
                  <c:v>-4.4405460357666001E-7</c:v>
                </c:pt>
                <c:pt idx="16">
                  <c:v>-1.6424059867858901E-5</c:v>
                </c:pt>
                <c:pt idx="17">
                  <c:v>-3.2404065132141098E-5</c:v>
                </c:pt>
                <c:pt idx="18">
                  <c:v>-4.8384070396423299E-5</c:v>
                </c:pt>
                <c:pt idx="19">
                  <c:v>-6.4322352409362798E-5</c:v>
                </c:pt>
                <c:pt idx="20">
                  <c:v>-8.2543492317199702E-5</c:v>
                </c:pt>
                <c:pt idx="21">
                  <c:v>-1.01032853126526E-4</c:v>
                </c:pt>
                <c:pt idx="22">
                  <c:v>-1.19462609291077E-4</c:v>
                </c:pt>
                <c:pt idx="23">
                  <c:v>-1.3795793056488E-4</c:v>
                </c:pt>
                <c:pt idx="24">
                  <c:v>-1.56453251838684E-4</c:v>
                </c:pt>
                <c:pt idx="25">
                  <c:v>-1.7495453357696501E-4</c:v>
                </c:pt>
              </c:numCache>
            </c:numRef>
          </c:val>
        </c:ser>
        <c:ser>
          <c:idx val="1"/>
          <c:order val="1"/>
          <c:tx>
            <c:strRef>
              <c:f>'Standalone Case'!$H$205:$H$206</c:f>
              <c:strCache>
                <c:ptCount val="2"/>
                <c:pt idx="0">
                  <c:v>Sub Debt</c:v>
                </c:pt>
                <c:pt idx="1">
                  <c:v>10.00%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'Standalone Case'!$F$207:$F$232</c:f>
              <c:numCache>
                <c:formatCode>0.00%</c:formatCode>
                <c:ptCount val="26"/>
                <c:pt idx="0" formatCode="0%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0.82</c:v>
                </c:pt>
                <c:pt idx="17">
                  <c:v>0.83</c:v>
                </c:pt>
                <c:pt idx="18">
                  <c:v>0.84</c:v>
                </c:pt>
                <c:pt idx="19">
                  <c:v>0.85</c:v>
                </c:pt>
                <c:pt idx="20">
                  <c:v>0.86</c:v>
                </c:pt>
                <c:pt idx="21">
                  <c:v>0.87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0.91</c:v>
                </c:pt>
              </c:numCache>
            </c:numRef>
          </c:cat>
          <c:val>
            <c:numRef>
              <c:f>'Standalone Case'!$H$207:$H$232</c:f>
              <c:numCache>
                <c:formatCode>0.00%</c:formatCode>
                <c:ptCount val="26"/>
                <c:pt idx="0">
                  <c:v>9.9999999937235601E-2</c:v>
                </c:pt>
                <c:pt idx="1">
                  <c:v>9.9999999937235601E-2</c:v>
                </c:pt>
                <c:pt idx="2">
                  <c:v>9.9999999937235601E-2</c:v>
                </c:pt>
                <c:pt idx="3">
                  <c:v>9.9999999937235601E-2</c:v>
                </c:pt>
                <c:pt idx="4">
                  <c:v>9.9999999937235601E-2</c:v>
                </c:pt>
                <c:pt idx="5">
                  <c:v>9.9999999937235601E-2</c:v>
                </c:pt>
                <c:pt idx="6">
                  <c:v>9.9999999937235601E-2</c:v>
                </c:pt>
                <c:pt idx="7">
                  <c:v>9.9999999937235601E-2</c:v>
                </c:pt>
                <c:pt idx="8">
                  <c:v>9.9999999937235601E-2</c:v>
                </c:pt>
                <c:pt idx="9">
                  <c:v>9.9999999937235601E-2</c:v>
                </c:pt>
                <c:pt idx="10">
                  <c:v>9.9999999937235601E-2</c:v>
                </c:pt>
                <c:pt idx="11">
                  <c:v>9.9999999937235601E-2</c:v>
                </c:pt>
                <c:pt idx="12">
                  <c:v>9.9999999937235601E-2</c:v>
                </c:pt>
                <c:pt idx="13">
                  <c:v>9.9999999937235601E-2</c:v>
                </c:pt>
                <c:pt idx="14">
                  <c:v>9.9999999937235601E-2</c:v>
                </c:pt>
                <c:pt idx="15">
                  <c:v>9.9999999937235601E-2</c:v>
                </c:pt>
                <c:pt idx="16">
                  <c:v>9.9999999937235601E-2</c:v>
                </c:pt>
                <c:pt idx="17">
                  <c:v>9.9999999937235601E-2</c:v>
                </c:pt>
                <c:pt idx="18">
                  <c:v>9.9999999937235601E-2</c:v>
                </c:pt>
                <c:pt idx="19">
                  <c:v>9.9999999937235601E-2</c:v>
                </c:pt>
                <c:pt idx="20">
                  <c:v>9.9999999937235601E-2</c:v>
                </c:pt>
                <c:pt idx="21">
                  <c:v>9.9999999937235601E-2</c:v>
                </c:pt>
                <c:pt idx="22">
                  <c:v>9.9999999937235601E-2</c:v>
                </c:pt>
                <c:pt idx="23">
                  <c:v>9.9999999937235601E-2</c:v>
                </c:pt>
                <c:pt idx="24">
                  <c:v>9.9999999937235601E-2</c:v>
                </c:pt>
                <c:pt idx="25">
                  <c:v>9.9999999937235601E-2</c:v>
                </c:pt>
              </c:numCache>
            </c:numRef>
          </c:val>
        </c:ser>
        <c:ser>
          <c:idx val="2"/>
          <c:order val="2"/>
          <c:tx>
            <c:strRef>
              <c:f>'Standalone Case'!$I$205:$I$206</c:f>
              <c:strCache>
                <c:ptCount val="2"/>
                <c:pt idx="0">
                  <c:v>Senior</c:v>
                </c:pt>
                <c:pt idx="1">
                  <c:v>10.55%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'Standalone Case'!$F$207:$F$232</c:f>
              <c:numCache>
                <c:formatCode>0.00%</c:formatCode>
                <c:ptCount val="26"/>
                <c:pt idx="0" formatCode="0%">
                  <c:v>0.66</c:v>
                </c:pt>
                <c:pt idx="1">
                  <c:v>0.67</c:v>
                </c:pt>
                <c:pt idx="2">
                  <c:v>0.68</c:v>
                </c:pt>
                <c:pt idx="3">
                  <c:v>0.69</c:v>
                </c:pt>
                <c:pt idx="4">
                  <c:v>0.7</c:v>
                </c:pt>
                <c:pt idx="5">
                  <c:v>0.71</c:v>
                </c:pt>
                <c:pt idx="6">
                  <c:v>0.72</c:v>
                </c:pt>
                <c:pt idx="7">
                  <c:v>0.73</c:v>
                </c:pt>
                <c:pt idx="8">
                  <c:v>0.74</c:v>
                </c:pt>
                <c:pt idx="9">
                  <c:v>0.75</c:v>
                </c:pt>
                <c:pt idx="10">
                  <c:v>0.76</c:v>
                </c:pt>
                <c:pt idx="11">
                  <c:v>0.77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0.81</c:v>
                </c:pt>
                <c:pt idx="16">
                  <c:v>0.82</c:v>
                </c:pt>
                <c:pt idx="17">
                  <c:v>0.83</c:v>
                </c:pt>
                <c:pt idx="18">
                  <c:v>0.84</c:v>
                </c:pt>
                <c:pt idx="19">
                  <c:v>0.85</c:v>
                </c:pt>
                <c:pt idx="20">
                  <c:v>0.86</c:v>
                </c:pt>
                <c:pt idx="21">
                  <c:v>0.87</c:v>
                </c:pt>
                <c:pt idx="22">
                  <c:v>0.88</c:v>
                </c:pt>
                <c:pt idx="23">
                  <c:v>0.89</c:v>
                </c:pt>
                <c:pt idx="24">
                  <c:v>0.9</c:v>
                </c:pt>
                <c:pt idx="25">
                  <c:v>0.91</c:v>
                </c:pt>
              </c:numCache>
            </c:numRef>
          </c:cat>
          <c:val>
            <c:numRef>
              <c:f>'Standalone Case'!$I$207:$I$232</c:f>
              <c:numCache>
                <c:formatCode>0.00%</c:formatCode>
                <c:ptCount val="26"/>
                <c:pt idx="0">
                  <c:v>0.10168705393621701</c:v>
                </c:pt>
                <c:pt idx="1">
                  <c:v>0.101489352944102</c:v>
                </c:pt>
                <c:pt idx="2">
                  <c:v>0.101829607667689</c:v>
                </c:pt>
                <c:pt idx="3">
                  <c:v>0.10168284962538</c:v>
                </c:pt>
                <c:pt idx="4">
                  <c:v>0.10614885613219099</c:v>
                </c:pt>
                <c:pt idx="5">
                  <c:v>0.105948463489014</c:v>
                </c:pt>
                <c:pt idx="6">
                  <c:v>0.105744143808678</c:v>
                </c:pt>
                <c:pt idx="7">
                  <c:v>0.105540968954815</c:v>
                </c:pt>
                <c:pt idx="8">
                  <c:v>0.10533892959626499</c:v>
                </c:pt>
                <c:pt idx="9">
                  <c:v>0.10513801649981599</c:v>
                </c:pt>
                <c:pt idx="10">
                  <c:v>0.104938220528955</c:v>
                </c:pt>
                <c:pt idx="11">
                  <c:v>0.104739532642662</c:v>
                </c:pt>
                <c:pt idx="12">
                  <c:v>0.104541943894206</c:v>
                </c:pt>
                <c:pt idx="13">
                  <c:v>0.104345445429964</c:v>
                </c:pt>
                <c:pt idx="14">
                  <c:v>0.10415002848826201</c:v>
                </c:pt>
                <c:pt idx="15">
                  <c:v>0.103955684398221</c:v>
                </c:pt>
                <c:pt idx="16">
                  <c:v>0.103762404578626</c:v>
                </c:pt>
                <c:pt idx="17">
                  <c:v>0.10357018053681701</c:v>
                </c:pt>
                <c:pt idx="18">
                  <c:v>0.10337900386757901</c:v>
                </c:pt>
                <c:pt idx="19">
                  <c:v>0.103690755528533</c:v>
                </c:pt>
                <c:pt idx="20">
                  <c:v>0.103486492525024</c:v>
                </c:pt>
                <c:pt idx="21">
                  <c:v>0.103283410887935</c:v>
                </c:pt>
                <c:pt idx="22">
                  <c:v>0.103544284464956</c:v>
                </c:pt>
                <c:pt idx="23">
                  <c:v>0.103328493329509</c:v>
                </c:pt>
                <c:pt idx="24">
                  <c:v>0.103114021062332</c:v>
                </c:pt>
                <c:pt idx="25">
                  <c:v>0.102900855962516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048816"/>
        <c:axId val="1596058608"/>
      </c:barChart>
      <c:catAx>
        <c:axId val="15960488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58608"/>
        <c:crosses val="autoZero"/>
        <c:auto val="1"/>
        <c:lblAlgn val="ctr"/>
        <c:lblOffset val="100"/>
        <c:noMultiLvlLbl val="0"/>
      </c:catAx>
      <c:valAx>
        <c:axId val="15960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0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3c08682-0c9e-4fb8-a0d7-eba3571087b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0" fmlaLink="'Standalone Case'!$E$11" fmlaRange="'Standalone Case'!$C$12:$C$14" noThreeD="1" sel="2" val="0"/>
</file>

<file path=xl/ctrlProps/ctrlProp2.xml><?xml version="1.0" encoding="utf-8"?>
<formControlPr xmlns="http://schemas.microsoft.com/office/spreadsheetml/2009/9/main" objectType="Spin" dx="26" fmlaLink="'Standalone Case'!$E$25" max="100" page="10" val="73"/>
</file>

<file path=xl/ctrlProps/ctrlProp3.xml><?xml version="1.0" encoding="utf-8"?>
<formControlPr xmlns="http://schemas.microsoft.com/office/spreadsheetml/2009/9/main" objectType="Spin" dx="26" fmlaLink="'Standalone Case'!$E$25" max="100" page="10" val="73"/>
</file>

<file path=xl/ctrlProps/ctrlProp4.xml><?xml version="1.0" encoding="utf-8"?>
<formControlPr xmlns="http://schemas.microsoft.com/office/spreadsheetml/2009/9/main" objectType="Spin" dx="26" fmlaLink="'Standalone Case'!$K19" inc="10" max="250" page="10" val="11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250190</xdr:colOff>
      <xdr:row>8</xdr:row>
      <xdr:rowOff>142875</xdr:rowOff>
    </xdr:from>
    <xdr:to>
      <xdr:col>18</xdr:col>
      <xdr:colOff>694690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409575</xdr:colOff>
          <xdr:row>12</xdr:row>
          <xdr:rowOff>0</xdr:rowOff>
        </xdr:from>
        <xdr:to>
          <xdr:col>3</xdr:col>
          <xdr:colOff>2047875</xdr:colOff>
          <xdr:row>13</xdr:row>
          <xdr:rowOff>28575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283210</xdr:colOff>
      <xdr:row>23</xdr:row>
      <xdr:rowOff>59690</xdr:rowOff>
    </xdr:from>
    <xdr:to>
      <xdr:col>18</xdr:col>
      <xdr:colOff>689610</xdr:colOff>
      <xdr:row>38</xdr:row>
      <xdr:rowOff>4657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676275</xdr:colOff>
      <xdr:row>38</xdr:row>
      <xdr:rowOff>142875</xdr:rowOff>
    </xdr:from>
    <xdr:to>
      <xdr:col>18</xdr:col>
      <xdr:colOff>381000</xdr:colOff>
      <xdr:row>53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228600</xdr:colOff>
          <xdr:row>23</xdr:row>
          <xdr:rowOff>161925</xdr:rowOff>
        </xdr:from>
        <xdr:to>
          <xdr:col>5</xdr:col>
          <xdr:colOff>504825</xdr:colOff>
          <xdr:row>24</xdr:row>
          <xdr:rowOff>180975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190500</xdr:colOff>
          <xdr:row>39</xdr:row>
          <xdr:rowOff>161925</xdr:rowOff>
        </xdr:from>
        <xdr:to>
          <xdr:col>11</xdr:col>
          <xdr:colOff>466725</xdr:colOff>
          <xdr:row>40</xdr:row>
          <xdr:rowOff>180975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190500</xdr:colOff>
          <xdr:row>18</xdr:row>
          <xdr:rowOff>9525</xdr:rowOff>
        </xdr:from>
        <xdr:to>
          <xdr:col>5</xdr:col>
          <xdr:colOff>466725</xdr:colOff>
          <xdr:row>19</xdr:row>
          <xdr:rowOff>28575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11</xdr:col>
      <xdr:colOff>142875</xdr:colOff>
      <xdr:row>210</xdr:row>
      <xdr:rowOff>33338</xdr:rowOff>
    </xdr:from>
    <xdr:to>
      <xdr:col>17</xdr:col>
      <xdr:colOff>542925</xdr:colOff>
      <xdr:row>225</xdr:row>
      <xdr:rowOff>61913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afaq/Quarterly-LBO-Model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Standalone Case"/>
      <sheetName val="LBO Summary"/>
      <sheetName val="Transaction and Pro-forma"/>
      <sheetName val="LBO Model"/>
      <sheetName val="Annual"/>
      <sheetName val="Quarterly and Annual"/>
      <sheetName val="Standalone Annual"/>
      <sheetName val="Prep Course Model"/>
      <sheetName val="Total Returns Chart"/>
      <sheetName val="Equity Returns Chart"/>
      <sheetName val="Functions"/>
      <sheetName val="Periodic Model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G3">
            <v>43101</v>
          </cell>
        </row>
        <row r="174">
          <cell r="F174">
            <v>1.2733042240142801E-4</v>
          </cell>
        </row>
        <row r="179">
          <cell r="F179">
            <v>9.9999999937235601E-2</v>
          </cell>
        </row>
        <row r="189">
          <cell r="F189">
            <v>0.105540968954814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CS232"/>
  <sheetViews>
    <sheetView showGridLines="0" tabSelected="1" zoomScale="80" zoomScaleNormal="80" workbookViewId="0">
      <pane xSplit="6" ySplit="6" topLeftCell="G164" activePane="bottomRight" state="frozen"/>
      <selection pane="topRight"/>
      <selection pane="bottomLeft"/>
      <selection pane="bottomRight" activeCell="BX227" sqref="BX227"/>
    </sheetView>
  </sheetViews>
  <sheetFormatPr defaultColWidth="8.5703125" defaultRowHeight="15" outlineLevelRow="1"/>
  <cols>
    <col min="1" max="1" width="1.42578125" style="10" customWidth="1"/>
    <col min="2" max="3" width="1.42578125" style="11" customWidth="1"/>
    <col min="4" max="4" width="38.5703125" style="11" customWidth="1"/>
    <col min="5" max="6" width="8.5703125" style="11"/>
    <col min="7" max="7" width="9.42578125" style="11" customWidth="1"/>
    <col min="8" max="9" width="10.5703125" style="11" customWidth="1"/>
    <col min="10" max="77" width="11.5703125" style="11" customWidth="1"/>
    <col min="78" max="78" width="5.140625" style="12" customWidth="1"/>
    <col min="79" max="79" width="10.42578125" style="11" customWidth="1"/>
    <col min="80" max="16384" width="8.5703125" style="11"/>
  </cols>
  <sheetData>
    <row r="1" spans="1:97">
      <c r="BZ1" s="12" t="s">
        <v>0</v>
      </c>
    </row>
    <row r="2" spans="1:97" ht="12.75" customHeight="1">
      <c r="E2" s="11" t="s">
        <v>1</v>
      </c>
      <c r="G2" s="11">
        <v>1</v>
      </c>
      <c r="H2" s="11">
        <v>1</v>
      </c>
      <c r="I2" s="11">
        <v>1</v>
      </c>
      <c r="J2" s="11">
        <v>1</v>
      </c>
      <c r="K2" s="11">
        <f>J2+1</f>
        <v>2</v>
      </c>
      <c r="L2" s="11">
        <f t="shared" ref="L2:BW2" si="0">K2+1</f>
        <v>3</v>
      </c>
      <c r="M2" s="11">
        <f t="shared" si="0"/>
        <v>4</v>
      </c>
      <c r="N2" s="11">
        <f t="shared" si="0"/>
        <v>5</v>
      </c>
      <c r="O2" s="11">
        <f t="shared" si="0"/>
        <v>6</v>
      </c>
      <c r="P2" s="11">
        <f t="shared" si="0"/>
        <v>7</v>
      </c>
      <c r="Q2" s="11">
        <f t="shared" si="0"/>
        <v>8</v>
      </c>
      <c r="R2" s="11">
        <f t="shared" si="0"/>
        <v>9</v>
      </c>
      <c r="S2" s="11">
        <f t="shared" si="0"/>
        <v>10</v>
      </c>
      <c r="T2" s="11">
        <f t="shared" si="0"/>
        <v>11</v>
      </c>
      <c r="U2" s="11">
        <f t="shared" si="0"/>
        <v>12</v>
      </c>
      <c r="V2" s="11">
        <f t="shared" si="0"/>
        <v>13</v>
      </c>
      <c r="W2" s="11">
        <f t="shared" si="0"/>
        <v>14</v>
      </c>
      <c r="X2" s="11">
        <f t="shared" si="0"/>
        <v>15</v>
      </c>
      <c r="Y2" s="11">
        <f t="shared" si="0"/>
        <v>16</v>
      </c>
      <c r="Z2" s="11">
        <f t="shared" si="0"/>
        <v>17</v>
      </c>
      <c r="AA2" s="11">
        <f t="shared" si="0"/>
        <v>18</v>
      </c>
      <c r="AB2" s="11">
        <f t="shared" si="0"/>
        <v>19</v>
      </c>
      <c r="AC2" s="11">
        <f t="shared" si="0"/>
        <v>20</v>
      </c>
      <c r="AD2" s="11">
        <f t="shared" si="0"/>
        <v>21</v>
      </c>
      <c r="AE2" s="11">
        <f t="shared" si="0"/>
        <v>22</v>
      </c>
      <c r="AF2" s="11">
        <f t="shared" si="0"/>
        <v>23</v>
      </c>
      <c r="AG2" s="11">
        <f t="shared" si="0"/>
        <v>24</v>
      </c>
      <c r="AH2" s="11">
        <f t="shared" si="0"/>
        <v>25</v>
      </c>
      <c r="AI2" s="11">
        <f t="shared" si="0"/>
        <v>26</v>
      </c>
      <c r="AJ2" s="11">
        <f t="shared" si="0"/>
        <v>27</v>
      </c>
      <c r="AK2" s="11">
        <f t="shared" si="0"/>
        <v>28</v>
      </c>
      <c r="AL2" s="11">
        <f t="shared" si="0"/>
        <v>29</v>
      </c>
      <c r="AM2" s="11">
        <f t="shared" si="0"/>
        <v>30</v>
      </c>
      <c r="AN2" s="11">
        <f t="shared" si="0"/>
        <v>31</v>
      </c>
      <c r="AO2" s="11">
        <f t="shared" si="0"/>
        <v>32</v>
      </c>
      <c r="AP2" s="11">
        <f t="shared" si="0"/>
        <v>33</v>
      </c>
      <c r="AQ2" s="11">
        <f t="shared" si="0"/>
        <v>34</v>
      </c>
      <c r="AR2" s="11">
        <f t="shared" si="0"/>
        <v>35</v>
      </c>
      <c r="AS2" s="11">
        <f t="shared" si="0"/>
        <v>36</v>
      </c>
      <c r="AT2" s="11">
        <f t="shared" si="0"/>
        <v>37</v>
      </c>
      <c r="AU2" s="11">
        <f t="shared" si="0"/>
        <v>38</v>
      </c>
      <c r="AV2" s="11">
        <f t="shared" si="0"/>
        <v>39</v>
      </c>
      <c r="AW2" s="11">
        <f t="shared" si="0"/>
        <v>40</v>
      </c>
      <c r="AX2" s="11">
        <f t="shared" si="0"/>
        <v>41</v>
      </c>
      <c r="AY2" s="11">
        <f t="shared" si="0"/>
        <v>42</v>
      </c>
      <c r="AZ2" s="11">
        <f t="shared" si="0"/>
        <v>43</v>
      </c>
      <c r="BA2" s="11">
        <f t="shared" si="0"/>
        <v>44</v>
      </c>
      <c r="BB2" s="11">
        <f t="shared" si="0"/>
        <v>45</v>
      </c>
      <c r="BC2" s="11">
        <f t="shared" si="0"/>
        <v>46</v>
      </c>
      <c r="BD2" s="11">
        <f t="shared" si="0"/>
        <v>47</v>
      </c>
      <c r="BE2" s="11">
        <f t="shared" si="0"/>
        <v>48</v>
      </c>
      <c r="BF2" s="11">
        <f t="shared" si="0"/>
        <v>49</v>
      </c>
      <c r="BG2" s="11">
        <f t="shared" si="0"/>
        <v>50</v>
      </c>
      <c r="BH2" s="11">
        <f t="shared" si="0"/>
        <v>51</v>
      </c>
      <c r="BI2" s="11">
        <f t="shared" si="0"/>
        <v>52</v>
      </c>
      <c r="BJ2" s="11">
        <f t="shared" si="0"/>
        <v>53</v>
      </c>
      <c r="BK2" s="11">
        <f t="shared" si="0"/>
        <v>54</v>
      </c>
      <c r="BL2" s="11">
        <f t="shared" si="0"/>
        <v>55</v>
      </c>
      <c r="BM2" s="11">
        <f t="shared" si="0"/>
        <v>56</v>
      </c>
      <c r="BN2" s="11">
        <f t="shared" si="0"/>
        <v>57</v>
      </c>
      <c r="BO2" s="11">
        <f t="shared" si="0"/>
        <v>58</v>
      </c>
      <c r="BP2" s="11">
        <f t="shared" si="0"/>
        <v>59</v>
      </c>
      <c r="BQ2" s="11">
        <f t="shared" si="0"/>
        <v>60</v>
      </c>
      <c r="BR2" s="11">
        <f t="shared" si="0"/>
        <v>61</v>
      </c>
      <c r="BS2" s="11">
        <f t="shared" si="0"/>
        <v>62</v>
      </c>
      <c r="BT2" s="11">
        <f t="shared" si="0"/>
        <v>63</v>
      </c>
      <c r="BU2" s="11">
        <f t="shared" si="0"/>
        <v>64</v>
      </c>
      <c r="BV2" s="11">
        <f t="shared" si="0"/>
        <v>65</v>
      </c>
      <c r="BW2" s="11">
        <f t="shared" si="0"/>
        <v>66</v>
      </c>
      <c r="BX2" s="11">
        <f t="shared" ref="BX2:CS2" si="1">BW2+1</f>
        <v>67</v>
      </c>
      <c r="BY2" s="11">
        <f t="shared" si="1"/>
        <v>68</v>
      </c>
      <c r="BZ2" s="11">
        <f t="shared" si="1"/>
        <v>69</v>
      </c>
      <c r="CA2" s="11">
        <f t="shared" si="1"/>
        <v>70</v>
      </c>
      <c r="CB2" s="11">
        <f t="shared" si="1"/>
        <v>71</v>
      </c>
      <c r="CC2" s="11">
        <f t="shared" si="1"/>
        <v>72</v>
      </c>
      <c r="CD2" s="11">
        <f t="shared" si="1"/>
        <v>73</v>
      </c>
      <c r="CE2" s="11">
        <f t="shared" si="1"/>
        <v>74</v>
      </c>
      <c r="CF2" s="11">
        <f t="shared" si="1"/>
        <v>75</v>
      </c>
      <c r="CG2" s="11">
        <f t="shared" si="1"/>
        <v>76</v>
      </c>
      <c r="CH2" s="11">
        <f t="shared" si="1"/>
        <v>77</v>
      </c>
      <c r="CI2" s="11">
        <f t="shared" si="1"/>
        <v>78</v>
      </c>
      <c r="CJ2" s="11">
        <f t="shared" si="1"/>
        <v>79</v>
      </c>
      <c r="CK2" s="11">
        <f t="shared" si="1"/>
        <v>80</v>
      </c>
      <c r="CL2" s="11">
        <f t="shared" si="1"/>
        <v>81</v>
      </c>
      <c r="CM2" s="11">
        <f t="shared" si="1"/>
        <v>82</v>
      </c>
      <c r="CN2" s="11">
        <f t="shared" si="1"/>
        <v>83</v>
      </c>
      <c r="CO2" s="11">
        <f t="shared" si="1"/>
        <v>84</v>
      </c>
      <c r="CP2" s="11">
        <f t="shared" si="1"/>
        <v>85</v>
      </c>
      <c r="CQ2" s="11">
        <f t="shared" si="1"/>
        <v>86</v>
      </c>
      <c r="CR2" s="11">
        <f t="shared" si="1"/>
        <v>87</v>
      </c>
      <c r="CS2" s="11">
        <f t="shared" si="1"/>
        <v>88</v>
      </c>
    </row>
    <row r="3" spans="1:97" s="1" customFormat="1">
      <c r="A3" s="13" t="s">
        <v>2</v>
      </c>
      <c r="E3" s="1">
        <v>3</v>
      </c>
      <c r="G3" s="14">
        <v>42370</v>
      </c>
      <c r="H3" s="14">
        <f>EDATE(G3,$E$3)</f>
        <v>42461</v>
      </c>
      <c r="I3" s="14">
        <f t="shared" ref="I3:BT3" si="2">EDATE(H3,$E$3)</f>
        <v>42552</v>
      </c>
      <c r="J3" s="14">
        <f t="shared" si="2"/>
        <v>42644</v>
      </c>
      <c r="K3" s="14">
        <f t="shared" si="2"/>
        <v>42736</v>
      </c>
      <c r="L3" s="14">
        <f t="shared" si="2"/>
        <v>42826</v>
      </c>
      <c r="M3" s="14">
        <f t="shared" si="2"/>
        <v>42917</v>
      </c>
      <c r="N3" s="14">
        <f t="shared" si="2"/>
        <v>43009</v>
      </c>
      <c r="O3" s="14">
        <f t="shared" si="2"/>
        <v>43101</v>
      </c>
      <c r="P3" s="14">
        <f t="shared" si="2"/>
        <v>43191</v>
      </c>
      <c r="Q3" s="14">
        <f t="shared" si="2"/>
        <v>43282</v>
      </c>
      <c r="R3" s="14">
        <f t="shared" si="2"/>
        <v>43374</v>
      </c>
      <c r="S3" s="14">
        <f t="shared" si="2"/>
        <v>43466</v>
      </c>
      <c r="T3" s="14">
        <f t="shared" si="2"/>
        <v>43556</v>
      </c>
      <c r="U3" s="14">
        <f t="shared" si="2"/>
        <v>43647</v>
      </c>
      <c r="V3" s="14">
        <f t="shared" si="2"/>
        <v>43739</v>
      </c>
      <c r="W3" s="14">
        <f t="shared" si="2"/>
        <v>43831</v>
      </c>
      <c r="X3" s="14">
        <f t="shared" si="2"/>
        <v>43922</v>
      </c>
      <c r="Y3" s="14">
        <f t="shared" si="2"/>
        <v>44013</v>
      </c>
      <c r="Z3" s="14">
        <f t="shared" si="2"/>
        <v>44105</v>
      </c>
      <c r="AA3" s="14">
        <f t="shared" si="2"/>
        <v>44197</v>
      </c>
      <c r="AB3" s="14">
        <f t="shared" si="2"/>
        <v>44287</v>
      </c>
      <c r="AC3" s="14">
        <f t="shared" si="2"/>
        <v>44378</v>
      </c>
      <c r="AD3" s="14">
        <f t="shared" si="2"/>
        <v>44470</v>
      </c>
      <c r="AE3" s="14">
        <f t="shared" si="2"/>
        <v>44562</v>
      </c>
      <c r="AF3" s="14">
        <f t="shared" si="2"/>
        <v>44652</v>
      </c>
      <c r="AG3" s="14">
        <f t="shared" si="2"/>
        <v>44743</v>
      </c>
      <c r="AH3" s="14">
        <f t="shared" si="2"/>
        <v>44835</v>
      </c>
      <c r="AI3" s="14">
        <f t="shared" si="2"/>
        <v>44927</v>
      </c>
      <c r="AJ3" s="14">
        <f t="shared" si="2"/>
        <v>45017</v>
      </c>
      <c r="AK3" s="14">
        <f t="shared" si="2"/>
        <v>45108</v>
      </c>
      <c r="AL3" s="14">
        <f t="shared" si="2"/>
        <v>45200</v>
      </c>
      <c r="AM3" s="14">
        <f t="shared" si="2"/>
        <v>45292</v>
      </c>
      <c r="AN3" s="14">
        <f t="shared" si="2"/>
        <v>45383</v>
      </c>
      <c r="AO3" s="14">
        <f t="shared" si="2"/>
        <v>45474</v>
      </c>
      <c r="AP3" s="14">
        <f t="shared" si="2"/>
        <v>45566</v>
      </c>
      <c r="AQ3" s="14">
        <f t="shared" si="2"/>
        <v>45658</v>
      </c>
      <c r="AR3" s="14">
        <f t="shared" si="2"/>
        <v>45748</v>
      </c>
      <c r="AS3" s="14">
        <f t="shared" si="2"/>
        <v>45839</v>
      </c>
      <c r="AT3" s="14">
        <f t="shared" si="2"/>
        <v>45931</v>
      </c>
      <c r="AU3" s="14">
        <f t="shared" si="2"/>
        <v>46023</v>
      </c>
      <c r="AV3" s="14">
        <f t="shared" si="2"/>
        <v>46113</v>
      </c>
      <c r="AW3" s="14">
        <f t="shared" si="2"/>
        <v>46204</v>
      </c>
      <c r="AX3" s="14">
        <f t="shared" si="2"/>
        <v>46296</v>
      </c>
      <c r="AY3" s="14">
        <f t="shared" si="2"/>
        <v>46388</v>
      </c>
      <c r="AZ3" s="14">
        <f t="shared" si="2"/>
        <v>46478</v>
      </c>
      <c r="BA3" s="14">
        <f t="shared" si="2"/>
        <v>46569</v>
      </c>
      <c r="BB3" s="14">
        <f t="shared" si="2"/>
        <v>46661</v>
      </c>
      <c r="BC3" s="14">
        <f t="shared" si="2"/>
        <v>46753</v>
      </c>
      <c r="BD3" s="14">
        <f t="shared" si="2"/>
        <v>46844</v>
      </c>
      <c r="BE3" s="14">
        <f t="shared" si="2"/>
        <v>46935</v>
      </c>
      <c r="BF3" s="14">
        <f t="shared" si="2"/>
        <v>47027</v>
      </c>
      <c r="BG3" s="14">
        <f t="shared" si="2"/>
        <v>47119</v>
      </c>
      <c r="BH3" s="14">
        <f t="shared" si="2"/>
        <v>47209</v>
      </c>
      <c r="BI3" s="14">
        <f t="shared" si="2"/>
        <v>47300</v>
      </c>
      <c r="BJ3" s="14">
        <f t="shared" si="2"/>
        <v>47392</v>
      </c>
      <c r="BK3" s="14">
        <f t="shared" si="2"/>
        <v>47484</v>
      </c>
      <c r="BL3" s="14">
        <f t="shared" si="2"/>
        <v>47574</v>
      </c>
      <c r="BM3" s="14">
        <f t="shared" si="2"/>
        <v>47665</v>
      </c>
      <c r="BN3" s="14">
        <f t="shared" si="2"/>
        <v>47757</v>
      </c>
      <c r="BO3" s="14">
        <f t="shared" si="2"/>
        <v>47849</v>
      </c>
      <c r="BP3" s="14">
        <f t="shared" si="2"/>
        <v>47939</v>
      </c>
      <c r="BQ3" s="14">
        <f t="shared" si="2"/>
        <v>48030</v>
      </c>
      <c r="BR3" s="14">
        <f t="shared" si="2"/>
        <v>48122</v>
      </c>
      <c r="BS3" s="14">
        <f t="shared" si="2"/>
        <v>48214</v>
      </c>
      <c r="BT3" s="14">
        <f t="shared" si="2"/>
        <v>48305</v>
      </c>
      <c r="BU3" s="14">
        <f>EDATE(BT3,$E$3)</f>
        <v>48396</v>
      </c>
      <c r="BV3" s="14">
        <f>EDATE(BU3,$E$3)</f>
        <v>48488</v>
      </c>
      <c r="BW3" s="14">
        <f>EDATE(BV3,$E$3)</f>
        <v>48580</v>
      </c>
      <c r="BX3" s="14">
        <f>EDATE(BW3,$E$3)</f>
        <v>48670</v>
      </c>
      <c r="BY3" s="14">
        <f>EDATE(BX3,$E$3)</f>
        <v>48761</v>
      </c>
      <c r="BZ3" s="1" t="s">
        <v>0</v>
      </c>
    </row>
    <row r="4" spans="1:97" s="1" customFormat="1">
      <c r="A4" s="13" t="s">
        <v>3</v>
      </c>
      <c r="G4" s="14">
        <f>EOMONTH(G3,2)</f>
        <v>42460</v>
      </c>
      <c r="H4" s="14">
        <f t="shared" ref="H4:BS4" si="3">EOMONTH(H3,2)</f>
        <v>42551</v>
      </c>
      <c r="I4" s="14">
        <f t="shared" si="3"/>
        <v>42643</v>
      </c>
      <c r="J4" s="14">
        <f t="shared" si="3"/>
        <v>42735</v>
      </c>
      <c r="K4" s="14">
        <f t="shared" si="3"/>
        <v>42825</v>
      </c>
      <c r="L4" s="14">
        <f t="shared" si="3"/>
        <v>42916</v>
      </c>
      <c r="M4" s="14">
        <f t="shared" si="3"/>
        <v>43008</v>
      </c>
      <c r="N4" s="14">
        <f t="shared" si="3"/>
        <v>43100</v>
      </c>
      <c r="O4" s="14">
        <f t="shared" si="3"/>
        <v>43190</v>
      </c>
      <c r="P4" s="14">
        <f t="shared" si="3"/>
        <v>43281</v>
      </c>
      <c r="Q4" s="14">
        <f t="shared" si="3"/>
        <v>43373</v>
      </c>
      <c r="R4" s="14">
        <f t="shared" si="3"/>
        <v>43465</v>
      </c>
      <c r="S4" s="14">
        <f t="shared" si="3"/>
        <v>43555</v>
      </c>
      <c r="T4" s="14">
        <f t="shared" si="3"/>
        <v>43646</v>
      </c>
      <c r="U4" s="14">
        <f t="shared" si="3"/>
        <v>43738</v>
      </c>
      <c r="V4" s="14">
        <f t="shared" si="3"/>
        <v>43830</v>
      </c>
      <c r="W4" s="14">
        <f t="shared" si="3"/>
        <v>43921</v>
      </c>
      <c r="X4" s="14">
        <f t="shared" si="3"/>
        <v>44012</v>
      </c>
      <c r="Y4" s="14">
        <f t="shared" si="3"/>
        <v>44104</v>
      </c>
      <c r="Z4" s="14">
        <f t="shared" si="3"/>
        <v>44196</v>
      </c>
      <c r="AA4" s="14">
        <f t="shared" si="3"/>
        <v>44286</v>
      </c>
      <c r="AB4" s="14">
        <f t="shared" si="3"/>
        <v>44377</v>
      </c>
      <c r="AC4" s="14">
        <f t="shared" si="3"/>
        <v>44469</v>
      </c>
      <c r="AD4" s="14">
        <f t="shared" si="3"/>
        <v>44561</v>
      </c>
      <c r="AE4" s="14">
        <f t="shared" si="3"/>
        <v>44651</v>
      </c>
      <c r="AF4" s="14">
        <f t="shared" si="3"/>
        <v>44742</v>
      </c>
      <c r="AG4" s="14">
        <f t="shared" si="3"/>
        <v>44834</v>
      </c>
      <c r="AH4" s="14">
        <f t="shared" si="3"/>
        <v>44926</v>
      </c>
      <c r="AI4" s="14">
        <f t="shared" si="3"/>
        <v>45016</v>
      </c>
      <c r="AJ4" s="14">
        <f t="shared" si="3"/>
        <v>45107</v>
      </c>
      <c r="AK4" s="14">
        <f t="shared" si="3"/>
        <v>45199</v>
      </c>
      <c r="AL4" s="14">
        <f t="shared" si="3"/>
        <v>45291</v>
      </c>
      <c r="AM4" s="14">
        <f t="shared" si="3"/>
        <v>45382</v>
      </c>
      <c r="AN4" s="14">
        <f t="shared" si="3"/>
        <v>45473</v>
      </c>
      <c r="AO4" s="14">
        <f t="shared" si="3"/>
        <v>45565</v>
      </c>
      <c r="AP4" s="14">
        <f t="shared" si="3"/>
        <v>45657</v>
      </c>
      <c r="AQ4" s="14">
        <f t="shared" si="3"/>
        <v>45747</v>
      </c>
      <c r="AR4" s="14">
        <f t="shared" si="3"/>
        <v>45838</v>
      </c>
      <c r="AS4" s="14">
        <f t="shared" si="3"/>
        <v>45930</v>
      </c>
      <c r="AT4" s="14">
        <f t="shared" si="3"/>
        <v>46022</v>
      </c>
      <c r="AU4" s="14">
        <f t="shared" si="3"/>
        <v>46112</v>
      </c>
      <c r="AV4" s="14">
        <f t="shared" si="3"/>
        <v>46203</v>
      </c>
      <c r="AW4" s="14">
        <f t="shared" si="3"/>
        <v>46295</v>
      </c>
      <c r="AX4" s="14">
        <f t="shared" si="3"/>
        <v>46387</v>
      </c>
      <c r="AY4" s="14">
        <f t="shared" si="3"/>
        <v>46477</v>
      </c>
      <c r="AZ4" s="14">
        <f t="shared" si="3"/>
        <v>46568</v>
      </c>
      <c r="BA4" s="14">
        <f t="shared" si="3"/>
        <v>46660</v>
      </c>
      <c r="BB4" s="14">
        <f t="shared" si="3"/>
        <v>46752</v>
      </c>
      <c r="BC4" s="14">
        <f t="shared" si="3"/>
        <v>46843</v>
      </c>
      <c r="BD4" s="14">
        <f t="shared" si="3"/>
        <v>46934</v>
      </c>
      <c r="BE4" s="14">
        <f t="shared" si="3"/>
        <v>47026</v>
      </c>
      <c r="BF4" s="14">
        <f t="shared" si="3"/>
        <v>47118</v>
      </c>
      <c r="BG4" s="14">
        <f t="shared" si="3"/>
        <v>47208</v>
      </c>
      <c r="BH4" s="14">
        <f t="shared" si="3"/>
        <v>47299</v>
      </c>
      <c r="BI4" s="14">
        <f t="shared" si="3"/>
        <v>47391</v>
      </c>
      <c r="BJ4" s="14">
        <f t="shared" si="3"/>
        <v>47483</v>
      </c>
      <c r="BK4" s="14">
        <f t="shared" si="3"/>
        <v>47573</v>
      </c>
      <c r="BL4" s="14">
        <f t="shared" si="3"/>
        <v>47664</v>
      </c>
      <c r="BM4" s="14">
        <f t="shared" si="3"/>
        <v>47756</v>
      </c>
      <c r="BN4" s="14">
        <f t="shared" si="3"/>
        <v>47848</v>
      </c>
      <c r="BO4" s="14">
        <f t="shared" si="3"/>
        <v>47938</v>
      </c>
      <c r="BP4" s="14">
        <f t="shared" si="3"/>
        <v>48029</v>
      </c>
      <c r="BQ4" s="14">
        <f t="shared" si="3"/>
        <v>48121</v>
      </c>
      <c r="BR4" s="14">
        <f t="shared" si="3"/>
        <v>48213</v>
      </c>
      <c r="BS4" s="14">
        <f t="shared" si="3"/>
        <v>48304</v>
      </c>
      <c r="BT4" s="14">
        <f t="shared" ref="BT4:BY4" si="4">EOMONTH(BT3,2)</f>
        <v>48395</v>
      </c>
      <c r="BU4" s="14">
        <f t="shared" si="4"/>
        <v>48487</v>
      </c>
      <c r="BV4" s="14">
        <f t="shared" si="4"/>
        <v>48579</v>
      </c>
      <c r="BW4" s="14">
        <f t="shared" si="4"/>
        <v>48669</v>
      </c>
      <c r="BX4" s="14">
        <f t="shared" si="4"/>
        <v>48760</v>
      </c>
      <c r="BY4" s="14">
        <f t="shared" si="4"/>
        <v>48852</v>
      </c>
      <c r="BZ4" s="1" t="s">
        <v>0</v>
      </c>
      <c r="CA4" s="14"/>
    </row>
    <row r="5" spans="1:97" s="1" customFormat="1">
      <c r="A5" s="13" t="s">
        <v>4</v>
      </c>
      <c r="F5" s="1">
        <v>2016</v>
      </c>
      <c r="G5" s="1">
        <f>YEAR(G3)</f>
        <v>2016</v>
      </c>
      <c r="H5" s="1">
        <f t="shared" ref="H5:BS5" si="5">YEAR(H3)</f>
        <v>2016</v>
      </c>
      <c r="I5" s="1">
        <f t="shared" si="5"/>
        <v>2016</v>
      </c>
      <c r="J5" s="1">
        <f t="shared" si="5"/>
        <v>2016</v>
      </c>
      <c r="K5" s="1">
        <f t="shared" si="5"/>
        <v>2017</v>
      </c>
      <c r="L5" s="1">
        <f t="shared" si="5"/>
        <v>2017</v>
      </c>
      <c r="M5" s="1">
        <f t="shared" si="5"/>
        <v>2017</v>
      </c>
      <c r="N5" s="1">
        <f t="shared" si="5"/>
        <v>2017</v>
      </c>
      <c r="O5" s="1">
        <f t="shared" si="5"/>
        <v>2018</v>
      </c>
      <c r="P5" s="1">
        <f t="shared" si="5"/>
        <v>2018</v>
      </c>
      <c r="Q5" s="1">
        <f t="shared" si="5"/>
        <v>2018</v>
      </c>
      <c r="R5" s="1">
        <f t="shared" si="5"/>
        <v>2018</v>
      </c>
      <c r="S5" s="1">
        <f t="shared" si="5"/>
        <v>2019</v>
      </c>
      <c r="T5" s="1">
        <f t="shared" si="5"/>
        <v>2019</v>
      </c>
      <c r="U5" s="1">
        <f t="shared" si="5"/>
        <v>2019</v>
      </c>
      <c r="V5" s="1">
        <f t="shared" si="5"/>
        <v>2019</v>
      </c>
      <c r="W5" s="1">
        <f t="shared" si="5"/>
        <v>2020</v>
      </c>
      <c r="X5" s="1">
        <f t="shared" si="5"/>
        <v>2020</v>
      </c>
      <c r="Y5" s="1">
        <f t="shared" si="5"/>
        <v>2020</v>
      </c>
      <c r="Z5" s="1">
        <f t="shared" si="5"/>
        <v>2020</v>
      </c>
      <c r="AA5" s="1">
        <f t="shared" si="5"/>
        <v>2021</v>
      </c>
      <c r="AB5" s="1">
        <f t="shared" si="5"/>
        <v>2021</v>
      </c>
      <c r="AC5" s="1">
        <f t="shared" si="5"/>
        <v>2021</v>
      </c>
      <c r="AD5" s="1">
        <f t="shared" si="5"/>
        <v>2021</v>
      </c>
      <c r="AE5" s="1">
        <f t="shared" si="5"/>
        <v>2022</v>
      </c>
      <c r="AF5" s="1">
        <f t="shared" si="5"/>
        <v>2022</v>
      </c>
      <c r="AG5" s="1">
        <f t="shared" si="5"/>
        <v>2022</v>
      </c>
      <c r="AH5" s="1">
        <f t="shared" si="5"/>
        <v>2022</v>
      </c>
      <c r="AI5" s="1">
        <f t="shared" si="5"/>
        <v>2023</v>
      </c>
      <c r="AJ5" s="1">
        <f t="shared" si="5"/>
        <v>2023</v>
      </c>
      <c r="AK5" s="1">
        <f t="shared" si="5"/>
        <v>2023</v>
      </c>
      <c r="AL5" s="1">
        <f t="shared" si="5"/>
        <v>2023</v>
      </c>
      <c r="AM5" s="1">
        <f t="shared" si="5"/>
        <v>2024</v>
      </c>
      <c r="AN5" s="1">
        <f t="shared" si="5"/>
        <v>2024</v>
      </c>
      <c r="AO5" s="1">
        <f t="shared" si="5"/>
        <v>2024</v>
      </c>
      <c r="AP5" s="1">
        <f t="shared" si="5"/>
        <v>2024</v>
      </c>
      <c r="AQ5" s="1">
        <f t="shared" si="5"/>
        <v>2025</v>
      </c>
      <c r="AR5" s="1">
        <f t="shared" si="5"/>
        <v>2025</v>
      </c>
      <c r="AS5" s="1">
        <f t="shared" si="5"/>
        <v>2025</v>
      </c>
      <c r="AT5" s="1">
        <f t="shared" si="5"/>
        <v>2025</v>
      </c>
      <c r="AU5" s="1">
        <f t="shared" si="5"/>
        <v>2026</v>
      </c>
      <c r="AV5" s="1">
        <f t="shared" si="5"/>
        <v>2026</v>
      </c>
      <c r="AW5" s="1">
        <f t="shared" si="5"/>
        <v>2026</v>
      </c>
      <c r="AX5" s="1">
        <f t="shared" si="5"/>
        <v>2026</v>
      </c>
      <c r="AY5" s="1">
        <f t="shared" si="5"/>
        <v>2027</v>
      </c>
      <c r="AZ5" s="1">
        <f t="shared" si="5"/>
        <v>2027</v>
      </c>
      <c r="BA5" s="1">
        <f t="shared" si="5"/>
        <v>2027</v>
      </c>
      <c r="BB5" s="1">
        <f t="shared" si="5"/>
        <v>2027</v>
      </c>
      <c r="BC5" s="1">
        <f t="shared" si="5"/>
        <v>2028</v>
      </c>
      <c r="BD5" s="1">
        <f t="shared" si="5"/>
        <v>2028</v>
      </c>
      <c r="BE5" s="1">
        <f t="shared" si="5"/>
        <v>2028</v>
      </c>
      <c r="BF5" s="1">
        <f t="shared" si="5"/>
        <v>2028</v>
      </c>
      <c r="BG5" s="1">
        <f t="shared" si="5"/>
        <v>2029</v>
      </c>
      <c r="BH5" s="1">
        <f t="shared" si="5"/>
        <v>2029</v>
      </c>
      <c r="BI5" s="1">
        <f t="shared" si="5"/>
        <v>2029</v>
      </c>
      <c r="BJ5" s="1">
        <f t="shared" si="5"/>
        <v>2029</v>
      </c>
      <c r="BK5" s="1">
        <f t="shared" si="5"/>
        <v>2030</v>
      </c>
      <c r="BL5" s="1">
        <f t="shared" si="5"/>
        <v>2030</v>
      </c>
      <c r="BM5" s="1">
        <f t="shared" si="5"/>
        <v>2030</v>
      </c>
      <c r="BN5" s="1">
        <f t="shared" si="5"/>
        <v>2030</v>
      </c>
      <c r="BO5" s="1">
        <f t="shared" si="5"/>
        <v>2031</v>
      </c>
      <c r="BP5" s="1">
        <f t="shared" si="5"/>
        <v>2031</v>
      </c>
      <c r="BQ5" s="1">
        <f t="shared" si="5"/>
        <v>2031</v>
      </c>
      <c r="BR5" s="1">
        <f t="shared" si="5"/>
        <v>2031</v>
      </c>
      <c r="BS5" s="1">
        <f t="shared" si="5"/>
        <v>2032</v>
      </c>
      <c r="BT5" s="1">
        <f t="shared" ref="BT5:BY5" si="6">YEAR(BT3)</f>
        <v>2032</v>
      </c>
      <c r="BU5" s="1">
        <f t="shared" si="6"/>
        <v>2032</v>
      </c>
      <c r="BV5" s="1">
        <f t="shared" si="6"/>
        <v>2032</v>
      </c>
      <c r="BW5" s="1">
        <f t="shared" si="6"/>
        <v>2033</v>
      </c>
      <c r="BX5" s="1">
        <f t="shared" si="6"/>
        <v>2033</v>
      </c>
      <c r="BY5" s="1">
        <f t="shared" si="6"/>
        <v>2033</v>
      </c>
      <c r="BZ5" s="1" t="s">
        <v>0</v>
      </c>
    </row>
    <row r="6" spans="1:97" s="1" customFormat="1">
      <c r="A6" s="13" t="s">
        <v>5</v>
      </c>
      <c r="G6" s="1">
        <f>ROUNDUP(MONTH(G3)/3,0)</f>
        <v>1</v>
      </c>
      <c r="H6" s="1">
        <f t="shared" ref="H6:BS6" si="7">ROUNDUP(MONTH(H3)/3,0)</f>
        <v>2</v>
      </c>
      <c r="I6" s="1">
        <f t="shared" si="7"/>
        <v>3</v>
      </c>
      <c r="J6" s="1">
        <f t="shared" si="7"/>
        <v>4</v>
      </c>
      <c r="K6" s="1">
        <f t="shared" si="7"/>
        <v>1</v>
      </c>
      <c r="L6" s="1">
        <f t="shared" si="7"/>
        <v>2</v>
      </c>
      <c r="M6" s="1">
        <f t="shared" si="7"/>
        <v>3</v>
      </c>
      <c r="N6" s="1">
        <f t="shared" si="7"/>
        <v>4</v>
      </c>
      <c r="O6" s="1">
        <f t="shared" si="7"/>
        <v>1</v>
      </c>
      <c r="P6" s="1">
        <f t="shared" si="7"/>
        <v>2</v>
      </c>
      <c r="Q6" s="1">
        <f t="shared" si="7"/>
        <v>3</v>
      </c>
      <c r="R6" s="1">
        <f t="shared" si="7"/>
        <v>4</v>
      </c>
      <c r="S6" s="1">
        <f t="shared" si="7"/>
        <v>1</v>
      </c>
      <c r="T6" s="1">
        <f t="shared" si="7"/>
        <v>2</v>
      </c>
      <c r="U6" s="1">
        <f t="shared" si="7"/>
        <v>3</v>
      </c>
      <c r="V6" s="1">
        <f t="shared" si="7"/>
        <v>4</v>
      </c>
      <c r="W6" s="1">
        <f t="shared" si="7"/>
        <v>1</v>
      </c>
      <c r="X6" s="1">
        <f t="shared" si="7"/>
        <v>2</v>
      </c>
      <c r="Y6" s="1">
        <f t="shared" si="7"/>
        <v>3</v>
      </c>
      <c r="Z6" s="1">
        <f t="shared" si="7"/>
        <v>4</v>
      </c>
      <c r="AA6" s="1">
        <f t="shared" si="7"/>
        <v>1</v>
      </c>
      <c r="AB6" s="1">
        <f t="shared" si="7"/>
        <v>2</v>
      </c>
      <c r="AC6" s="1">
        <f t="shared" si="7"/>
        <v>3</v>
      </c>
      <c r="AD6" s="1">
        <f t="shared" si="7"/>
        <v>4</v>
      </c>
      <c r="AE6" s="1">
        <f t="shared" si="7"/>
        <v>1</v>
      </c>
      <c r="AF6" s="1">
        <f t="shared" si="7"/>
        <v>2</v>
      </c>
      <c r="AG6" s="1">
        <f t="shared" si="7"/>
        <v>3</v>
      </c>
      <c r="AH6" s="1">
        <f t="shared" si="7"/>
        <v>4</v>
      </c>
      <c r="AI6" s="1">
        <f t="shared" si="7"/>
        <v>1</v>
      </c>
      <c r="AJ6" s="1">
        <f t="shared" si="7"/>
        <v>2</v>
      </c>
      <c r="AK6" s="1">
        <f t="shared" si="7"/>
        <v>3</v>
      </c>
      <c r="AL6" s="1">
        <f t="shared" si="7"/>
        <v>4</v>
      </c>
      <c r="AM6" s="1">
        <f t="shared" si="7"/>
        <v>1</v>
      </c>
      <c r="AN6" s="1">
        <f t="shared" si="7"/>
        <v>2</v>
      </c>
      <c r="AO6" s="1">
        <f t="shared" si="7"/>
        <v>3</v>
      </c>
      <c r="AP6" s="1">
        <f t="shared" si="7"/>
        <v>4</v>
      </c>
      <c r="AQ6" s="1">
        <f t="shared" si="7"/>
        <v>1</v>
      </c>
      <c r="AR6" s="1">
        <f t="shared" si="7"/>
        <v>2</v>
      </c>
      <c r="AS6" s="1">
        <f t="shared" si="7"/>
        <v>3</v>
      </c>
      <c r="AT6" s="1">
        <f t="shared" si="7"/>
        <v>4</v>
      </c>
      <c r="AU6" s="1">
        <f t="shared" si="7"/>
        <v>1</v>
      </c>
      <c r="AV6" s="1">
        <f t="shared" si="7"/>
        <v>2</v>
      </c>
      <c r="AW6" s="1">
        <f t="shared" si="7"/>
        <v>3</v>
      </c>
      <c r="AX6" s="1">
        <f t="shared" si="7"/>
        <v>4</v>
      </c>
      <c r="AY6" s="1">
        <f t="shared" si="7"/>
        <v>1</v>
      </c>
      <c r="AZ6" s="1">
        <f t="shared" si="7"/>
        <v>2</v>
      </c>
      <c r="BA6" s="1">
        <f t="shared" si="7"/>
        <v>3</v>
      </c>
      <c r="BB6" s="1">
        <f t="shared" si="7"/>
        <v>4</v>
      </c>
      <c r="BC6" s="1">
        <f t="shared" si="7"/>
        <v>1</v>
      </c>
      <c r="BD6" s="1">
        <f t="shared" si="7"/>
        <v>2</v>
      </c>
      <c r="BE6" s="1">
        <f t="shared" si="7"/>
        <v>3</v>
      </c>
      <c r="BF6" s="1">
        <f t="shared" si="7"/>
        <v>4</v>
      </c>
      <c r="BG6" s="1">
        <f t="shared" si="7"/>
        <v>1</v>
      </c>
      <c r="BH6" s="1">
        <f t="shared" si="7"/>
        <v>2</v>
      </c>
      <c r="BI6" s="1">
        <f t="shared" si="7"/>
        <v>3</v>
      </c>
      <c r="BJ6" s="1">
        <f t="shared" si="7"/>
        <v>4</v>
      </c>
      <c r="BK6" s="1">
        <f t="shared" si="7"/>
        <v>1</v>
      </c>
      <c r="BL6" s="1">
        <f t="shared" si="7"/>
        <v>2</v>
      </c>
      <c r="BM6" s="1">
        <f t="shared" si="7"/>
        <v>3</v>
      </c>
      <c r="BN6" s="1">
        <f t="shared" si="7"/>
        <v>4</v>
      </c>
      <c r="BO6" s="1">
        <f t="shared" si="7"/>
        <v>1</v>
      </c>
      <c r="BP6" s="1">
        <f t="shared" si="7"/>
        <v>2</v>
      </c>
      <c r="BQ6" s="1">
        <f t="shared" si="7"/>
        <v>3</v>
      </c>
      <c r="BR6" s="1">
        <f t="shared" si="7"/>
        <v>4</v>
      </c>
      <c r="BS6" s="1">
        <f t="shared" si="7"/>
        <v>1</v>
      </c>
      <c r="BT6" s="1">
        <f t="shared" ref="BT6:BY6" si="8">ROUNDUP(MONTH(BT3)/3,0)</f>
        <v>2</v>
      </c>
      <c r="BU6" s="1">
        <f t="shared" si="8"/>
        <v>3</v>
      </c>
      <c r="BV6" s="1">
        <f t="shared" si="8"/>
        <v>4</v>
      </c>
      <c r="BW6" s="1">
        <f t="shared" si="8"/>
        <v>1</v>
      </c>
      <c r="BX6" s="1">
        <f t="shared" si="8"/>
        <v>2</v>
      </c>
      <c r="BY6" s="1">
        <f t="shared" si="8"/>
        <v>3</v>
      </c>
      <c r="BZ6" s="1" t="s">
        <v>0</v>
      </c>
    </row>
    <row r="7" spans="1:97" s="1" customFormat="1">
      <c r="A7" s="13" t="s">
        <v>6</v>
      </c>
      <c r="G7" s="15">
        <f>IF(G5&lt;&gt;F5,F7+2,F7+1)</f>
        <v>1</v>
      </c>
      <c r="H7" s="15">
        <f>IF(H5&lt;&gt;G5,G7+2,G7+1)</f>
        <v>2</v>
      </c>
      <c r="I7" s="15">
        <f t="shared" ref="I7:BT7" si="9">IF(I5&lt;&gt;H5,H7+2,H7+1)</f>
        <v>3</v>
      </c>
      <c r="J7" s="15">
        <f t="shared" si="9"/>
        <v>4</v>
      </c>
      <c r="K7" s="15">
        <f t="shared" si="9"/>
        <v>6</v>
      </c>
      <c r="L7" s="15">
        <f t="shared" si="9"/>
        <v>7</v>
      </c>
      <c r="M7" s="15">
        <f t="shared" si="9"/>
        <v>8</v>
      </c>
      <c r="N7" s="15">
        <f t="shared" si="9"/>
        <v>9</v>
      </c>
      <c r="O7" s="15">
        <f t="shared" si="9"/>
        <v>11</v>
      </c>
      <c r="P7" s="15">
        <f t="shared" si="9"/>
        <v>12</v>
      </c>
      <c r="Q7" s="15">
        <f t="shared" si="9"/>
        <v>13</v>
      </c>
      <c r="R7" s="15">
        <f t="shared" si="9"/>
        <v>14</v>
      </c>
      <c r="S7" s="15">
        <f t="shared" si="9"/>
        <v>16</v>
      </c>
      <c r="T7" s="15">
        <f t="shared" si="9"/>
        <v>17</v>
      </c>
      <c r="U7" s="15">
        <f t="shared" si="9"/>
        <v>18</v>
      </c>
      <c r="V7" s="15">
        <f t="shared" si="9"/>
        <v>19</v>
      </c>
      <c r="W7" s="15">
        <f t="shared" si="9"/>
        <v>21</v>
      </c>
      <c r="X7" s="15">
        <f t="shared" si="9"/>
        <v>22</v>
      </c>
      <c r="Y7" s="15">
        <f t="shared" si="9"/>
        <v>23</v>
      </c>
      <c r="Z7" s="15">
        <f t="shared" si="9"/>
        <v>24</v>
      </c>
      <c r="AA7" s="15">
        <f t="shared" si="9"/>
        <v>26</v>
      </c>
      <c r="AB7" s="15">
        <f t="shared" si="9"/>
        <v>27</v>
      </c>
      <c r="AC7" s="15">
        <f t="shared" si="9"/>
        <v>28</v>
      </c>
      <c r="AD7" s="15">
        <f t="shared" si="9"/>
        <v>29</v>
      </c>
      <c r="AE7" s="15">
        <f t="shared" si="9"/>
        <v>31</v>
      </c>
      <c r="AF7" s="15">
        <f t="shared" si="9"/>
        <v>32</v>
      </c>
      <c r="AG7" s="15">
        <f t="shared" si="9"/>
        <v>33</v>
      </c>
      <c r="AH7" s="15">
        <f t="shared" si="9"/>
        <v>34</v>
      </c>
      <c r="AI7" s="15">
        <f t="shared" si="9"/>
        <v>36</v>
      </c>
      <c r="AJ7" s="15">
        <f t="shared" si="9"/>
        <v>37</v>
      </c>
      <c r="AK7" s="15">
        <f t="shared" si="9"/>
        <v>38</v>
      </c>
      <c r="AL7" s="15">
        <f t="shared" si="9"/>
        <v>39</v>
      </c>
      <c r="AM7" s="15">
        <f t="shared" si="9"/>
        <v>41</v>
      </c>
      <c r="AN7" s="15">
        <f t="shared" si="9"/>
        <v>42</v>
      </c>
      <c r="AO7" s="15">
        <f t="shared" si="9"/>
        <v>43</v>
      </c>
      <c r="AP7" s="15">
        <f t="shared" si="9"/>
        <v>44</v>
      </c>
      <c r="AQ7" s="15">
        <f t="shared" si="9"/>
        <v>46</v>
      </c>
      <c r="AR7" s="15">
        <f t="shared" si="9"/>
        <v>47</v>
      </c>
      <c r="AS7" s="15">
        <f t="shared" si="9"/>
        <v>48</v>
      </c>
      <c r="AT7" s="15">
        <f t="shared" si="9"/>
        <v>49</v>
      </c>
      <c r="AU7" s="15">
        <f t="shared" si="9"/>
        <v>51</v>
      </c>
      <c r="AV7" s="15">
        <f t="shared" si="9"/>
        <v>52</v>
      </c>
      <c r="AW7" s="15">
        <f t="shared" si="9"/>
        <v>53</v>
      </c>
      <c r="AX7" s="15">
        <f t="shared" si="9"/>
        <v>54</v>
      </c>
      <c r="AY7" s="15">
        <f t="shared" si="9"/>
        <v>56</v>
      </c>
      <c r="AZ7" s="15">
        <f t="shared" si="9"/>
        <v>57</v>
      </c>
      <c r="BA7" s="15">
        <f t="shared" si="9"/>
        <v>58</v>
      </c>
      <c r="BB7" s="15">
        <f t="shared" si="9"/>
        <v>59</v>
      </c>
      <c r="BC7" s="15">
        <f t="shared" si="9"/>
        <v>61</v>
      </c>
      <c r="BD7" s="15">
        <f t="shared" si="9"/>
        <v>62</v>
      </c>
      <c r="BE7" s="15">
        <f t="shared" si="9"/>
        <v>63</v>
      </c>
      <c r="BF7" s="15">
        <f t="shared" si="9"/>
        <v>64</v>
      </c>
      <c r="BG7" s="15">
        <f t="shared" si="9"/>
        <v>66</v>
      </c>
      <c r="BH7" s="15">
        <f t="shared" si="9"/>
        <v>67</v>
      </c>
      <c r="BI7" s="15">
        <f t="shared" si="9"/>
        <v>68</v>
      </c>
      <c r="BJ7" s="15">
        <f t="shared" si="9"/>
        <v>69</v>
      </c>
      <c r="BK7" s="15">
        <f t="shared" si="9"/>
        <v>71</v>
      </c>
      <c r="BL7" s="15">
        <f t="shared" si="9"/>
        <v>72</v>
      </c>
      <c r="BM7" s="15">
        <f t="shared" si="9"/>
        <v>73</v>
      </c>
      <c r="BN7" s="15">
        <f t="shared" si="9"/>
        <v>74</v>
      </c>
      <c r="BO7" s="15">
        <f t="shared" si="9"/>
        <v>76</v>
      </c>
      <c r="BP7" s="15">
        <f t="shared" si="9"/>
        <v>77</v>
      </c>
      <c r="BQ7" s="15">
        <f t="shared" si="9"/>
        <v>78</v>
      </c>
      <c r="BR7" s="15">
        <f t="shared" si="9"/>
        <v>79</v>
      </c>
      <c r="BS7" s="15">
        <f t="shared" si="9"/>
        <v>81</v>
      </c>
      <c r="BT7" s="15">
        <f t="shared" si="9"/>
        <v>82</v>
      </c>
      <c r="BU7" s="15">
        <f t="shared" ref="BU7:BY7" si="10">IF(BU5&lt;&gt;BT5,BT7+2,BT7+1)</f>
        <v>83</v>
      </c>
      <c r="BV7" s="15">
        <f t="shared" si="10"/>
        <v>84</v>
      </c>
      <c r="BW7" s="15">
        <f t="shared" si="10"/>
        <v>86</v>
      </c>
      <c r="BX7" s="15">
        <f t="shared" si="10"/>
        <v>87</v>
      </c>
      <c r="BY7" s="15">
        <f t="shared" si="10"/>
        <v>88</v>
      </c>
      <c r="BZ7" s="1" t="s">
        <v>0</v>
      </c>
      <c r="CA7" s="15">
        <v>5</v>
      </c>
      <c r="CB7" s="15">
        <f t="shared" ref="CB7:CL7" si="11">CA7+5</f>
        <v>10</v>
      </c>
      <c r="CC7" s="15">
        <f t="shared" si="11"/>
        <v>15</v>
      </c>
      <c r="CD7" s="15">
        <f t="shared" si="11"/>
        <v>20</v>
      </c>
      <c r="CE7" s="15">
        <f t="shared" si="11"/>
        <v>25</v>
      </c>
      <c r="CF7" s="15">
        <f t="shared" si="11"/>
        <v>30</v>
      </c>
      <c r="CG7" s="15">
        <f t="shared" si="11"/>
        <v>35</v>
      </c>
      <c r="CH7" s="15">
        <f t="shared" si="11"/>
        <v>40</v>
      </c>
      <c r="CI7" s="15">
        <f t="shared" si="11"/>
        <v>45</v>
      </c>
      <c r="CJ7" s="15">
        <f t="shared" si="11"/>
        <v>50</v>
      </c>
      <c r="CK7" s="15">
        <f t="shared" si="11"/>
        <v>55</v>
      </c>
      <c r="CL7" s="15">
        <f t="shared" si="11"/>
        <v>60</v>
      </c>
    </row>
    <row r="8" spans="1:97" s="2" customFormat="1">
      <c r="A8" s="16" t="s">
        <v>7</v>
      </c>
      <c r="G8" s="17" t="b">
        <f>G6=4</f>
        <v>0</v>
      </c>
      <c r="H8" s="17" t="b">
        <f t="shared" ref="H8:BS8" si="12">H6=4</f>
        <v>0</v>
      </c>
      <c r="I8" s="17" t="b">
        <f t="shared" si="12"/>
        <v>0</v>
      </c>
      <c r="J8" s="17" t="b">
        <f t="shared" si="12"/>
        <v>1</v>
      </c>
      <c r="K8" s="17" t="b">
        <f t="shared" si="12"/>
        <v>0</v>
      </c>
      <c r="L8" s="17" t="b">
        <f t="shared" si="12"/>
        <v>0</v>
      </c>
      <c r="M8" s="17" t="b">
        <f t="shared" si="12"/>
        <v>0</v>
      </c>
      <c r="N8" s="17" t="b">
        <f t="shared" si="12"/>
        <v>1</v>
      </c>
      <c r="O8" s="17" t="b">
        <f t="shared" si="12"/>
        <v>0</v>
      </c>
      <c r="P8" s="17" t="b">
        <f t="shared" si="12"/>
        <v>0</v>
      </c>
      <c r="Q8" s="17" t="b">
        <f t="shared" si="12"/>
        <v>0</v>
      </c>
      <c r="R8" s="17" t="b">
        <f t="shared" si="12"/>
        <v>1</v>
      </c>
      <c r="S8" s="17" t="b">
        <f t="shared" si="12"/>
        <v>0</v>
      </c>
      <c r="T8" s="17" t="b">
        <f t="shared" si="12"/>
        <v>0</v>
      </c>
      <c r="U8" s="17" t="b">
        <f t="shared" si="12"/>
        <v>0</v>
      </c>
      <c r="V8" s="17" t="b">
        <f t="shared" si="12"/>
        <v>1</v>
      </c>
      <c r="W8" s="17" t="b">
        <f t="shared" si="12"/>
        <v>0</v>
      </c>
      <c r="X8" s="17" t="b">
        <f t="shared" si="12"/>
        <v>0</v>
      </c>
      <c r="Y8" s="17" t="b">
        <f t="shared" si="12"/>
        <v>0</v>
      </c>
      <c r="Z8" s="17" t="b">
        <f t="shared" si="12"/>
        <v>1</v>
      </c>
      <c r="AA8" s="17" t="b">
        <f t="shared" si="12"/>
        <v>0</v>
      </c>
      <c r="AB8" s="17" t="b">
        <f t="shared" si="12"/>
        <v>0</v>
      </c>
      <c r="AC8" s="17" t="b">
        <f t="shared" si="12"/>
        <v>0</v>
      </c>
      <c r="AD8" s="17" t="b">
        <f t="shared" si="12"/>
        <v>1</v>
      </c>
      <c r="AE8" s="17" t="b">
        <f t="shared" si="12"/>
        <v>0</v>
      </c>
      <c r="AF8" s="17" t="b">
        <f t="shared" si="12"/>
        <v>0</v>
      </c>
      <c r="AG8" s="17" t="b">
        <f t="shared" si="12"/>
        <v>0</v>
      </c>
      <c r="AH8" s="17" t="b">
        <f t="shared" si="12"/>
        <v>1</v>
      </c>
      <c r="AI8" s="17" t="b">
        <f t="shared" si="12"/>
        <v>0</v>
      </c>
      <c r="AJ8" s="17" t="b">
        <f t="shared" si="12"/>
        <v>0</v>
      </c>
      <c r="AK8" s="17" t="b">
        <f t="shared" si="12"/>
        <v>0</v>
      </c>
      <c r="AL8" s="17" t="b">
        <f t="shared" si="12"/>
        <v>1</v>
      </c>
      <c r="AM8" s="17" t="b">
        <f t="shared" si="12"/>
        <v>0</v>
      </c>
      <c r="AN8" s="17" t="b">
        <f t="shared" si="12"/>
        <v>0</v>
      </c>
      <c r="AO8" s="17" t="b">
        <f t="shared" si="12"/>
        <v>0</v>
      </c>
      <c r="AP8" s="17" t="b">
        <f t="shared" si="12"/>
        <v>1</v>
      </c>
      <c r="AQ8" s="17" t="b">
        <f t="shared" si="12"/>
        <v>0</v>
      </c>
      <c r="AR8" s="17" t="b">
        <f t="shared" si="12"/>
        <v>0</v>
      </c>
      <c r="AS8" s="17" t="b">
        <f t="shared" si="12"/>
        <v>0</v>
      </c>
      <c r="AT8" s="17" t="b">
        <f t="shared" si="12"/>
        <v>1</v>
      </c>
      <c r="AU8" s="17" t="b">
        <f t="shared" si="12"/>
        <v>0</v>
      </c>
      <c r="AV8" s="17" t="b">
        <f t="shared" si="12"/>
        <v>0</v>
      </c>
      <c r="AW8" s="17" t="b">
        <f t="shared" si="12"/>
        <v>0</v>
      </c>
      <c r="AX8" s="17" t="b">
        <f t="shared" si="12"/>
        <v>1</v>
      </c>
      <c r="AY8" s="17" t="b">
        <f t="shared" si="12"/>
        <v>0</v>
      </c>
      <c r="AZ8" s="17" t="b">
        <f t="shared" si="12"/>
        <v>0</v>
      </c>
      <c r="BA8" s="17" t="b">
        <f t="shared" si="12"/>
        <v>0</v>
      </c>
      <c r="BB8" s="17" t="b">
        <f t="shared" si="12"/>
        <v>1</v>
      </c>
      <c r="BC8" s="17" t="b">
        <f t="shared" si="12"/>
        <v>0</v>
      </c>
      <c r="BD8" s="17" t="b">
        <f t="shared" si="12"/>
        <v>0</v>
      </c>
      <c r="BE8" s="17" t="b">
        <f t="shared" si="12"/>
        <v>0</v>
      </c>
      <c r="BF8" s="17" t="b">
        <f t="shared" si="12"/>
        <v>1</v>
      </c>
      <c r="BG8" s="17" t="b">
        <f t="shared" si="12"/>
        <v>0</v>
      </c>
      <c r="BH8" s="17" t="b">
        <f t="shared" si="12"/>
        <v>0</v>
      </c>
      <c r="BI8" s="17" t="b">
        <f t="shared" si="12"/>
        <v>0</v>
      </c>
      <c r="BJ8" s="17" t="b">
        <f t="shared" si="12"/>
        <v>1</v>
      </c>
      <c r="BK8" s="17" t="b">
        <f t="shared" si="12"/>
        <v>0</v>
      </c>
      <c r="BL8" s="17" t="b">
        <f t="shared" si="12"/>
        <v>0</v>
      </c>
      <c r="BM8" s="17" t="b">
        <f t="shared" si="12"/>
        <v>0</v>
      </c>
      <c r="BN8" s="17" t="b">
        <f t="shared" si="12"/>
        <v>1</v>
      </c>
      <c r="BO8" s="17" t="b">
        <f t="shared" si="12"/>
        <v>0</v>
      </c>
      <c r="BP8" s="17" t="b">
        <f t="shared" si="12"/>
        <v>0</v>
      </c>
      <c r="BQ8" s="17" t="b">
        <f t="shared" si="12"/>
        <v>0</v>
      </c>
      <c r="BR8" s="17" t="b">
        <f t="shared" si="12"/>
        <v>1</v>
      </c>
      <c r="BS8" s="17" t="b">
        <f t="shared" si="12"/>
        <v>0</v>
      </c>
      <c r="BT8" s="17" t="b">
        <f t="shared" ref="BT8:BY8" si="13">BT6=4</f>
        <v>0</v>
      </c>
      <c r="BU8" s="17" t="b">
        <f t="shared" si="13"/>
        <v>0</v>
      </c>
      <c r="BV8" s="17" t="b">
        <f t="shared" si="13"/>
        <v>1</v>
      </c>
      <c r="BW8" s="17" t="b">
        <f t="shared" si="13"/>
        <v>0</v>
      </c>
      <c r="BX8" s="17" t="b">
        <f t="shared" si="13"/>
        <v>0</v>
      </c>
      <c r="BY8" s="17" t="b">
        <f t="shared" si="13"/>
        <v>0</v>
      </c>
      <c r="BZ8" s="2" t="s">
        <v>0</v>
      </c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</row>
    <row r="9" spans="1:97">
      <c r="B9" s="11" t="s">
        <v>8</v>
      </c>
      <c r="G9" s="18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2" t="s">
        <v>0</v>
      </c>
    </row>
    <row r="10" spans="1:97" s="3" customFormat="1">
      <c r="A10" s="20" t="s">
        <v>9</v>
      </c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3" t="s">
        <v>0</v>
      </c>
    </row>
    <row r="11" spans="1:97">
      <c r="B11" s="11" t="s">
        <v>10</v>
      </c>
      <c r="E11" s="23">
        <v>2</v>
      </c>
      <c r="G11" s="23">
        <v>2016</v>
      </c>
      <c r="H11" s="23">
        <v>2017</v>
      </c>
      <c r="I11" s="23">
        <v>2018</v>
      </c>
      <c r="J11" s="23">
        <v>2019</v>
      </c>
      <c r="K11" s="23">
        <v>2020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2" t="s">
        <v>0</v>
      </c>
    </row>
    <row r="12" spans="1:97">
      <c r="C12" s="11" t="s">
        <v>11</v>
      </c>
      <c r="F12" s="24">
        <v>0.1</v>
      </c>
      <c r="G12" s="25">
        <v>300</v>
      </c>
      <c r="H12" s="26">
        <f>G12*(1+$F12)</f>
        <v>330</v>
      </c>
      <c r="I12" s="26">
        <f>H12*(1+$F12)</f>
        <v>363</v>
      </c>
      <c r="J12" s="26">
        <f>I12*(1+$F12)</f>
        <v>399.3</v>
      </c>
      <c r="K12" s="26">
        <f>J12*(1+$F12)</f>
        <v>439.23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2" t="s">
        <v>0</v>
      </c>
    </row>
    <row r="13" spans="1:97">
      <c r="C13" s="11" t="s">
        <v>12</v>
      </c>
      <c r="F13" s="24">
        <v>0.05</v>
      </c>
      <c r="G13" s="25">
        <v>250</v>
      </c>
      <c r="H13" s="26">
        <f t="shared" ref="H13:K14" si="14">G13*(1+$F13)</f>
        <v>262.5</v>
      </c>
      <c r="I13" s="26">
        <f t="shared" si="14"/>
        <v>275.625</v>
      </c>
      <c r="J13" s="26">
        <f t="shared" si="14"/>
        <v>289.40625</v>
      </c>
      <c r="K13" s="26">
        <f t="shared" si="14"/>
        <v>303.87656249999998</v>
      </c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2" t="s">
        <v>0</v>
      </c>
    </row>
    <row r="14" spans="1:97">
      <c r="C14" s="11" t="s">
        <v>13</v>
      </c>
      <c r="F14" s="24">
        <v>-0.02</v>
      </c>
      <c r="G14" s="25">
        <v>240</v>
      </c>
      <c r="H14" s="26">
        <f t="shared" si="14"/>
        <v>235.2</v>
      </c>
      <c r="I14" s="26">
        <f t="shared" si="14"/>
        <v>230.49600000000001</v>
      </c>
      <c r="J14" s="26">
        <f t="shared" si="14"/>
        <v>225.88607999999999</v>
      </c>
      <c r="K14" s="26">
        <f t="shared" si="14"/>
        <v>221.36835840000001</v>
      </c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2" t="s">
        <v>0</v>
      </c>
    </row>
    <row r="15" spans="1:97"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2" t="s">
        <v>0</v>
      </c>
    </row>
    <row r="16" spans="1:97">
      <c r="C16" s="27" t="str">
        <f>INDEX(C12:C14,$E$11)</f>
        <v>Low</v>
      </c>
      <c r="D16" s="28"/>
      <c r="E16" s="28"/>
      <c r="F16" s="28"/>
      <c r="G16" s="29">
        <f>INDEX(G12:G14,$E$11)</f>
        <v>250</v>
      </c>
      <c r="H16" s="29">
        <f>INDEX(H12:H14,$E$11)</f>
        <v>262.5</v>
      </c>
      <c r="I16" s="29">
        <f>INDEX(I12:I14,$E$11)</f>
        <v>275.625</v>
      </c>
      <c r="J16" s="29">
        <f>INDEX(J12:J14,$E$11)</f>
        <v>289.40625</v>
      </c>
      <c r="K16" s="41">
        <f>INDEX(K12:K14,$E$11)</f>
        <v>303.87656249999998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12" t="s">
        <v>0</v>
      </c>
      <c r="CA16" s="26"/>
    </row>
    <row r="17" spans="1:79">
      <c r="G17" s="18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2" t="s">
        <v>0</v>
      </c>
    </row>
    <row r="18" spans="1:79" s="4" customFormat="1">
      <c r="A18" s="30"/>
      <c r="B18" s="4" t="s">
        <v>14</v>
      </c>
      <c r="G18" s="4">
        <f>G11</f>
        <v>2016</v>
      </c>
      <c r="H18" s="4">
        <f t="shared" ref="H18:K18" si="15">H11</f>
        <v>2017</v>
      </c>
      <c r="I18" s="4">
        <f t="shared" si="15"/>
        <v>2018</v>
      </c>
      <c r="J18" s="4">
        <f t="shared" si="15"/>
        <v>2019</v>
      </c>
      <c r="K18" s="4">
        <f t="shared" si="15"/>
        <v>2020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" t="s">
        <v>0</v>
      </c>
    </row>
    <row r="19" spans="1:79">
      <c r="C19" s="11" t="s">
        <v>15</v>
      </c>
      <c r="E19" s="11" t="s">
        <v>8</v>
      </c>
      <c r="G19" s="25">
        <v>250</v>
      </c>
      <c r="H19" s="26">
        <v>180</v>
      </c>
      <c r="I19" s="26">
        <v>150</v>
      </c>
      <c r="J19" s="26">
        <v>100</v>
      </c>
      <c r="K19" s="26">
        <v>113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2" t="s">
        <v>0</v>
      </c>
    </row>
    <row r="20" spans="1:79">
      <c r="C20" s="11" t="s">
        <v>16</v>
      </c>
      <c r="G20" s="25">
        <v>250</v>
      </c>
      <c r="H20" s="31">
        <f t="shared" ref="H20:K20" si="16">MAX((90-H19)/90,0)</f>
        <v>0</v>
      </c>
      <c r="I20" s="31">
        <f t="shared" si="16"/>
        <v>0</v>
      </c>
      <c r="J20" s="31">
        <f t="shared" si="16"/>
        <v>0</v>
      </c>
      <c r="K20" s="31">
        <f t="shared" si="16"/>
        <v>0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2" t="s">
        <v>0</v>
      </c>
    </row>
    <row r="21" spans="1:79">
      <c r="C21" s="11" t="s">
        <v>17</v>
      </c>
      <c r="G21" s="25">
        <v>250</v>
      </c>
      <c r="H21" s="31">
        <f>MAX(MIN((180-H19)/90,1-H20),0)</f>
        <v>0</v>
      </c>
      <c r="I21" s="31">
        <f t="shared" ref="I21:K21" si="17">MAX(MIN((180-I19)/90,1-I20),0)</f>
        <v>0.33333333333333298</v>
      </c>
      <c r="J21" s="31">
        <f t="shared" si="17"/>
        <v>0.88888888888888895</v>
      </c>
      <c r="K21" s="31">
        <f t="shared" si="17"/>
        <v>0.74444444444444402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2" t="s">
        <v>0</v>
      </c>
    </row>
    <row r="22" spans="1:79">
      <c r="C22" s="11" t="s">
        <v>18</v>
      </c>
      <c r="G22" s="25">
        <v>250</v>
      </c>
      <c r="H22" s="31">
        <f>MAX(MIN((270-H19)/90-H21,1-H21-H20),0)</f>
        <v>1</v>
      </c>
      <c r="I22" s="31">
        <f t="shared" ref="I22:K22" si="18">MAX(MIN((270-I19)/90-I21,1-I21-I20),0)</f>
        <v>0.66666666666666696</v>
      </c>
      <c r="J22" s="31">
        <f t="shared" si="18"/>
        <v>0.11111111111111099</v>
      </c>
      <c r="K22" s="31">
        <f t="shared" si="18"/>
        <v>0.25555555555555598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12" t="s">
        <v>0</v>
      </c>
      <c r="CA22" s="31"/>
    </row>
    <row r="23" spans="1:79">
      <c r="C23" s="11" t="s">
        <v>19</v>
      </c>
      <c r="G23" s="25">
        <v>250</v>
      </c>
      <c r="H23" s="31">
        <f t="shared" ref="H23:K23" si="19">1-H22-H21-H20</f>
        <v>0</v>
      </c>
      <c r="I23" s="31">
        <f t="shared" si="19"/>
        <v>-5.5511151231257802E-17</v>
      </c>
      <c r="J23" s="31">
        <f t="shared" si="19"/>
        <v>0</v>
      </c>
      <c r="K23" s="31">
        <f t="shared" si="19"/>
        <v>0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2" t="s">
        <v>0</v>
      </c>
    </row>
    <row r="24" spans="1:79">
      <c r="G24" s="31"/>
      <c r="H24" s="31"/>
      <c r="I24" s="31"/>
      <c r="J24" s="31"/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2" t="s">
        <v>0</v>
      </c>
    </row>
    <row r="25" spans="1:79">
      <c r="C25" s="11" t="s">
        <v>20</v>
      </c>
      <c r="E25" s="11">
        <v>73</v>
      </c>
      <c r="G25" s="24">
        <f>E25/100</f>
        <v>0.73</v>
      </c>
      <c r="H25" s="32">
        <v>0.8</v>
      </c>
      <c r="I25" s="32">
        <f>H25</f>
        <v>0.8</v>
      </c>
      <c r="J25" s="32">
        <f>I25</f>
        <v>0.8</v>
      </c>
      <c r="K25" s="32">
        <f>J25</f>
        <v>0.8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12" t="s">
        <v>0</v>
      </c>
    </row>
    <row r="26" spans="1:79">
      <c r="C26" s="11" t="s">
        <v>21</v>
      </c>
      <c r="F26" s="24">
        <v>-0.05</v>
      </c>
      <c r="G26" s="25">
        <v>30</v>
      </c>
      <c r="H26" s="26">
        <v>10</v>
      </c>
      <c r="I26" s="26">
        <f>H26*(1+$F$26)</f>
        <v>9.5</v>
      </c>
      <c r="J26" s="26">
        <f>I26*(1+$F$26)</f>
        <v>9.0250000000000004</v>
      </c>
      <c r="K26" s="26">
        <f>J26*(1+$F$26)</f>
        <v>8.5737500000000004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2" t="s">
        <v>0</v>
      </c>
    </row>
    <row r="27" spans="1:79">
      <c r="G27" s="18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2" t="s">
        <v>0</v>
      </c>
    </row>
    <row r="28" spans="1:79">
      <c r="B28" s="11" t="s">
        <v>22</v>
      </c>
      <c r="G28" s="25">
        <v>1</v>
      </c>
      <c r="H28" s="25">
        <v>2</v>
      </c>
      <c r="I28" s="25">
        <v>3</v>
      </c>
      <c r="J28" s="25">
        <v>4</v>
      </c>
      <c r="K28" s="26"/>
      <c r="L28" s="26"/>
      <c r="M28" s="26"/>
      <c r="N28" s="26"/>
      <c r="O28" s="26"/>
      <c r="P28" s="26"/>
      <c r="Q28" s="26"/>
      <c r="R28" s="26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2" t="s">
        <v>0</v>
      </c>
    </row>
    <row r="29" spans="1:79">
      <c r="C29" s="11" t="s">
        <v>23</v>
      </c>
      <c r="G29" s="24">
        <v>0.05</v>
      </c>
      <c r="H29" s="24">
        <v>0.2</v>
      </c>
      <c r="I29" s="24">
        <v>0.3</v>
      </c>
      <c r="J29" s="24">
        <v>0.45</v>
      </c>
      <c r="K29" s="32"/>
      <c r="L29" s="32"/>
      <c r="M29" s="32"/>
      <c r="N29" s="32"/>
      <c r="O29" s="32"/>
      <c r="P29" s="32"/>
      <c r="Q29" s="32"/>
      <c r="R29" s="32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2" t="s">
        <v>0</v>
      </c>
    </row>
    <row r="30" spans="1:79">
      <c r="G30" s="18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2" t="s">
        <v>0</v>
      </c>
    </row>
    <row r="31" spans="1:79" s="3" customFormat="1">
      <c r="A31" s="20" t="s">
        <v>24</v>
      </c>
      <c r="G31" s="2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3" t="s">
        <v>0</v>
      </c>
    </row>
    <row r="32" spans="1:79">
      <c r="B32" s="11" t="s">
        <v>25</v>
      </c>
      <c r="E32" s="11" t="s">
        <v>26</v>
      </c>
      <c r="F32" s="11">
        <v>7</v>
      </c>
      <c r="G32" s="18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2" t="s">
        <v>0</v>
      </c>
    </row>
    <row r="33" spans="1:78">
      <c r="B33" s="11" t="s">
        <v>27</v>
      </c>
      <c r="E33" s="11" t="s">
        <v>28</v>
      </c>
      <c r="F33" s="32">
        <v>0.25</v>
      </c>
      <c r="G33" s="18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2" t="s">
        <v>0</v>
      </c>
    </row>
    <row r="34" spans="1:78">
      <c r="G34" s="18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2" t="s">
        <v>0</v>
      </c>
    </row>
    <row r="35" spans="1:78" s="3" customFormat="1" ht="14.25" customHeight="1">
      <c r="A35" s="20" t="s">
        <v>29</v>
      </c>
      <c r="G35" s="21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3" t="s">
        <v>0</v>
      </c>
    </row>
    <row r="36" spans="1:78">
      <c r="B36" s="11" t="s">
        <v>30</v>
      </c>
      <c r="G36" s="18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2" t="s">
        <v>0</v>
      </c>
    </row>
    <row r="37" spans="1:78">
      <c r="C37" s="11" t="s">
        <v>31</v>
      </c>
      <c r="F37" s="23">
        <v>400</v>
      </c>
      <c r="G37" s="18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2" t="s">
        <v>0</v>
      </c>
    </row>
    <row r="38" spans="1:78">
      <c r="C38" s="11" t="s">
        <v>32</v>
      </c>
      <c r="F38" s="24">
        <v>0.05</v>
      </c>
      <c r="G38" s="18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2" t="s">
        <v>0</v>
      </c>
    </row>
    <row r="39" spans="1:78">
      <c r="C39" s="11" t="s">
        <v>33</v>
      </c>
      <c r="F39" s="31">
        <v>2.5000000000000001E-2</v>
      </c>
      <c r="G39" s="18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2" t="s">
        <v>0</v>
      </c>
    </row>
    <row r="40" spans="1:78">
      <c r="C40" s="11" t="s">
        <v>34</v>
      </c>
      <c r="F40" s="24">
        <v>0.01</v>
      </c>
      <c r="G40" s="18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2" t="s">
        <v>0</v>
      </c>
    </row>
    <row r="41" spans="1:78">
      <c r="G41" s="26"/>
      <c r="H41" s="19"/>
      <c r="I41" s="19"/>
      <c r="J41" s="19" t="s">
        <v>35</v>
      </c>
      <c r="K41" s="32">
        <f>G25</f>
        <v>0.73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2" t="s">
        <v>0</v>
      </c>
    </row>
    <row r="42" spans="1:78" s="3" customFormat="1">
      <c r="A42" s="20"/>
      <c r="B42" s="3" t="s">
        <v>36</v>
      </c>
      <c r="G42" s="3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3" t="s">
        <v>0</v>
      </c>
    </row>
    <row r="43" spans="1:78">
      <c r="C43" s="11" t="s">
        <v>37</v>
      </c>
      <c r="F43" s="32">
        <v>7.0000000000000007E-2</v>
      </c>
      <c r="G43" s="26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2" t="s">
        <v>0</v>
      </c>
    </row>
    <row r="44" spans="1:78">
      <c r="C44" s="11" t="s">
        <v>38</v>
      </c>
      <c r="F44" s="11">
        <v>5</v>
      </c>
      <c r="G44" s="26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2" t="s">
        <v>0</v>
      </c>
    </row>
    <row r="45" spans="1:78">
      <c r="C45" s="11" t="s">
        <v>39</v>
      </c>
      <c r="G45" s="26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2" t="s">
        <v>0</v>
      </c>
    </row>
    <row r="46" spans="1:78">
      <c r="G46" s="26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2" t="s">
        <v>0</v>
      </c>
    </row>
    <row r="47" spans="1:78" s="5" customFormat="1">
      <c r="A47" s="34" t="s">
        <v>40</v>
      </c>
      <c r="BZ47" s="3" t="s">
        <v>0</v>
      </c>
    </row>
    <row r="48" spans="1:78" s="6" customFormat="1">
      <c r="A48" s="35"/>
      <c r="B48" s="36" t="s">
        <v>41</v>
      </c>
      <c r="F48" s="37">
        <v>30</v>
      </c>
      <c r="BZ48" s="12" t="s">
        <v>0</v>
      </c>
    </row>
    <row r="49" spans="1:90">
      <c r="B49" s="36"/>
      <c r="F49" s="26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12" t="s">
        <v>0</v>
      </c>
    </row>
    <row r="50" spans="1:90">
      <c r="B50" s="36" t="s">
        <v>42</v>
      </c>
      <c r="F50" s="25">
        <v>0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12" t="s">
        <v>0</v>
      </c>
    </row>
    <row r="51" spans="1:90">
      <c r="B51" s="36" t="s">
        <v>43</v>
      </c>
      <c r="F51" s="26">
        <f>F48-F50</f>
        <v>30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12" t="s">
        <v>0</v>
      </c>
    </row>
    <row r="52" spans="1:90">
      <c r="B52" s="39"/>
      <c r="C52" s="28" t="s">
        <v>44</v>
      </c>
      <c r="D52" s="28"/>
      <c r="E52" s="28"/>
      <c r="F52" s="29">
        <f>SUM(F50:F51)</f>
        <v>30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12" t="s">
        <v>0</v>
      </c>
    </row>
    <row r="53" spans="1:90">
      <c r="G53" s="26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2" t="s">
        <v>0</v>
      </c>
    </row>
    <row r="54" spans="1:90">
      <c r="A54" s="11"/>
      <c r="G54" s="18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2" t="s">
        <v>0</v>
      </c>
    </row>
    <row r="55" spans="1:90" s="3" customFormat="1">
      <c r="A55" s="20" t="s">
        <v>45</v>
      </c>
      <c r="G55" s="21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</row>
    <row r="56" spans="1:90" s="6" customFormat="1">
      <c r="A56" s="35"/>
      <c r="B56" s="39" t="s">
        <v>46</v>
      </c>
      <c r="G56" s="39" t="b">
        <f>G3&gt;='[1]LBO Model'!$G$3</f>
        <v>0</v>
      </c>
      <c r="H56" s="39" t="b">
        <f>H3&gt;='[1]LBO Model'!$G$3</f>
        <v>0</v>
      </c>
      <c r="I56" s="39" t="b">
        <f>I3&gt;='[1]LBO Model'!$G$3</f>
        <v>0</v>
      </c>
      <c r="J56" s="39" t="b">
        <f>J3&gt;='[1]LBO Model'!$G$3</f>
        <v>0</v>
      </c>
      <c r="K56" s="39" t="b">
        <f>K3&gt;='[1]LBO Model'!$G$3</f>
        <v>0</v>
      </c>
      <c r="L56" s="39" t="b">
        <f>L3&gt;='[1]LBO Model'!$G$3</f>
        <v>0</v>
      </c>
      <c r="M56" s="39" t="b">
        <f>M3&gt;='[1]LBO Model'!$G$3</f>
        <v>0</v>
      </c>
      <c r="N56" s="39" t="b">
        <f>N3&gt;='[1]LBO Model'!$G$3</f>
        <v>0</v>
      </c>
      <c r="O56" s="39" t="b">
        <f>O3&gt;='[1]LBO Model'!$G$3</f>
        <v>1</v>
      </c>
      <c r="P56" s="39" t="b">
        <f>P3&gt;='[1]LBO Model'!$G$3</f>
        <v>1</v>
      </c>
      <c r="Q56" s="39" t="b">
        <f>Q3&gt;='[1]LBO Model'!$G$3</f>
        <v>1</v>
      </c>
      <c r="R56" s="39" t="b">
        <f>R3&gt;='[1]LBO Model'!$G$3</f>
        <v>1</v>
      </c>
      <c r="S56" s="39" t="b">
        <f>S3&gt;='[1]LBO Model'!$G$3</f>
        <v>1</v>
      </c>
      <c r="T56" s="39" t="b">
        <f>T3&gt;='[1]LBO Model'!$G$3</f>
        <v>1</v>
      </c>
      <c r="U56" s="39" t="b">
        <f>U3&gt;='[1]LBO Model'!$G$3</f>
        <v>1</v>
      </c>
      <c r="V56" s="39" t="b">
        <f>V3&gt;='[1]LBO Model'!$G$3</f>
        <v>1</v>
      </c>
      <c r="W56" s="39" t="b">
        <f>W3&gt;='[1]LBO Model'!$G$3</f>
        <v>1</v>
      </c>
      <c r="X56" s="39" t="b">
        <f>X3&gt;='[1]LBO Model'!$G$3</f>
        <v>1</v>
      </c>
      <c r="Y56" s="39" t="b">
        <f>Y3&gt;='[1]LBO Model'!$G$3</f>
        <v>1</v>
      </c>
      <c r="Z56" s="39" t="b">
        <f>Z3&gt;='[1]LBO Model'!$G$3</f>
        <v>1</v>
      </c>
      <c r="AA56" s="39" t="b">
        <f>AA3&gt;='[1]LBO Model'!$G$3</f>
        <v>1</v>
      </c>
      <c r="AB56" s="39" t="b">
        <f>AB3&gt;='[1]LBO Model'!$G$3</f>
        <v>1</v>
      </c>
      <c r="AC56" s="39" t="b">
        <f>AC3&gt;='[1]LBO Model'!$G$3</f>
        <v>1</v>
      </c>
      <c r="AD56" s="39" t="b">
        <f>AD3&gt;='[1]LBO Model'!$G$3</f>
        <v>1</v>
      </c>
      <c r="AE56" s="39" t="b">
        <f>AE3&gt;='[1]LBO Model'!$G$3</f>
        <v>1</v>
      </c>
      <c r="AF56" s="39" t="b">
        <f>AF3&gt;='[1]LBO Model'!$G$3</f>
        <v>1</v>
      </c>
      <c r="AG56" s="39" t="b">
        <f>AG3&gt;='[1]LBO Model'!$G$3</f>
        <v>1</v>
      </c>
      <c r="AH56" s="39" t="b">
        <f>AH3&gt;='[1]LBO Model'!$G$3</f>
        <v>1</v>
      </c>
      <c r="AI56" s="39" t="b">
        <f>AI3&gt;='[1]LBO Model'!$G$3</f>
        <v>1</v>
      </c>
      <c r="AJ56" s="39" t="b">
        <f>AJ3&gt;='[1]LBO Model'!$G$3</f>
        <v>1</v>
      </c>
      <c r="AK56" s="39" t="b">
        <f>AK3&gt;='[1]LBO Model'!$G$3</f>
        <v>1</v>
      </c>
      <c r="AL56" s="39" t="b">
        <f>AL3&gt;='[1]LBO Model'!$G$3</f>
        <v>1</v>
      </c>
      <c r="AM56" s="39" t="b">
        <f>AM3&gt;='[1]LBO Model'!$G$3</f>
        <v>1</v>
      </c>
      <c r="AN56" s="39" t="b">
        <f>AN3&gt;='[1]LBO Model'!$G$3</f>
        <v>1</v>
      </c>
      <c r="AO56" s="39" t="b">
        <f>AO3&gt;='[1]LBO Model'!$G$3</f>
        <v>1</v>
      </c>
      <c r="AP56" s="39" t="b">
        <f>AP3&gt;='[1]LBO Model'!$G$3</f>
        <v>1</v>
      </c>
      <c r="AQ56" s="39" t="b">
        <f>AQ3&gt;='[1]LBO Model'!$G$3</f>
        <v>1</v>
      </c>
      <c r="AR56" s="39" t="b">
        <f>AR3&gt;='[1]LBO Model'!$G$3</f>
        <v>1</v>
      </c>
      <c r="AS56" s="39" t="b">
        <f>AS3&gt;='[1]LBO Model'!$G$3</f>
        <v>1</v>
      </c>
      <c r="AT56" s="39" t="b">
        <f>AT3&gt;='[1]LBO Model'!$G$3</f>
        <v>1</v>
      </c>
      <c r="AU56" s="39" t="b">
        <f>AU3&gt;='[1]LBO Model'!$G$3</f>
        <v>1</v>
      </c>
      <c r="AV56" s="39" t="b">
        <f>AV3&gt;='[1]LBO Model'!$G$3</f>
        <v>1</v>
      </c>
      <c r="AW56" s="39" t="b">
        <f>AW3&gt;='[1]LBO Model'!$G$3</f>
        <v>1</v>
      </c>
      <c r="AX56" s="39" t="b">
        <f>AX3&gt;='[1]LBO Model'!$G$3</f>
        <v>1</v>
      </c>
      <c r="AY56" s="39" t="b">
        <f>AY3&gt;='[1]LBO Model'!$G$3</f>
        <v>1</v>
      </c>
      <c r="AZ56" s="39" t="b">
        <f>AZ3&gt;='[1]LBO Model'!$G$3</f>
        <v>1</v>
      </c>
      <c r="BA56" s="39" t="b">
        <f>BA3&gt;='[1]LBO Model'!$G$3</f>
        <v>1</v>
      </c>
      <c r="BB56" s="39" t="b">
        <f>BB3&gt;='[1]LBO Model'!$G$3</f>
        <v>1</v>
      </c>
      <c r="BC56" s="39" t="b">
        <f>BC3&gt;='[1]LBO Model'!$G$3</f>
        <v>1</v>
      </c>
      <c r="BD56" s="39" t="b">
        <f>BD3&gt;='[1]LBO Model'!$G$3</f>
        <v>1</v>
      </c>
      <c r="BE56" s="39" t="b">
        <f>BE3&gt;='[1]LBO Model'!$G$3</f>
        <v>1</v>
      </c>
      <c r="BF56" s="39" t="b">
        <f>BF3&gt;='[1]LBO Model'!$G$3</f>
        <v>1</v>
      </c>
      <c r="BG56" s="39" t="b">
        <f>BG3&gt;='[1]LBO Model'!$G$3</f>
        <v>1</v>
      </c>
      <c r="BH56" s="39" t="b">
        <f>BH3&gt;='[1]LBO Model'!$G$3</f>
        <v>1</v>
      </c>
      <c r="BI56" s="39" t="b">
        <f>BI3&gt;='[1]LBO Model'!$G$3</f>
        <v>1</v>
      </c>
      <c r="BJ56" s="39" t="b">
        <f>BJ3&gt;='[1]LBO Model'!$G$3</f>
        <v>1</v>
      </c>
      <c r="BK56" s="39" t="b">
        <f>BK3&gt;='[1]LBO Model'!$G$3</f>
        <v>1</v>
      </c>
      <c r="BL56" s="39" t="b">
        <f>BL3&gt;='[1]LBO Model'!$G$3</f>
        <v>1</v>
      </c>
      <c r="BM56" s="39" t="b">
        <f>BM3&gt;='[1]LBO Model'!$G$3</f>
        <v>1</v>
      </c>
      <c r="BN56" s="39" t="b">
        <f>BN3&gt;='[1]LBO Model'!$G$3</f>
        <v>1</v>
      </c>
      <c r="BO56" s="39" t="b">
        <f>BO3&gt;='[1]LBO Model'!$G$3</f>
        <v>1</v>
      </c>
      <c r="BP56" s="39" t="b">
        <f>BP3&gt;='[1]LBO Model'!$G$3</f>
        <v>1</v>
      </c>
      <c r="BQ56" s="39" t="b">
        <f>BQ3&gt;='[1]LBO Model'!$G$3</f>
        <v>1</v>
      </c>
      <c r="BR56" s="39" t="b">
        <f>BR3&gt;='[1]LBO Model'!$G$3</f>
        <v>1</v>
      </c>
      <c r="BS56" s="39" t="b">
        <f>BS3&gt;='[1]LBO Model'!$G$3</f>
        <v>1</v>
      </c>
      <c r="BT56" s="39" t="b">
        <f>BT3&gt;='[1]LBO Model'!$G$3</f>
        <v>1</v>
      </c>
      <c r="BU56" s="39" t="b">
        <f>BU3&gt;='[1]LBO Model'!$G$3</f>
        <v>1</v>
      </c>
      <c r="BV56" s="39" t="b">
        <f>BV3&gt;='[1]LBO Model'!$G$3</f>
        <v>1</v>
      </c>
      <c r="BW56" s="39" t="b">
        <f>BW3&gt;='[1]LBO Model'!$G$3</f>
        <v>1</v>
      </c>
      <c r="BX56" s="39" t="b">
        <f>BX3&gt;='[1]LBO Model'!$G$3</f>
        <v>1</v>
      </c>
      <c r="BY56" s="39" t="b">
        <f>BY3&gt;='[1]LBO Model'!$G$3</f>
        <v>1</v>
      </c>
      <c r="BZ56" s="12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39"/>
    </row>
    <row r="57" spans="1:90" s="6" customFormat="1">
      <c r="A57" s="35"/>
      <c r="B57" s="39" t="s">
        <v>47</v>
      </c>
      <c r="G57" s="39">
        <f>LOOKUP(G5,11:11,12:12)</f>
        <v>300</v>
      </c>
      <c r="H57" s="39">
        <f t="shared" ref="H57:BS57" si="20">LOOKUP(H5,11:11,12:12)</f>
        <v>300</v>
      </c>
      <c r="I57" s="39">
        <f t="shared" si="20"/>
        <v>300</v>
      </c>
      <c r="J57" s="39">
        <f t="shared" si="20"/>
        <v>300</v>
      </c>
      <c r="K57" s="39">
        <f t="shared" si="20"/>
        <v>330</v>
      </c>
      <c r="L57" s="39">
        <f t="shared" si="20"/>
        <v>330</v>
      </c>
      <c r="M57" s="39">
        <f t="shared" si="20"/>
        <v>330</v>
      </c>
      <c r="N57" s="39">
        <f t="shared" si="20"/>
        <v>330</v>
      </c>
      <c r="O57" s="39">
        <f t="shared" si="20"/>
        <v>363</v>
      </c>
      <c r="P57" s="39">
        <f t="shared" si="20"/>
        <v>363</v>
      </c>
      <c r="Q57" s="39">
        <f t="shared" si="20"/>
        <v>363</v>
      </c>
      <c r="R57" s="39">
        <f t="shared" si="20"/>
        <v>363</v>
      </c>
      <c r="S57" s="39">
        <f t="shared" si="20"/>
        <v>399.3</v>
      </c>
      <c r="T57" s="39">
        <f t="shared" si="20"/>
        <v>399.3</v>
      </c>
      <c r="U57" s="39">
        <f t="shared" si="20"/>
        <v>399.3</v>
      </c>
      <c r="V57" s="39">
        <f t="shared" si="20"/>
        <v>399.3</v>
      </c>
      <c r="W57" s="39">
        <f t="shared" si="20"/>
        <v>439.23</v>
      </c>
      <c r="X57" s="39">
        <f t="shared" si="20"/>
        <v>439.23</v>
      </c>
      <c r="Y57" s="39">
        <f t="shared" si="20"/>
        <v>439.23</v>
      </c>
      <c r="Z57" s="39">
        <f t="shared" si="20"/>
        <v>439.23</v>
      </c>
      <c r="AA57" s="39">
        <f t="shared" si="20"/>
        <v>439.23</v>
      </c>
      <c r="AB57" s="39">
        <f t="shared" si="20"/>
        <v>439.23</v>
      </c>
      <c r="AC57" s="39">
        <f t="shared" si="20"/>
        <v>439.23</v>
      </c>
      <c r="AD57" s="39">
        <f t="shared" si="20"/>
        <v>439.23</v>
      </c>
      <c r="AE57" s="39">
        <f t="shared" si="20"/>
        <v>439.23</v>
      </c>
      <c r="AF57" s="39">
        <f t="shared" si="20"/>
        <v>439.23</v>
      </c>
      <c r="AG57" s="39">
        <f t="shared" si="20"/>
        <v>439.23</v>
      </c>
      <c r="AH57" s="39">
        <f t="shared" si="20"/>
        <v>439.23</v>
      </c>
      <c r="AI57" s="39">
        <f t="shared" si="20"/>
        <v>439.23</v>
      </c>
      <c r="AJ57" s="39">
        <f t="shared" si="20"/>
        <v>439.23</v>
      </c>
      <c r="AK57" s="39">
        <f t="shared" si="20"/>
        <v>439.23</v>
      </c>
      <c r="AL57" s="39">
        <f t="shared" si="20"/>
        <v>439.23</v>
      </c>
      <c r="AM57" s="39">
        <f t="shared" si="20"/>
        <v>439.23</v>
      </c>
      <c r="AN57" s="39">
        <f t="shared" si="20"/>
        <v>439.23</v>
      </c>
      <c r="AO57" s="39">
        <f t="shared" si="20"/>
        <v>439.23</v>
      </c>
      <c r="AP57" s="39">
        <f t="shared" si="20"/>
        <v>439.23</v>
      </c>
      <c r="AQ57" s="39">
        <f t="shared" si="20"/>
        <v>439.23</v>
      </c>
      <c r="AR57" s="39">
        <f t="shared" si="20"/>
        <v>439.23</v>
      </c>
      <c r="AS57" s="39">
        <f t="shared" si="20"/>
        <v>439.23</v>
      </c>
      <c r="AT57" s="39">
        <f t="shared" si="20"/>
        <v>439.23</v>
      </c>
      <c r="AU57" s="39">
        <f t="shared" si="20"/>
        <v>439.23</v>
      </c>
      <c r="AV57" s="39">
        <f t="shared" si="20"/>
        <v>439.23</v>
      </c>
      <c r="AW57" s="39">
        <f t="shared" si="20"/>
        <v>439.23</v>
      </c>
      <c r="AX57" s="39">
        <f t="shared" si="20"/>
        <v>439.23</v>
      </c>
      <c r="AY57" s="39">
        <f t="shared" si="20"/>
        <v>439.23</v>
      </c>
      <c r="AZ57" s="39">
        <f t="shared" si="20"/>
        <v>439.23</v>
      </c>
      <c r="BA57" s="39">
        <f t="shared" si="20"/>
        <v>439.23</v>
      </c>
      <c r="BB57" s="39">
        <f t="shared" si="20"/>
        <v>439.23</v>
      </c>
      <c r="BC57" s="39">
        <f t="shared" si="20"/>
        <v>439.23</v>
      </c>
      <c r="BD57" s="39">
        <f t="shared" si="20"/>
        <v>439.23</v>
      </c>
      <c r="BE57" s="39">
        <f t="shared" si="20"/>
        <v>439.23</v>
      </c>
      <c r="BF57" s="39">
        <f t="shared" si="20"/>
        <v>439.23</v>
      </c>
      <c r="BG57" s="39">
        <f t="shared" si="20"/>
        <v>439.23</v>
      </c>
      <c r="BH57" s="39">
        <f t="shared" si="20"/>
        <v>439.23</v>
      </c>
      <c r="BI57" s="39">
        <f t="shared" si="20"/>
        <v>439.23</v>
      </c>
      <c r="BJ57" s="39">
        <f t="shared" si="20"/>
        <v>439.23</v>
      </c>
      <c r="BK57" s="39">
        <f t="shared" si="20"/>
        <v>439.23</v>
      </c>
      <c r="BL57" s="39">
        <f t="shared" si="20"/>
        <v>439.23</v>
      </c>
      <c r="BM57" s="39">
        <f t="shared" si="20"/>
        <v>439.23</v>
      </c>
      <c r="BN57" s="39">
        <f t="shared" si="20"/>
        <v>439.23</v>
      </c>
      <c r="BO57" s="39">
        <f t="shared" si="20"/>
        <v>439.23</v>
      </c>
      <c r="BP57" s="39">
        <f t="shared" si="20"/>
        <v>439.23</v>
      </c>
      <c r="BQ57" s="39">
        <f t="shared" si="20"/>
        <v>439.23</v>
      </c>
      <c r="BR57" s="39">
        <f t="shared" si="20"/>
        <v>439.23</v>
      </c>
      <c r="BS57" s="39">
        <f t="shared" si="20"/>
        <v>439.23</v>
      </c>
      <c r="BT57" s="39">
        <f t="shared" ref="BT57:BY57" si="21">LOOKUP(BT5,11:11,12:12)</f>
        <v>439.23</v>
      </c>
      <c r="BU57" s="39">
        <f t="shared" si="21"/>
        <v>439.23</v>
      </c>
      <c r="BV57" s="39">
        <f t="shared" si="21"/>
        <v>439.23</v>
      </c>
      <c r="BW57" s="39">
        <f t="shared" si="21"/>
        <v>439.23</v>
      </c>
      <c r="BX57" s="39">
        <f t="shared" si="21"/>
        <v>439.23</v>
      </c>
      <c r="BY57" s="39">
        <f t="shared" si="21"/>
        <v>439.23</v>
      </c>
      <c r="BZ57" s="12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39"/>
    </row>
    <row r="58" spans="1:90" s="6" customFormat="1">
      <c r="A58" s="35"/>
      <c r="B58" s="39" t="s">
        <v>48</v>
      </c>
      <c r="G58" s="39">
        <f>LOOKUP(G5,11:11,16:16)</f>
        <v>250</v>
      </c>
      <c r="H58" s="39">
        <f t="shared" ref="H58:BS58" si="22">LOOKUP(H5,11:11,16:16)</f>
        <v>250</v>
      </c>
      <c r="I58" s="39">
        <f t="shared" si="22"/>
        <v>250</v>
      </c>
      <c r="J58" s="39">
        <f t="shared" si="22"/>
        <v>250</v>
      </c>
      <c r="K58" s="39">
        <f t="shared" si="22"/>
        <v>262.5</v>
      </c>
      <c r="L58" s="39">
        <f t="shared" si="22"/>
        <v>262.5</v>
      </c>
      <c r="M58" s="39">
        <f t="shared" si="22"/>
        <v>262.5</v>
      </c>
      <c r="N58" s="39">
        <f t="shared" si="22"/>
        <v>262.5</v>
      </c>
      <c r="O58" s="39">
        <f t="shared" si="22"/>
        <v>275.625</v>
      </c>
      <c r="P58" s="39">
        <f t="shared" si="22"/>
        <v>275.625</v>
      </c>
      <c r="Q58" s="39">
        <f t="shared" si="22"/>
        <v>275.625</v>
      </c>
      <c r="R58" s="39">
        <f t="shared" si="22"/>
        <v>275.625</v>
      </c>
      <c r="S58" s="39">
        <f t="shared" si="22"/>
        <v>289.40625</v>
      </c>
      <c r="T58" s="39">
        <f t="shared" si="22"/>
        <v>289.40625</v>
      </c>
      <c r="U58" s="39">
        <f t="shared" si="22"/>
        <v>289.40625</v>
      </c>
      <c r="V58" s="39">
        <f t="shared" si="22"/>
        <v>289.40625</v>
      </c>
      <c r="W58" s="39">
        <f t="shared" si="22"/>
        <v>303.87656249999998</v>
      </c>
      <c r="X58" s="39">
        <f t="shared" si="22"/>
        <v>303.87656249999998</v>
      </c>
      <c r="Y58" s="39">
        <f t="shared" si="22"/>
        <v>303.87656249999998</v>
      </c>
      <c r="Z58" s="39">
        <f t="shared" si="22"/>
        <v>303.87656249999998</v>
      </c>
      <c r="AA58" s="39">
        <f t="shared" si="22"/>
        <v>303.87656249999998</v>
      </c>
      <c r="AB58" s="39">
        <f t="shared" si="22"/>
        <v>303.87656249999998</v>
      </c>
      <c r="AC58" s="39">
        <f t="shared" si="22"/>
        <v>303.87656249999998</v>
      </c>
      <c r="AD58" s="39">
        <f t="shared" si="22"/>
        <v>303.87656249999998</v>
      </c>
      <c r="AE58" s="39">
        <f t="shared" si="22"/>
        <v>303.87656249999998</v>
      </c>
      <c r="AF58" s="39">
        <f t="shared" si="22"/>
        <v>303.87656249999998</v>
      </c>
      <c r="AG58" s="39">
        <f t="shared" si="22"/>
        <v>303.87656249999998</v>
      </c>
      <c r="AH58" s="39">
        <f t="shared" si="22"/>
        <v>303.87656249999998</v>
      </c>
      <c r="AI58" s="39">
        <f t="shared" si="22"/>
        <v>303.87656249999998</v>
      </c>
      <c r="AJ58" s="39">
        <f t="shared" si="22"/>
        <v>303.87656249999998</v>
      </c>
      <c r="AK58" s="39">
        <f t="shared" si="22"/>
        <v>303.87656249999998</v>
      </c>
      <c r="AL58" s="39">
        <f t="shared" si="22"/>
        <v>303.87656249999998</v>
      </c>
      <c r="AM58" s="39">
        <f t="shared" si="22"/>
        <v>303.87656249999998</v>
      </c>
      <c r="AN58" s="39">
        <f t="shared" si="22"/>
        <v>303.87656249999998</v>
      </c>
      <c r="AO58" s="39">
        <f t="shared" si="22"/>
        <v>303.87656249999998</v>
      </c>
      <c r="AP58" s="39">
        <f t="shared" si="22"/>
        <v>303.87656249999998</v>
      </c>
      <c r="AQ58" s="39">
        <f t="shared" si="22"/>
        <v>303.87656249999998</v>
      </c>
      <c r="AR58" s="39">
        <f t="shared" si="22"/>
        <v>303.87656249999998</v>
      </c>
      <c r="AS58" s="39">
        <f t="shared" si="22"/>
        <v>303.87656249999998</v>
      </c>
      <c r="AT58" s="39">
        <f t="shared" si="22"/>
        <v>303.87656249999998</v>
      </c>
      <c r="AU58" s="39">
        <f t="shared" si="22"/>
        <v>303.87656249999998</v>
      </c>
      <c r="AV58" s="39">
        <f t="shared" si="22"/>
        <v>303.87656249999998</v>
      </c>
      <c r="AW58" s="39">
        <f t="shared" si="22"/>
        <v>303.87656249999998</v>
      </c>
      <c r="AX58" s="39">
        <f t="shared" si="22"/>
        <v>303.87656249999998</v>
      </c>
      <c r="AY58" s="39">
        <f t="shared" si="22"/>
        <v>303.87656249999998</v>
      </c>
      <c r="AZ58" s="39">
        <f t="shared" si="22"/>
        <v>303.87656249999998</v>
      </c>
      <c r="BA58" s="39">
        <f t="shared" si="22"/>
        <v>303.87656249999998</v>
      </c>
      <c r="BB58" s="39">
        <f t="shared" si="22"/>
        <v>303.87656249999998</v>
      </c>
      <c r="BC58" s="39">
        <f t="shared" si="22"/>
        <v>303.87656249999998</v>
      </c>
      <c r="BD58" s="39">
        <f t="shared" si="22"/>
        <v>303.87656249999998</v>
      </c>
      <c r="BE58" s="39">
        <f t="shared" si="22"/>
        <v>303.87656249999998</v>
      </c>
      <c r="BF58" s="39">
        <f t="shared" si="22"/>
        <v>303.87656249999998</v>
      </c>
      <c r="BG58" s="39">
        <f t="shared" si="22"/>
        <v>303.87656249999998</v>
      </c>
      <c r="BH58" s="39">
        <f t="shared" si="22"/>
        <v>303.87656249999998</v>
      </c>
      <c r="BI58" s="39">
        <f t="shared" si="22"/>
        <v>303.87656249999998</v>
      </c>
      <c r="BJ58" s="39">
        <f t="shared" si="22"/>
        <v>303.87656249999998</v>
      </c>
      <c r="BK58" s="39">
        <f t="shared" si="22"/>
        <v>303.87656249999998</v>
      </c>
      <c r="BL58" s="39">
        <f t="shared" si="22"/>
        <v>303.87656249999998</v>
      </c>
      <c r="BM58" s="39">
        <f t="shared" si="22"/>
        <v>303.87656249999998</v>
      </c>
      <c r="BN58" s="39">
        <f t="shared" si="22"/>
        <v>303.87656249999998</v>
      </c>
      <c r="BO58" s="39">
        <f t="shared" si="22"/>
        <v>303.87656249999998</v>
      </c>
      <c r="BP58" s="39">
        <f t="shared" si="22"/>
        <v>303.87656249999998</v>
      </c>
      <c r="BQ58" s="39">
        <f t="shared" si="22"/>
        <v>303.87656249999998</v>
      </c>
      <c r="BR58" s="39">
        <f t="shared" si="22"/>
        <v>303.87656249999998</v>
      </c>
      <c r="BS58" s="39">
        <f t="shared" si="22"/>
        <v>303.87656249999998</v>
      </c>
      <c r="BT58" s="39">
        <f t="shared" ref="BT58:BY58" si="23">LOOKUP(BT5,11:11,16:16)</f>
        <v>303.87656249999998</v>
      </c>
      <c r="BU58" s="39">
        <f t="shared" si="23"/>
        <v>303.87656249999998</v>
      </c>
      <c r="BV58" s="39">
        <f t="shared" si="23"/>
        <v>303.87656249999998</v>
      </c>
      <c r="BW58" s="39">
        <f t="shared" si="23"/>
        <v>303.87656249999998</v>
      </c>
      <c r="BX58" s="39">
        <f t="shared" si="23"/>
        <v>303.87656249999998</v>
      </c>
      <c r="BY58" s="39">
        <f t="shared" si="23"/>
        <v>303.87656249999998</v>
      </c>
      <c r="BZ58" s="12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39"/>
    </row>
    <row r="59" spans="1:90" s="6" customFormat="1">
      <c r="A59" s="35"/>
      <c r="B59" s="39" t="s">
        <v>49</v>
      </c>
      <c r="G59" s="39">
        <f>IF(G56,G58,G57)</f>
        <v>300</v>
      </c>
      <c r="H59" s="39">
        <f t="shared" ref="H59:BS59" si="24">IF(H56,H58,H57)</f>
        <v>300</v>
      </c>
      <c r="I59" s="39">
        <f t="shared" si="24"/>
        <v>300</v>
      </c>
      <c r="J59" s="39">
        <f t="shared" si="24"/>
        <v>300</v>
      </c>
      <c r="K59" s="39">
        <f t="shared" si="24"/>
        <v>330</v>
      </c>
      <c r="L59" s="39">
        <f t="shared" si="24"/>
        <v>330</v>
      </c>
      <c r="M59" s="39">
        <f t="shared" si="24"/>
        <v>330</v>
      </c>
      <c r="N59" s="39">
        <f t="shared" si="24"/>
        <v>330</v>
      </c>
      <c r="O59" s="39">
        <f t="shared" si="24"/>
        <v>275.625</v>
      </c>
      <c r="P59" s="39">
        <f t="shared" si="24"/>
        <v>275.625</v>
      </c>
      <c r="Q59" s="39">
        <f t="shared" si="24"/>
        <v>275.625</v>
      </c>
      <c r="R59" s="39">
        <f t="shared" si="24"/>
        <v>275.625</v>
      </c>
      <c r="S59" s="39">
        <f t="shared" si="24"/>
        <v>289.40625</v>
      </c>
      <c r="T59" s="39">
        <f t="shared" si="24"/>
        <v>289.40625</v>
      </c>
      <c r="U59" s="39">
        <f t="shared" si="24"/>
        <v>289.40625</v>
      </c>
      <c r="V59" s="39">
        <f t="shared" si="24"/>
        <v>289.40625</v>
      </c>
      <c r="W59" s="39">
        <f t="shared" si="24"/>
        <v>303.87656249999998</v>
      </c>
      <c r="X59" s="39">
        <f t="shared" si="24"/>
        <v>303.87656249999998</v>
      </c>
      <c r="Y59" s="39">
        <f t="shared" si="24"/>
        <v>303.87656249999998</v>
      </c>
      <c r="Z59" s="39">
        <f t="shared" si="24"/>
        <v>303.87656249999998</v>
      </c>
      <c r="AA59" s="39">
        <f t="shared" si="24"/>
        <v>303.87656249999998</v>
      </c>
      <c r="AB59" s="39">
        <f t="shared" si="24"/>
        <v>303.87656249999998</v>
      </c>
      <c r="AC59" s="39">
        <f t="shared" si="24"/>
        <v>303.87656249999998</v>
      </c>
      <c r="AD59" s="39">
        <f t="shared" si="24"/>
        <v>303.87656249999998</v>
      </c>
      <c r="AE59" s="39">
        <f t="shared" si="24"/>
        <v>303.87656249999998</v>
      </c>
      <c r="AF59" s="39">
        <f t="shared" si="24"/>
        <v>303.87656249999998</v>
      </c>
      <c r="AG59" s="39">
        <f t="shared" si="24"/>
        <v>303.87656249999998</v>
      </c>
      <c r="AH59" s="39">
        <f t="shared" si="24"/>
        <v>303.87656249999998</v>
      </c>
      <c r="AI59" s="39">
        <f t="shared" si="24"/>
        <v>303.87656249999998</v>
      </c>
      <c r="AJ59" s="39">
        <f t="shared" si="24"/>
        <v>303.87656249999998</v>
      </c>
      <c r="AK59" s="39">
        <f t="shared" si="24"/>
        <v>303.87656249999998</v>
      </c>
      <c r="AL59" s="39">
        <f t="shared" si="24"/>
        <v>303.87656249999998</v>
      </c>
      <c r="AM59" s="39">
        <f t="shared" si="24"/>
        <v>303.87656249999998</v>
      </c>
      <c r="AN59" s="39">
        <f t="shared" si="24"/>
        <v>303.87656249999998</v>
      </c>
      <c r="AO59" s="39">
        <f t="shared" si="24"/>
        <v>303.87656249999998</v>
      </c>
      <c r="AP59" s="39">
        <f t="shared" si="24"/>
        <v>303.87656249999998</v>
      </c>
      <c r="AQ59" s="39">
        <f t="shared" si="24"/>
        <v>303.87656249999998</v>
      </c>
      <c r="AR59" s="39">
        <f t="shared" si="24"/>
        <v>303.87656249999998</v>
      </c>
      <c r="AS59" s="39">
        <f t="shared" si="24"/>
        <v>303.87656249999998</v>
      </c>
      <c r="AT59" s="39">
        <f t="shared" si="24"/>
        <v>303.87656249999998</v>
      </c>
      <c r="AU59" s="39">
        <f t="shared" si="24"/>
        <v>303.87656249999998</v>
      </c>
      <c r="AV59" s="39">
        <f t="shared" si="24"/>
        <v>303.87656249999998</v>
      </c>
      <c r="AW59" s="39">
        <f t="shared" si="24"/>
        <v>303.87656249999998</v>
      </c>
      <c r="AX59" s="39">
        <f t="shared" si="24"/>
        <v>303.87656249999998</v>
      </c>
      <c r="AY59" s="39">
        <f t="shared" si="24"/>
        <v>303.87656249999998</v>
      </c>
      <c r="AZ59" s="39">
        <f t="shared" si="24"/>
        <v>303.87656249999998</v>
      </c>
      <c r="BA59" s="39">
        <f t="shared" si="24"/>
        <v>303.87656249999998</v>
      </c>
      <c r="BB59" s="39">
        <f t="shared" si="24"/>
        <v>303.87656249999998</v>
      </c>
      <c r="BC59" s="39">
        <f t="shared" si="24"/>
        <v>303.87656249999998</v>
      </c>
      <c r="BD59" s="39">
        <f t="shared" si="24"/>
        <v>303.87656249999998</v>
      </c>
      <c r="BE59" s="39">
        <f t="shared" si="24"/>
        <v>303.87656249999998</v>
      </c>
      <c r="BF59" s="39">
        <f t="shared" si="24"/>
        <v>303.87656249999998</v>
      </c>
      <c r="BG59" s="39">
        <f t="shared" si="24"/>
        <v>303.87656249999998</v>
      </c>
      <c r="BH59" s="39">
        <f t="shared" si="24"/>
        <v>303.87656249999998</v>
      </c>
      <c r="BI59" s="39">
        <f t="shared" si="24"/>
        <v>303.87656249999998</v>
      </c>
      <c r="BJ59" s="39">
        <f t="shared" si="24"/>
        <v>303.87656249999998</v>
      </c>
      <c r="BK59" s="39">
        <f t="shared" si="24"/>
        <v>303.87656249999998</v>
      </c>
      <c r="BL59" s="39">
        <f t="shared" si="24"/>
        <v>303.87656249999998</v>
      </c>
      <c r="BM59" s="39">
        <f t="shared" si="24"/>
        <v>303.87656249999998</v>
      </c>
      <c r="BN59" s="39">
        <f t="shared" si="24"/>
        <v>303.87656249999998</v>
      </c>
      <c r="BO59" s="39">
        <f t="shared" si="24"/>
        <v>303.87656249999998</v>
      </c>
      <c r="BP59" s="39">
        <f t="shared" si="24"/>
        <v>303.87656249999998</v>
      </c>
      <c r="BQ59" s="39">
        <f t="shared" si="24"/>
        <v>303.87656249999998</v>
      </c>
      <c r="BR59" s="39">
        <f t="shared" si="24"/>
        <v>303.87656249999998</v>
      </c>
      <c r="BS59" s="39">
        <f t="shared" si="24"/>
        <v>303.87656249999998</v>
      </c>
      <c r="BT59" s="39">
        <f t="shared" ref="BT59:BY59" si="25">IF(BT56,BT58,BT57)</f>
        <v>303.87656249999998</v>
      </c>
      <c r="BU59" s="39">
        <f t="shared" si="25"/>
        <v>303.87656249999998</v>
      </c>
      <c r="BV59" s="39">
        <f t="shared" si="25"/>
        <v>303.87656249999998</v>
      </c>
      <c r="BW59" s="39">
        <f t="shared" si="25"/>
        <v>303.87656249999998</v>
      </c>
      <c r="BX59" s="39">
        <f t="shared" si="25"/>
        <v>303.87656249999998</v>
      </c>
      <c r="BY59" s="39">
        <f t="shared" si="25"/>
        <v>303.87656249999998</v>
      </c>
      <c r="BZ59" s="12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39"/>
    </row>
    <row r="60" spans="1:90" s="6" customFormat="1">
      <c r="A60" s="35"/>
      <c r="B60" s="39" t="s">
        <v>50</v>
      </c>
      <c r="G60" s="40">
        <f>LOOKUP(G6,28:28,29:29)</f>
        <v>0.05</v>
      </c>
      <c r="H60" s="40">
        <f t="shared" ref="H60:BS60" si="26">LOOKUP(H6,28:28,29:29)</f>
        <v>0.2</v>
      </c>
      <c r="I60" s="40">
        <f t="shared" si="26"/>
        <v>0.3</v>
      </c>
      <c r="J60" s="40">
        <f t="shared" si="26"/>
        <v>0.45</v>
      </c>
      <c r="K60" s="40">
        <f t="shared" si="26"/>
        <v>0.05</v>
      </c>
      <c r="L60" s="40">
        <f t="shared" si="26"/>
        <v>0.2</v>
      </c>
      <c r="M60" s="40">
        <f t="shared" si="26"/>
        <v>0.3</v>
      </c>
      <c r="N60" s="40">
        <f t="shared" si="26"/>
        <v>0.45</v>
      </c>
      <c r="O60" s="40">
        <f t="shared" si="26"/>
        <v>0.05</v>
      </c>
      <c r="P60" s="40">
        <f t="shared" si="26"/>
        <v>0.2</v>
      </c>
      <c r="Q60" s="40">
        <f t="shared" si="26"/>
        <v>0.3</v>
      </c>
      <c r="R60" s="40">
        <f t="shared" si="26"/>
        <v>0.45</v>
      </c>
      <c r="S60" s="40">
        <f t="shared" si="26"/>
        <v>0.05</v>
      </c>
      <c r="T60" s="40">
        <f t="shared" si="26"/>
        <v>0.2</v>
      </c>
      <c r="U60" s="40">
        <f t="shared" si="26"/>
        <v>0.3</v>
      </c>
      <c r="V60" s="40">
        <f t="shared" si="26"/>
        <v>0.45</v>
      </c>
      <c r="W60" s="40">
        <f t="shared" si="26"/>
        <v>0.05</v>
      </c>
      <c r="X60" s="40">
        <f t="shared" si="26"/>
        <v>0.2</v>
      </c>
      <c r="Y60" s="40">
        <f t="shared" si="26"/>
        <v>0.3</v>
      </c>
      <c r="Z60" s="40">
        <f t="shared" si="26"/>
        <v>0.45</v>
      </c>
      <c r="AA60" s="40">
        <f t="shared" si="26"/>
        <v>0.05</v>
      </c>
      <c r="AB60" s="40">
        <f t="shared" si="26"/>
        <v>0.2</v>
      </c>
      <c r="AC60" s="40">
        <f t="shared" si="26"/>
        <v>0.3</v>
      </c>
      <c r="AD60" s="40">
        <f t="shared" si="26"/>
        <v>0.45</v>
      </c>
      <c r="AE60" s="40">
        <f t="shared" si="26"/>
        <v>0.05</v>
      </c>
      <c r="AF60" s="40">
        <f t="shared" si="26"/>
        <v>0.2</v>
      </c>
      <c r="AG60" s="40">
        <f t="shared" si="26"/>
        <v>0.3</v>
      </c>
      <c r="AH60" s="40">
        <f t="shared" si="26"/>
        <v>0.45</v>
      </c>
      <c r="AI60" s="40">
        <f t="shared" si="26"/>
        <v>0.05</v>
      </c>
      <c r="AJ60" s="40">
        <f t="shared" si="26"/>
        <v>0.2</v>
      </c>
      <c r="AK60" s="40">
        <f t="shared" si="26"/>
        <v>0.3</v>
      </c>
      <c r="AL60" s="40">
        <f t="shared" si="26"/>
        <v>0.45</v>
      </c>
      <c r="AM60" s="40">
        <f t="shared" si="26"/>
        <v>0.05</v>
      </c>
      <c r="AN60" s="40">
        <f t="shared" si="26"/>
        <v>0.2</v>
      </c>
      <c r="AO60" s="40">
        <f t="shared" si="26"/>
        <v>0.3</v>
      </c>
      <c r="AP60" s="40">
        <f t="shared" si="26"/>
        <v>0.45</v>
      </c>
      <c r="AQ60" s="40">
        <f t="shared" si="26"/>
        <v>0.05</v>
      </c>
      <c r="AR60" s="40">
        <f t="shared" si="26"/>
        <v>0.2</v>
      </c>
      <c r="AS60" s="40">
        <f t="shared" si="26"/>
        <v>0.3</v>
      </c>
      <c r="AT60" s="40">
        <f t="shared" si="26"/>
        <v>0.45</v>
      </c>
      <c r="AU60" s="40">
        <f t="shared" si="26"/>
        <v>0.05</v>
      </c>
      <c r="AV60" s="40">
        <f t="shared" si="26"/>
        <v>0.2</v>
      </c>
      <c r="AW60" s="40">
        <f t="shared" si="26"/>
        <v>0.3</v>
      </c>
      <c r="AX60" s="40">
        <f t="shared" si="26"/>
        <v>0.45</v>
      </c>
      <c r="AY60" s="40">
        <f t="shared" si="26"/>
        <v>0.05</v>
      </c>
      <c r="AZ60" s="40">
        <f t="shared" si="26"/>
        <v>0.2</v>
      </c>
      <c r="BA60" s="40">
        <f t="shared" si="26"/>
        <v>0.3</v>
      </c>
      <c r="BB60" s="40">
        <f t="shared" si="26"/>
        <v>0.45</v>
      </c>
      <c r="BC60" s="40">
        <f t="shared" si="26"/>
        <v>0.05</v>
      </c>
      <c r="BD60" s="40">
        <f t="shared" si="26"/>
        <v>0.2</v>
      </c>
      <c r="BE60" s="40">
        <f t="shared" si="26"/>
        <v>0.3</v>
      </c>
      <c r="BF60" s="40">
        <f t="shared" si="26"/>
        <v>0.45</v>
      </c>
      <c r="BG60" s="40">
        <f t="shared" si="26"/>
        <v>0.05</v>
      </c>
      <c r="BH60" s="40">
        <f t="shared" si="26"/>
        <v>0.2</v>
      </c>
      <c r="BI60" s="40">
        <f t="shared" si="26"/>
        <v>0.3</v>
      </c>
      <c r="BJ60" s="40">
        <f t="shared" si="26"/>
        <v>0.45</v>
      </c>
      <c r="BK60" s="40">
        <f t="shared" si="26"/>
        <v>0.05</v>
      </c>
      <c r="BL60" s="40">
        <f t="shared" si="26"/>
        <v>0.2</v>
      </c>
      <c r="BM60" s="40">
        <f t="shared" si="26"/>
        <v>0.3</v>
      </c>
      <c r="BN60" s="40">
        <f t="shared" si="26"/>
        <v>0.45</v>
      </c>
      <c r="BO60" s="40">
        <f t="shared" si="26"/>
        <v>0.05</v>
      </c>
      <c r="BP60" s="40">
        <f t="shared" si="26"/>
        <v>0.2</v>
      </c>
      <c r="BQ60" s="40">
        <f t="shared" si="26"/>
        <v>0.3</v>
      </c>
      <c r="BR60" s="40">
        <f t="shared" si="26"/>
        <v>0.45</v>
      </c>
      <c r="BS60" s="40">
        <f t="shared" si="26"/>
        <v>0.05</v>
      </c>
      <c r="BT60" s="40">
        <f t="shared" ref="BT60:BY60" si="27">LOOKUP(BT6,28:28,29:29)</f>
        <v>0.2</v>
      </c>
      <c r="BU60" s="40">
        <f t="shared" si="27"/>
        <v>0.3</v>
      </c>
      <c r="BV60" s="40">
        <f t="shared" si="27"/>
        <v>0.45</v>
      </c>
      <c r="BW60" s="40">
        <f t="shared" si="27"/>
        <v>0.05</v>
      </c>
      <c r="BX60" s="40">
        <f t="shared" si="27"/>
        <v>0.2</v>
      </c>
      <c r="BY60" s="40">
        <f t="shared" si="27"/>
        <v>0.3</v>
      </c>
      <c r="BZ60" s="12"/>
      <c r="CA60" s="39">
        <f t="shared" ref="CA60:CL60" si="28">SUMIF($5:$5,CA$2,60:60)</f>
        <v>0</v>
      </c>
      <c r="CB60" s="39">
        <f t="shared" si="28"/>
        <v>0</v>
      </c>
      <c r="CC60" s="39">
        <f t="shared" si="28"/>
        <v>0</v>
      </c>
      <c r="CD60" s="39">
        <f t="shared" si="28"/>
        <v>0</v>
      </c>
      <c r="CE60" s="39">
        <f t="shared" si="28"/>
        <v>0</v>
      </c>
      <c r="CF60" s="39">
        <f t="shared" si="28"/>
        <v>0</v>
      </c>
      <c r="CG60" s="39">
        <f t="shared" si="28"/>
        <v>0</v>
      </c>
      <c r="CH60" s="39">
        <f t="shared" si="28"/>
        <v>0</v>
      </c>
      <c r="CI60" s="39">
        <f t="shared" si="28"/>
        <v>0</v>
      </c>
      <c r="CJ60" s="39">
        <f t="shared" si="28"/>
        <v>0</v>
      </c>
      <c r="CK60" s="39">
        <f t="shared" si="28"/>
        <v>0</v>
      </c>
      <c r="CL60" s="39">
        <f t="shared" si="28"/>
        <v>0</v>
      </c>
    </row>
    <row r="61" spans="1:90" s="6" customFormat="1">
      <c r="A61" s="35"/>
      <c r="B61" s="39" t="s">
        <v>51</v>
      </c>
      <c r="G61" s="39">
        <f>G59*G60</f>
        <v>15</v>
      </c>
      <c r="H61" s="39">
        <f t="shared" ref="H61:BS61" si="29">H59*H60</f>
        <v>60</v>
      </c>
      <c r="I61" s="39">
        <f t="shared" si="29"/>
        <v>90</v>
      </c>
      <c r="J61" s="39">
        <f t="shared" si="29"/>
        <v>135</v>
      </c>
      <c r="K61" s="39">
        <f t="shared" si="29"/>
        <v>16.5</v>
      </c>
      <c r="L61" s="39">
        <f t="shared" si="29"/>
        <v>66</v>
      </c>
      <c r="M61" s="39">
        <f t="shared" si="29"/>
        <v>99</v>
      </c>
      <c r="N61" s="39">
        <f t="shared" si="29"/>
        <v>148.5</v>
      </c>
      <c r="O61" s="39">
        <f t="shared" si="29"/>
        <v>13.78125</v>
      </c>
      <c r="P61" s="39">
        <f t="shared" si="29"/>
        <v>55.125</v>
      </c>
      <c r="Q61" s="39">
        <f t="shared" si="29"/>
        <v>82.6875</v>
      </c>
      <c r="R61" s="39">
        <f t="shared" si="29"/>
        <v>124.03125</v>
      </c>
      <c r="S61" s="39">
        <f t="shared" si="29"/>
        <v>14.4703125</v>
      </c>
      <c r="T61" s="39">
        <f t="shared" si="29"/>
        <v>57.881250000000001</v>
      </c>
      <c r="U61" s="39">
        <f t="shared" si="29"/>
        <v>86.821875000000006</v>
      </c>
      <c r="V61" s="39">
        <f t="shared" si="29"/>
        <v>130.23281249999999</v>
      </c>
      <c r="W61" s="39">
        <f t="shared" si="29"/>
        <v>15.193828125</v>
      </c>
      <c r="X61" s="39">
        <f t="shared" si="29"/>
        <v>60.775312499999998</v>
      </c>
      <c r="Y61" s="39">
        <f t="shared" si="29"/>
        <v>91.162968750000005</v>
      </c>
      <c r="Z61" s="39">
        <f t="shared" si="29"/>
        <v>136.74445312500001</v>
      </c>
      <c r="AA61" s="39">
        <f t="shared" si="29"/>
        <v>15.193828125</v>
      </c>
      <c r="AB61" s="39">
        <f t="shared" si="29"/>
        <v>60.775312499999998</v>
      </c>
      <c r="AC61" s="39">
        <f t="shared" si="29"/>
        <v>91.162968750000005</v>
      </c>
      <c r="AD61" s="39">
        <f t="shared" si="29"/>
        <v>136.74445312500001</v>
      </c>
      <c r="AE61" s="39">
        <f t="shared" si="29"/>
        <v>15.193828125</v>
      </c>
      <c r="AF61" s="39">
        <f t="shared" si="29"/>
        <v>60.775312499999998</v>
      </c>
      <c r="AG61" s="39">
        <f t="shared" si="29"/>
        <v>91.162968750000005</v>
      </c>
      <c r="AH61" s="39">
        <f t="shared" si="29"/>
        <v>136.74445312500001</v>
      </c>
      <c r="AI61" s="39">
        <f t="shared" si="29"/>
        <v>15.193828125</v>
      </c>
      <c r="AJ61" s="39">
        <f t="shared" si="29"/>
        <v>60.775312499999998</v>
      </c>
      <c r="AK61" s="39">
        <f t="shared" si="29"/>
        <v>91.162968750000005</v>
      </c>
      <c r="AL61" s="39">
        <f t="shared" si="29"/>
        <v>136.74445312500001</v>
      </c>
      <c r="AM61" s="39">
        <f t="shared" si="29"/>
        <v>15.193828125</v>
      </c>
      <c r="AN61" s="39">
        <f t="shared" si="29"/>
        <v>60.775312499999998</v>
      </c>
      <c r="AO61" s="39">
        <f t="shared" si="29"/>
        <v>91.162968750000005</v>
      </c>
      <c r="AP61" s="39">
        <f t="shared" si="29"/>
        <v>136.74445312500001</v>
      </c>
      <c r="AQ61" s="39">
        <f t="shared" si="29"/>
        <v>15.193828125</v>
      </c>
      <c r="AR61" s="39">
        <f t="shared" si="29"/>
        <v>60.775312499999998</v>
      </c>
      <c r="AS61" s="39">
        <f t="shared" si="29"/>
        <v>91.162968750000005</v>
      </c>
      <c r="AT61" s="39">
        <f t="shared" si="29"/>
        <v>136.74445312500001</v>
      </c>
      <c r="AU61" s="39">
        <f t="shared" si="29"/>
        <v>15.193828125</v>
      </c>
      <c r="AV61" s="39">
        <f t="shared" si="29"/>
        <v>60.775312499999998</v>
      </c>
      <c r="AW61" s="39">
        <f t="shared" si="29"/>
        <v>91.162968750000005</v>
      </c>
      <c r="AX61" s="39">
        <f t="shared" si="29"/>
        <v>136.74445312500001</v>
      </c>
      <c r="AY61" s="39">
        <f t="shared" si="29"/>
        <v>15.193828125</v>
      </c>
      <c r="AZ61" s="39">
        <f t="shared" si="29"/>
        <v>60.775312499999998</v>
      </c>
      <c r="BA61" s="39">
        <f t="shared" si="29"/>
        <v>91.162968750000005</v>
      </c>
      <c r="BB61" s="39">
        <f t="shared" si="29"/>
        <v>136.74445312500001</v>
      </c>
      <c r="BC61" s="39">
        <f t="shared" si="29"/>
        <v>15.193828125</v>
      </c>
      <c r="BD61" s="39">
        <f t="shared" si="29"/>
        <v>60.775312499999998</v>
      </c>
      <c r="BE61" s="39">
        <f t="shared" si="29"/>
        <v>91.162968750000005</v>
      </c>
      <c r="BF61" s="39">
        <f t="shared" si="29"/>
        <v>136.74445312500001</v>
      </c>
      <c r="BG61" s="39">
        <f t="shared" si="29"/>
        <v>15.193828125</v>
      </c>
      <c r="BH61" s="39">
        <f t="shared" si="29"/>
        <v>60.775312499999998</v>
      </c>
      <c r="BI61" s="39">
        <f t="shared" si="29"/>
        <v>91.162968750000005</v>
      </c>
      <c r="BJ61" s="39">
        <f t="shared" si="29"/>
        <v>136.74445312500001</v>
      </c>
      <c r="BK61" s="39">
        <f t="shared" si="29"/>
        <v>15.193828125</v>
      </c>
      <c r="BL61" s="39">
        <f t="shared" si="29"/>
        <v>60.775312499999998</v>
      </c>
      <c r="BM61" s="39">
        <f t="shared" si="29"/>
        <v>91.162968750000005</v>
      </c>
      <c r="BN61" s="39">
        <f t="shared" si="29"/>
        <v>136.74445312500001</v>
      </c>
      <c r="BO61" s="39">
        <f t="shared" si="29"/>
        <v>15.193828125</v>
      </c>
      <c r="BP61" s="39">
        <f t="shared" si="29"/>
        <v>60.775312499999998</v>
      </c>
      <c r="BQ61" s="39">
        <f t="shared" si="29"/>
        <v>91.162968750000005</v>
      </c>
      <c r="BR61" s="39">
        <f t="shared" si="29"/>
        <v>136.74445312500001</v>
      </c>
      <c r="BS61" s="39">
        <f t="shared" si="29"/>
        <v>15.193828125</v>
      </c>
      <c r="BT61" s="39">
        <f t="shared" ref="BT61:CL61" si="30">BT59*BT60</f>
        <v>60.775312499999998</v>
      </c>
      <c r="BU61" s="39">
        <f t="shared" si="30"/>
        <v>91.162968750000005</v>
      </c>
      <c r="BV61" s="39">
        <f t="shared" si="30"/>
        <v>136.74445312500001</v>
      </c>
      <c r="BW61" s="39">
        <f t="shared" si="30"/>
        <v>15.193828125</v>
      </c>
      <c r="BX61" s="39">
        <f t="shared" si="30"/>
        <v>60.775312499999998</v>
      </c>
      <c r="BY61" s="39">
        <f t="shared" si="30"/>
        <v>91.162968750000005</v>
      </c>
      <c r="BZ61" s="12"/>
      <c r="CA61" s="39">
        <f t="shared" si="30"/>
        <v>0</v>
      </c>
      <c r="CB61" s="39">
        <f t="shared" si="30"/>
        <v>0</v>
      </c>
      <c r="CC61" s="39">
        <f t="shared" si="30"/>
        <v>0</v>
      </c>
      <c r="CD61" s="39">
        <f t="shared" si="30"/>
        <v>0</v>
      </c>
      <c r="CE61" s="39">
        <f t="shared" si="30"/>
        <v>0</v>
      </c>
      <c r="CF61" s="39">
        <f t="shared" si="30"/>
        <v>0</v>
      </c>
      <c r="CG61" s="39">
        <f t="shared" si="30"/>
        <v>0</v>
      </c>
      <c r="CH61" s="39">
        <f t="shared" si="30"/>
        <v>0</v>
      </c>
      <c r="CI61" s="39">
        <f t="shared" si="30"/>
        <v>0</v>
      </c>
      <c r="CJ61" s="39">
        <f t="shared" si="30"/>
        <v>0</v>
      </c>
      <c r="CK61" s="39">
        <f t="shared" si="30"/>
        <v>0</v>
      </c>
      <c r="CL61" s="39">
        <f t="shared" si="30"/>
        <v>0</v>
      </c>
    </row>
    <row r="62" spans="1:90" s="6" customFormat="1">
      <c r="A62" s="35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12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</row>
    <row r="63" spans="1:90" s="6" customFormat="1">
      <c r="A63" s="35"/>
      <c r="B63" s="39" t="s">
        <v>35</v>
      </c>
      <c r="G63" s="40">
        <f>IF(G56,$G$25,$H$25)</f>
        <v>0.8</v>
      </c>
      <c r="H63" s="40">
        <f t="shared" ref="H63:BS63" si="31">IF(H56,$G$25,$H$25)</f>
        <v>0.8</v>
      </c>
      <c r="I63" s="40">
        <f t="shared" si="31"/>
        <v>0.8</v>
      </c>
      <c r="J63" s="40">
        <f t="shared" si="31"/>
        <v>0.8</v>
      </c>
      <c r="K63" s="40">
        <f t="shared" si="31"/>
        <v>0.8</v>
      </c>
      <c r="L63" s="40">
        <f t="shared" si="31"/>
        <v>0.8</v>
      </c>
      <c r="M63" s="40">
        <f t="shared" si="31"/>
        <v>0.8</v>
      </c>
      <c r="N63" s="40">
        <f t="shared" si="31"/>
        <v>0.8</v>
      </c>
      <c r="O63" s="40">
        <f t="shared" si="31"/>
        <v>0.73</v>
      </c>
      <c r="P63" s="40">
        <f t="shared" si="31"/>
        <v>0.73</v>
      </c>
      <c r="Q63" s="40">
        <f t="shared" si="31"/>
        <v>0.73</v>
      </c>
      <c r="R63" s="40">
        <f t="shared" si="31"/>
        <v>0.73</v>
      </c>
      <c r="S63" s="40">
        <f t="shared" si="31"/>
        <v>0.73</v>
      </c>
      <c r="T63" s="40">
        <f t="shared" si="31"/>
        <v>0.73</v>
      </c>
      <c r="U63" s="40">
        <f t="shared" si="31"/>
        <v>0.73</v>
      </c>
      <c r="V63" s="40">
        <f t="shared" si="31"/>
        <v>0.73</v>
      </c>
      <c r="W63" s="40">
        <f t="shared" si="31"/>
        <v>0.73</v>
      </c>
      <c r="X63" s="40">
        <f t="shared" si="31"/>
        <v>0.73</v>
      </c>
      <c r="Y63" s="40">
        <f t="shared" si="31"/>
        <v>0.73</v>
      </c>
      <c r="Z63" s="40">
        <f t="shared" si="31"/>
        <v>0.73</v>
      </c>
      <c r="AA63" s="40">
        <f t="shared" si="31"/>
        <v>0.73</v>
      </c>
      <c r="AB63" s="40">
        <f t="shared" si="31"/>
        <v>0.73</v>
      </c>
      <c r="AC63" s="40">
        <f t="shared" si="31"/>
        <v>0.73</v>
      </c>
      <c r="AD63" s="40">
        <f t="shared" si="31"/>
        <v>0.73</v>
      </c>
      <c r="AE63" s="40">
        <f t="shared" si="31"/>
        <v>0.73</v>
      </c>
      <c r="AF63" s="40">
        <f t="shared" si="31"/>
        <v>0.73</v>
      </c>
      <c r="AG63" s="40">
        <f t="shared" si="31"/>
        <v>0.73</v>
      </c>
      <c r="AH63" s="40">
        <f t="shared" si="31"/>
        <v>0.73</v>
      </c>
      <c r="AI63" s="40">
        <f t="shared" si="31"/>
        <v>0.73</v>
      </c>
      <c r="AJ63" s="40">
        <f t="shared" si="31"/>
        <v>0.73</v>
      </c>
      <c r="AK63" s="40">
        <f t="shared" si="31"/>
        <v>0.73</v>
      </c>
      <c r="AL63" s="40">
        <f t="shared" si="31"/>
        <v>0.73</v>
      </c>
      <c r="AM63" s="40">
        <f t="shared" si="31"/>
        <v>0.73</v>
      </c>
      <c r="AN63" s="40">
        <f t="shared" si="31"/>
        <v>0.73</v>
      </c>
      <c r="AO63" s="40">
        <f t="shared" si="31"/>
        <v>0.73</v>
      </c>
      <c r="AP63" s="40">
        <f t="shared" si="31"/>
        <v>0.73</v>
      </c>
      <c r="AQ63" s="40">
        <f t="shared" si="31"/>
        <v>0.73</v>
      </c>
      <c r="AR63" s="40">
        <f t="shared" si="31"/>
        <v>0.73</v>
      </c>
      <c r="AS63" s="40">
        <f t="shared" si="31"/>
        <v>0.73</v>
      </c>
      <c r="AT63" s="40">
        <f t="shared" si="31"/>
        <v>0.73</v>
      </c>
      <c r="AU63" s="40">
        <f t="shared" si="31"/>
        <v>0.73</v>
      </c>
      <c r="AV63" s="40">
        <f t="shared" si="31"/>
        <v>0.73</v>
      </c>
      <c r="AW63" s="40">
        <f t="shared" si="31"/>
        <v>0.73</v>
      </c>
      <c r="AX63" s="40">
        <f t="shared" si="31"/>
        <v>0.73</v>
      </c>
      <c r="AY63" s="40">
        <f t="shared" si="31"/>
        <v>0.73</v>
      </c>
      <c r="AZ63" s="40">
        <f t="shared" si="31"/>
        <v>0.73</v>
      </c>
      <c r="BA63" s="40">
        <f t="shared" si="31"/>
        <v>0.73</v>
      </c>
      <c r="BB63" s="40">
        <f t="shared" si="31"/>
        <v>0.73</v>
      </c>
      <c r="BC63" s="40">
        <f t="shared" si="31"/>
        <v>0.73</v>
      </c>
      <c r="BD63" s="40">
        <f t="shared" si="31"/>
        <v>0.73</v>
      </c>
      <c r="BE63" s="40">
        <f t="shared" si="31"/>
        <v>0.73</v>
      </c>
      <c r="BF63" s="40">
        <f t="shared" si="31"/>
        <v>0.73</v>
      </c>
      <c r="BG63" s="40">
        <f t="shared" si="31"/>
        <v>0.73</v>
      </c>
      <c r="BH63" s="40">
        <f t="shared" si="31"/>
        <v>0.73</v>
      </c>
      <c r="BI63" s="40">
        <f t="shared" si="31"/>
        <v>0.73</v>
      </c>
      <c r="BJ63" s="40">
        <f t="shared" si="31"/>
        <v>0.73</v>
      </c>
      <c r="BK63" s="40">
        <f t="shared" si="31"/>
        <v>0.73</v>
      </c>
      <c r="BL63" s="40">
        <f t="shared" si="31"/>
        <v>0.73</v>
      </c>
      <c r="BM63" s="40">
        <f t="shared" si="31"/>
        <v>0.73</v>
      </c>
      <c r="BN63" s="40">
        <f t="shared" si="31"/>
        <v>0.73</v>
      </c>
      <c r="BO63" s="40">
        <f t="shared" si="31"/>
        <v>0.73</v>
      </c>
      <c r="BP63" s="40">
        <f t="shared" si="31"/>
        <v>0.73</v>
      </c>
      <c r="BQ63" s="40">
        <f t="shared" si="31"/>
        <v>0.73</v>
      </c>
      <c r="BR63" s="40">
        <f t="shared" si="31"/>
        <v>0.73</v>
      </c>
      <c r="BS63" s="40">
        <f t="shared" si="31"/>
        <v>0.73</v>
      </c>
      <c r="BT63" s="40">
        <f t="shared" ref="BT63:BY63" si="32">IF(BT56,$G$25,$H$25)</f>
        <v>0.73</v>
      </c>
      <c r="BU63" s="40">
        <f t="shared" si="32"/>
        <v>0.73</v>
      </c>
      <c r="BV63" s="40">
        <f t="shared" si="32"/>
        <v>0.73</v>
      </c>
      <c r="BW63" s="40">
        <f t="shared" si="32"/>
        <v>0.73</v>
      </c>
      <c r="BX63" s="40">
        <f t="shared" si="32"/>
        <v>0.73</v>
      </c>
      <c r="BY63" s="40">
        <f t="shared" si="32"/>
        <v>0.73</v>
      </c>
      <c r="BZ63" s="12"/>
      <c r="CA63" s="40">
        <f t="shared" ref="CA63:CL63" si="33">IF(CA56,$G$25,$H$25)</f>
        <v>0.8</v>
      </c>
      <c r="CB63" s="40">
        <f t="shared" si="33"/>
        <v>0.8</v>
      </c>
      <c r="CC63" s="40">
        <f t="shared" si="33"/>
        <v>0.8</v>
      </c>
      <c r="CD63" s="40">
        <f t="shared" si="33"/>
        <v>0.8</v>
      </c>
      <c r="CE63" s="40">
        <f t="shared" si="33"/>
        <v>0.8</v>
      </c>
      <c r="CF63" s="40">
        <f t="shared" si="33"/>
        <v>0.8</v>
      </c>
      <c r="CG63" s="40">
        <f t="shared" si="33"/>
        <v>0.8</v>
      </c>
      <c r="CH63" s="40">
        <f t="shared" si="33"/>
        <v>0.8</v>
      </c>
      <c r="CI63" s="40">
        <f t="shared" si="33"/>
        <v>0.8</v>
      </c>
      <c r="CJ63" s="40">
        <f t="shared" si="33"/>
        <v>0.8</v>
      </c>
      <c r="CK63" s="40">
        <f t="shared" si="33"/>
        <v>0.8</v>
      </c>
      <c r="CL63" s="40">
        <f t="shared" si="33"/>
        <v>0.8</v>
      </c>
    </row>
    <row r="64" spans="1:90" s="6" customFormat="1">
      <c r="A64" s="35"/>
      <c r="B64" s="39" t="s">
        <v>52</v>
      </c>
      <c r="G64" s="39">
        <f>G63*G61</f>
        <v>12</v>
      </c>
      <c r="H64" s="39">
        <f t="shared" ref="H64:BS64" si="34">H63*H61</f>
        <v>48</v>
      </c>
      <c r="I64" s="39">
        <f t="shared" si="34"/>
        <v>72</v>
      </c>
      <c r="J64" s="39">
        <f t="shared" si="34"/>
        <v>108</v>
      </c>
      <c r="K64" s="39">
        <f t="shared" si="34"/>
        <v>13.2</v>
      </c>
      <c r="L64" s="39">
        <f t="shared" si="34"/>
        <v>52.8</v>
      </c>
      <c r="M64" s="39">
        <f t="shared" si="34"/>
        <v>79.2</v>
      </c>
      <c r="N64" s="39">
        <f t="shared" si="34"/>
        <v>118.8</v>
      </c>
      <c r="O64" s="39">
        <f t="shared" si="34"/>
        <v>10.0603125</v>
      </c>
      <c r="P64" s="39">
        <f t="shared" si="34"/>
        <v>40.241250000000001</v>
      </c>
      <c r="Q64" s="39">
        <f t="shared" si="34"/>
        <v>60.361874999999998</v>
      </c>
      <c r="R64" s="39">
        <f t="shared" si="34"/>
        <v>90.542812499999997</v>
      </c>
      <c r="S64" s="39">
        <f t="shared" si="34"/>
        <v>10.563328125</v>
      </c>
      <c r="T64" s="39">
        <f t="shared" si="34"/>
        <v>42.2533125</v>
      </c>
      <c r="U64" s="39">
        <f t="shared" si="34"/>
        <v>63.379968750000003</v>
      </c>
      <c r="V64" s="39">
        <f t="shared" si="34"/>
        <v>95.069953124999998</v>
      </c>
      <c r="W64" s="39">
        <f t="shared" si="34"/>
        <v>11.09149453125</v>
      </c>
      <c r="X64" s="39">
        <f t="shared" si="34"/>
        <v>44.365978124999998</v>
      </c>
      <c r="Y64" s="39">
        <f t="shared" si="34"/>
        <v>66.548967187499997</v>
      </c>
      <c r="Z64" s="39">
        <f t="shared" si="34"/>
        <v>99.823450781250003</v>
      </c>
      <c r="AA64" s="39">
        <f t="shared" si="34"/>
        <v>11.09149453125</v>
      </c>
      <c r="AB64" s="39">
        <f t="shared" si="34"/>
        <v>44.365978124999998</v>
      </c>
      <c r="AC64" s="39">
        <f t="shared" si="34"/>
        <v>66.548967187499997</v>
      </c>
      <c r="AD64" s="39">
        <f t="shared" si="34"/>
        <v>99.823450781250003</v>
      </c>
      <c r="AE64" s="39">
        <f t="shared" si="34"/>
        <v>11.09149453125</v>
      </c>
      <c r="AF64" s="39">
        <f t="shared" si="34"/>
        <v>44.365978124999998</v>
      </c>
      <c r="AG64" s="39">
        <f t="shared" si="34"/>
        <v>66.548967187499997</v>
      </c>
      <c r="AH64" s="39">
        <f t="shared" si="34"/>
        <v>99.823450781250003</v>
      </c>
      <c r="AI64" s="39">
        <f t="shared" si="34"/>
        <v>11.09149453125</v>
      </c>
      <c r="AJ64" s="39">
        <f t="shared" si="34"/>
        <v>44.365978124999998</v>
      </c>
      <c r="AK64" s="39">
        <f t="shared" si="34"/>
        <v>66.548967187499997</v>
      </c>
      <c r="AL64" s="39">
        <f t="shared" si="34"/>
        <v>99.823450781250003</v>
      </c>
      <c r="AM64" s="39">
        <f t="shared" si="34"/>
        <v>11.09149453125</v>
      </c>
      <c r="AN64" s="39">
        <f t="shared" si="34"/>
        <v>44.365978124999998</v>
      </c>
      <c r="AO64" s="39">
        <f t="shared" si="34"/>
        <v>66.548967187499997</v>
      </c>
      <c r="AP64" s="39">
        <f t="shared" si="34"/>
        <v>99.823450781250003</v>
      </c>
      <c r="AQ64" s="39">
        <f t="shared" si="34"/>
        <v>11.09149453125</v>
      </c>
      <c r="AR64" s="39">
        <f t="shared" si="34"/>
        <v>44.365978124999998</v>
      </c>
      <c r="AS64" s="39">
        <f t="shared" si="34"/>
        <v>66.548967187499997</v>
      </c>
      <c r="AT64" s="39">
        <f t="shared" si="34"/>
        <v>99.823450781250003</v>
      </c>
      <c r="AU64" s="39">
        <f t="shared" si="34"/>
        <v>11.09149453125</v>
      </c>
      <c r="AV64" s="39">
        <f t="shared" si="34"/>
        <v>44.365978124999998</v>
      </c>
      <c r="AW64" s="39">
        <f t="shared" si="34"/>
        <v>66.548967187499997</v>
      </c>
      <c r="AX64" s="39">
        <f t="shared" si="34"/>
        <v>99.823450781250003</v>
      </c>
      <c r="AY64" s="39">
        <f t="shared" si="34"/>
        <v>11.09149453125</v>
      </c>
      <c r="AZ64" s="39">
        <f t="shared" si="34"/>
        <v>44.365978124999998</v>
      </c>
      <c r="BA64" s="39">
        <f t="shared" si="34"/>
        <v>66.548967187499997</v>
      </c>
      <c r="BB64" s="39">
        <f t="shared" si="34"/>
        <v>99.823450781250003</v>
      </c>
      <c r="BC64" s="39">
        <f t="shared" si="34"/>
        <v>11.09149453125</v>
      </c>
      <c r="BD64" s="39">
        <f t="shared" si="34"/>
        <v>44.365978124999998</v>
      </c>
      <c r="BE64" s="39">
        <f t="shared" si="34"/>
        <v>66.548967187499997</v>
      </c>
      <c r="BF64" s="39">
        <f t="shared" si="34"/>
        <v>99.823450781250003</v>
      </c>
      <c r="BG64" s="39">
        <f t="shared" si="34"/>
        <v>11.09149453125</v>
      </c>
      <c r="BH64" s="39">
        <f t="shared" si="34"/>
        <v>44.365978124999998</v>
      </c>
      <c r="BI64" s="39">
        <f t="shared" si="34"/>
        <v>66.548967187499997</v>
      </c>
      <c r="BJ64" s="39">
        <f t="shared" si="34"/>
        <v>99.823450781250003</v>
      </c>
      <c r="BK64" s="39">
        <f t="shared" si="34"/>
        <v>11.09149453125</v>
      </c>
      <c r="BL64" s="39">
        <f t="shared" si="34"/>
        <v>44.365978124999998</v>
      </c>
      <c r="BM64" s="39">
        <f t="shared" si="34"/>
        <v>66.548967187499997</v>
      </c>
      <c r="BN64" s="39">
        <f t="shared" si="34"/>
        <v>99.823450781250003</v>
      </c>
      <c r="BO64" s="39">
        <f t="shared" si="34"/>
        <v>11.09149453125</v>
      </c>
      <c r="BP64" s="39">
        <f t="shared" si="34"/>
        <v>44.365978124999998</v>
      </c>
      <c r="BQ64" s="39">
        <f t="shared" si="34"/>
        <v>66.548967187499997</v>
      </c>
      <c r="BR64" s="39">
        <f t="shared" si="34"/>
        <v>99.823450781250003</v>
      </c>
      <c r="BS64" s="39">
        <f t="shared" si="34"/>
        <v>11.09149453125</v>
      </c>
      <c r="BT64" s="39">
        <f t="shared" ref="BT64:BY64" si="35">BT63*BT61</f>
        <v>44.365978124999998</v>
      </c>
      <c r="BU64" s="39">
        <f t="shared" si="35"/>
        <v>66.548967187499997</v>
      </c>
      <c r="BV64" s="39">
        <f t="shared" si="35"/>
        <v>99.823450781250003</v>
      </c>
      <c r="BW64" s="39">
        <f t="shared" si="35"/>
        <v>11.09149453125</v>
      </c>
      <c r="BX64" s="39">
        <f t="shared" si="35"/>
        <v>44.365978124999998</v>
      </c>
      <c r="BY64" s="39">
        <f t="shared" si="35"/>
        <v>66.548967187499997</v>
      </c>
      <c r="BZ64" s="12"/>
      <c r="CA64" s="39">
        <f t="shared" ref="CA64:CL64" si="36">CA63*CA61</f>
        <v>0</v>
      </c>
      <c r="CB64" s="39">
        <f t="shared" si="36"/>
        <v>0</v>
      </c>
      <c r="CC64" s="39">
        <f t="shared" si="36"/>
        <v>0</v>
      </c>
      <c r="CD64" s="39">
        <f t="shared" si="36"/>
        <v>0</v>
      </c>
      <c r="CE64" s="39">
        <f t="shared" si="36"/>
        <v>0</v>
      </c>
      <c r="CF64" s="39">
        <f t="shared" si="36"/>
        <v>0</v>
      </c>
      <c r="CG64" s="39">
        <f t="shared" si="36"/>
        <v>0</v>
      </c>
      <c r="CH64" s="39">
        <f t="shared" si="36"/>
        <v>0</v>
      </c>
      <c r="CI64" s="39">
        <f t="shared" si="36"/>
        <v>0</v>
      </c>
      <c r="CJ64" s="39">
        <f t="shared" si="36"/>
        <v>0</v>
      </c>
      <c r="CK64" s="39">
        <f t="shared" si="36"/>
        <v>0</v>
      </c>
      <c r="CL64" s="39">
        <f t="shared" si="36"/>
        <v>0</v>
      </c>
    </row>
    <row r="65" spans="1:90" s="6" customFormat="1">
      <c r="A65" s="35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12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</row>
    <row r="66" spans="1:90">
      <c r="C66" s="11" t="s">
        <v>53</v>
      </c>
      <c r="E66" s="23"/>
      <c r="F66" s="24"/>
      <c r="G66" s="26">
        <f>G61-G64</f>
        <v>3</v>
      </c>
      <c r="H66" s="26">
        <f t="shared" ref="H66:BS66" si="37">H61-H64</f>
        <v>12</v>
      </c>
      <c r="I66" s="26">
        <f t="shared" si="37"/>
        <v>18</v>
      </c>
      <c r="J66" s="26">
        <f t="shared" si="37"/>
        <v>27</v>
      </c>
      <c r="K66" s="26">
        <f t="shared" si="37"/>
        <v>3.3</v>
      </c>
      <c r="L66" s="26">
        <f t="shared" si="37"/>
        <v>13.2</v>
      </c>
      <c r="M66" s="26">
        <f t="shared" si="37"/>
        <v>19.8</v>
      </c>
      <c r="N66" s="26">
        <f t="shared" si="37"/>
        <v>29.7</v>
      </c>
      <c r="O66" s="26">
        <f t="shared" si="37"/>
        <v>3.7209374999999998</v>
      </c>
      <c r="P66" s="26">
        <f t="shared" si="37"/>
        <v>14.883749999999999</v>
      </c>
      <c r="Q66" s="26">
        <f t="shared" si="37"/>
        <v>22.325624999999999</v>
      </c>
      <c r="R66" s="26">
        <f t="shared" si="37"/>
        <v>33.488437500000003</v>
      </c>
      <c r="S66" s="26">
        <f t="shared" si="37"/>
        <v>3.906984375</v>
      </c>
      <c r="T66" s="26">
        <f t="shared" si="37"/>
        <v>15.6279375</v>
      </c>
      <c r="U66" s="26">
        <f t="shared" si="37"/>
        <v>23.441906249999999</v>
      </c>
      <c r="V66" s="26">
        <f t="shared" si="37"/>
        <v>35.162859374999996</v>
      </c>
      <c r="W66" s="26">
        <f t="shared" si="37"/>
        <v>4.1023335937500001</v>
      </c>
      <c r="X66" s="26">
        <f t="shared" si="37"/>
        <v>16.409334375</v>
      </c>
      <c r="Y66" s="26">
        <f t="shared" si="37"/>
        <v>24.6140015625</v>
      </c>
      <c r="Z66" s="26">
        <f t="shared" si="37"/>
        <v>36.921002343749997</v>
      </c>
      <c r="AA66" s="26">
        <f t="shared" si="37"/>
        <v>4.1023335937500001</v>
      </c>
      <c r="AB66" s="26">
        <f t="shared" si="37"/>
        <v>16.409334375</v>
      </c>
      <c r="AC66" s="26">
        <f t="shared" si="37"/>
        <v>24.6140015625</v>
      </c>
      <c r="AD66" s="26">
        <f t="shared" si="37"/>
        <v>36.921002343749997</v>
      </c>
      <c r="AE66" s="26">
        <f t="shared" si="37"/>
        <v>4.1023335937500001</v>
      </c>
      <c r="AF66" s="26">
        <f t="shared" si="37"/>
        <v>16.409334375</v>
      </c>
      <c r="AG66" s="26">
        <f t="shared" si="37"/>
        <v>24.6140015625</v>
      </c>
      <c r="AH66" s="26">
        <f t="shared" si="37"/>
        <v>36.921002343749997</v>
      </c>
      <c r="AI66" s="26">
        <f t="shared" si="37"/>
        <v>4.1023335937500001</v>
      </c>
      <c r="AJ66" s="26">
        <f t="shared" si="37"/>
        <v>16.409334375</v>
      </c>
      <c r="AK66" s="26">
        <f t="shared" si="37"/>
        <v>24.6140015625</v>
      </c>
      <c r="AL66" s="26">
        <f t="shared" si="37"/>
        <v>36.921002343749997</v>
      </c>
      <c r="AM66" s="26">
        <f t="shared" si="37"/>
        <v>4.1023335937500001</v>
      </c>
      <c r="AN66" s="26">
        <f t="shared" si="37"/>
        <v>16.409334375</v>
      </c>
      <c r="AO66" s="26">
        <f t="shared" si="37"/>
        <v>24.6140015625</v>
      </c>
      <c r="AP66" s="26">
        <f t="shared" si="37"/>
        <v>36.921002343749997</v>
      </c>
      <c r="AQ66" s="26">
        <f t="shared" si="37"/>
        <v>4.1023335937500001</v>
      </c>
      <c r="AR66" s="26">
        <f t="shared" si="37"/>
        <v>16.409334375</v>
      </c>
      <c r="AS66" s="26">
        <f t="shared" si="37"/>
        <v>24.6140015625</v>
      </c>
      <c r="AT66" s="26">
        <f t="shared" si="37"/>
        <v>36.921002343749997</v>
      </c>
      <c r="AU66" s="26">
        <f t="shared" si="37"/>
        <v>4.1023335937500001</v>
      </c>
      <c r="AV66" s="26">
        <f t="shared" si="37"/>
        <v>16.409334375</v>
      </c>
      <c r="AW66" s="26">
        <f t="shared" si="37"/>
        <v>24.6140015625</v>
      </c>
      <c r="AX66" s="26">
        <f t="shared" si="37"/>
        <v>36.921002343749997</v>
      </c>
      <c r="AY66" s="26">
        <f t="shared" si="37"/>
        <v>4.1023335937500001</v>
      </c>
      <c r="AZ66" s="26">
        <f t="shared" si="37"/>
        <v>16.409334375</v>
      </c>
      <c r="BA66" s="26">
        <f t="shared" si="37"/>
        <v>24.6140015625</v>
      </c>
      <c r="BB66" s="26">
        <f t="shared" si="37"/>
        <v>36.921002343749997</v>
      </c>
      <c r="BC66" s="26">
        <f t="shared" si="37"/>
        <v>4.1023335937500001</v>
      </c>
      <c r="BD66" s="26">
        <f t="shared" si="37"/>
        <v>16.409334375</v>
      </c>
      <c r="BE66" s="26">
        <f t="shared" si="37"/>
        <v>24.6140015625</v>
      </c>
      <c r="BF66" s="26">
        <f t="shared" si="37"/>
        <v>36.921002343749997</v>
      </c>
      <c r="BG66" s="26">
        <f t="shared" si="37"/>
        <v>4.1023335937500001</v>
      </c>
      <c r="BH66" s="26">
        <f t="shared" si="37"/>
        <v>16.409334375</v>
      </c>
      <c r="BI66" s="26">
        <f t="shared" si="37"/>
        <v>24.6140015625</v>
      </c>
      <c r="BJ66" s="26">
        <f t="shared" si="37"/>
        <v>36.921002343749997</v>
      </c>
      <c r="BK66" s="26">
        <f t="shared" si="37"/>
        <v>4.1023335937500001</v>
      </c>
      <c r="BL66" s="26">
        <f t="shared" si="37"/>
        <v>16.409334375</v>
      </c>
      <c r="BM66" s="26">
        <f t="shared" si="37"/>
        <v>24.6140015625</v>
      </c>
      <c r="BN66" s="26">
        <f t="shared" si="37"/>
        <v>36.921002343749997</v>
      </c>
      <c r="BO66" s="26">
        <f t="shared" si="37"/>
        <v>4.1023335937500001</v>
      </c>
      <c r="BP66" s="26">
        <f t="shared" si="37"/>
        <v>16.409334375</v>
      </c>
      <c r="BQ66" s="26">
        <f t="shared" si="37"/>
        <v>24.6140015625</v>
      </c>
      <c r="BR66" s="26">
        <f t="shared" si="37"/>
        <v>36.921002343749997</v>
      </c>
      <c r="BS66" s="26">
        <f t="shared" si="37"/>
        <v>4.1023335937500001</v>
      </c>
      <c r="BT66" s="26">
        <f t="shared" ref="BT66:BY66" si="38">BT61-BT64</f>
        <v>16.409334375</v>
      </c>
      <c r="BU66" s="26">
        <f t="shared" si="38"/>
        <v>24.6140015625</v>
      </c>
      <c r="BV66" s="26">
        <f t="shared" si="38"/>
        <v>36.921002343749997</v>
      </c>
      <c r="BW66" s="26">
        <f t="shared" si="38"/>
        <v>4.1023335937500001</v>
      </c>
      <c r="BX66" s="26">
        <f t="shared" si="38"/>
        <v>16.409334375</v>
      </c>
      <c r="BY66" s="26">
        <f t="shared" si="38"/>
        <v>24.6140015625</v>
      </c>
      <c r="CA66" s="39">
        <f t="shared" ref="CA66:CL67" si="39">SUMIF($5:$5,CA$2,66:66)</f>
        <v>0</v>
      </c>
      <c r="CB66" s="39">
        <f t="shared" si="39"/>
        <v>0</v>
      </c>
      <c r="CC66" s="39">
        <f t="shared" si="39"/>
        <v>0</v>
      </c>
      <c r="CD66" s="39">
        <f t="shared" si="39"/>
        <v>0</v>
      </c>
      <c r="CE66" s="39">
        <f t="shared" si="39"/>
        <v>0</v>
      </c>
      <c r="CF66" s="39">
        <f t="shared" si="39"/>
        <v>0</v>
      </c>
      <c r="CG66" s="39">
        <f t="shared" si="39"/>
        <v>0</v>
      </c>
      <c r="CH66" s="39">
        <f t="shared" si="39"/>
        <v>0</v>
      </c>
      <c r="CI66" s="39">
        <f t="shared" si="39"/>
        <v>0</v>
      </c>
      <c r="CJ66" s="39">
        <f t="shared" si="39"/>
        <v>0</v>
      </c>
      <c r="CK66" s="39">
        <f t="shared" si="39"/>
        <v>0</v>
      </c>
      <c r="CL66" s="39">
        <f t="shared" si="39"/>
        <v>0</v>
      </c>
    </row>
    <row r="67" spans="1:90">
      <c r="C67" s="11" t="s">
        <v>21</v>
      </c>
      <c r="E67" s="23"/>
      <c r="F67" s="38"/>
      <c r="G67" s="26">
        <f>LOOKUP(G5,18:18,26:26)</f>
        <v>30</v>
      </c>
      <c r="H67" s="26">
        <f t="shared" ref="H67:BS67" si="40">LOOKUP(H5,18:18,26:26)</f>
        <v>30</v>
      </c>
      <c r="I67" s="26">
        <f t="shared" si="40"/>
        <v>30</v>
      </c>
      <c r="J67" s="26">
        <f t="shared" si="40"/>
        <v>30</v>
      </c>
      <c r="K67" s="26">
        <f t="shared" si="40"/>
        <v>10</v>
      </c>
      <c r="L67" s="26">
        <f t="shared" si="40"/>
        <v>10</v>
      </c>
      <c r="M67" s="26">
        <f t="shared" si="40"/>
        <v>10</v>
      </c>
      <c r="N67" s="26">
        <f t="shared" si="40"/>
        <v>10</v>
      </c>
      <c r="O67" s="26">
        <f t="shared" si="40"/>
        <v>9.5</v>
      </c>
      <c r="P67" s="26">
        <f t="shared" si="40"/>
        <v>9.5</v>
      </c>
      <c r="Q67" s="26">
        <f t="shared" si="40"/>
        <v>9.5</v>
      </c>
      <c r="R67" s="26">
        <f t="shared" si="40"/>
        <v>9.5</v>
      </c>
      <c r="S67" s="26">
        <f t="shared" si="40"/>
        <v>9.0250000000000004</v>
      </c>
      <c r="T67" s="26">
        <f t="shared" si="40"/>
        <v>9.0250000000000004</v>
      </c>
      <c r="U67" s="26">
        <f t="shared" si="40"/>
        <v>9.0250000000000004</v>
      </c>
      <c r="V67" s="26">
        <f t="shared" si="40"/>
        <v>9.0250000000000004</v>
      </c>
      <c r="W67" s="26">
        <f t="shared" si="40"/>
        <v>8.5737500000000004</v>
      </c>
      <c r="X67" s="26">
        <f t="shared" si="40"/>
        <v>8.5737500000000004</v>
      </c>
      <c r="Y67" s="26">
        <f t="shared" si="40"/>
        <v>8.5737500000000004</v>
      </c>
      <c r="Z67" s="26">
        <f t="shared" si="40"/>
        <v>8.5737500000000004</v>
      </c>
      <c r="AA67" s="26">
        <f t="shared" si="40"/>
        <v>8.5737500000000004</v>
      </c>
      <c r="AB67" s="26">
        <f t="shared" si="40"/>
        <v>8.5737500000000004</v>
      </c>
      <c r="AC67" s="26">
        <f t="shared" si="40"/>
        <v>8.5737500000000004</v>
      </c>
      <c r="AD67" s="26">
        <f t="shared" si="40"/>
        <v>8.5737500000000004</v>
      </c>
      <c r="AE67" s="26">
        <f t="shared" si="40"/>
        <v>8.5737500000000004</v>
      </c>
      <c r="AF67" s="26">
        <f t="shared" si="40"/>
        <v>8.5737500000000004</v>
      </c>
      <c r="AG67" s="26">
        <f t="shared" si="40"/>
        <v>8.5737500000000004</v>
      </c>
      <c r="AH67" s="26">
        <f t="shared" si="40"/>
        <v>8.5737500000000004</v>
      </c>
      <c r="AI67" s="26">
        <f t="shared" si="40"/>
        <v>8.5737500000000004</v>
      </c>
      <c r="AJ67" s="26">
        <f t="shared" si="40"/>
        <v>8.5737500000000004</v>
      </c>
      <c r="AK67" s="26">
        <f t="shared" si="40"/>
        <v>8.5737500000000004</v>
      </c>
      <c r="AL67" s="26">
        <f t="shared" si="40"/>
        <v>8.5737500000000004</v>
      </c>
      <c r="AM67" s="26">
        <f t="shared" si="40"/>
        <v>8.5737500000000004</v>
      </c>
      <c r="AN67" s="26">
        <f t="shared" si="40"/>
        <v>8.5737500000000004</v>
      </c>
      <c r="AO67" s="26">
        <f t="shared" si="40"/>
        <v>8.5737500000000004</v>
      </c>
      <c r="AP67" s="26">
        <f t="shared" si="40"/>
        <v>8.5737500000000004</v>
      </c>
      <c r="AQ67" s="26">
        <f t="shared" si="40"/>
        <v>8.5737500000000004</v>
      </c>
      <c r="AR67" s="26">
        <f t="shared" si="40"/>
        <v>8.5737500000000004</v>
      </c>
      <c r="AS67" s="26">
        <f t="shared" si="40"/>
        <v>8.5737500000000004</v>
      </c>
      <c r="AT67" s="26">
        <f t="shared" si="40"/>
        <v>8.5737500000000004</v>
      </c>
      <c r="AU67" s="26">
        <f t="shared" si="40"/>
        <v>8.5737500000000004</v>
      </c>
      <c r="AV67" s="26">
        <f t="shared" si="40"/>
        <v>8.5737500000000004</v>
      </c>
      <c r="AW67" s="26">
        <f t="shared" si="40"/>
        <v>8.5737500000000004</v>
      </c>
      <c r="AX67" s="26">
        <f t="shared" si="40"/>
        <v>8.5737500000000004</v>
      </c>
      <c r="AY67" s="26">
        <f t="shared" si="40"/>
        <v>8.5737500000000004</v>
      </c>
      <c r="AZ67" s="26">
        <f t="shared" si="40"/>
        <v>8.5737500000000004</v>
      </c>
      <c r="BA67" s="26">
        <f t="shared" si="40"/>
        <v>8.5737500000000004</v>
      </c>
      <c r="BB67" s="26">
        <f t="shared" si="40"/>
        <v>8.5737500000000004</v>
      </c>
      <c r="BC67" s="26">
        <f t="shared" si="40"/>
        <v>8.5737500000000004</v>
      </c>
      <c r="BD67" s="26">
        <f t="shared" si="40"/>
        <v>8.5737500000000004</v>
      </c>
      <c r="BE67" s="26">
        <f t="shared" si="40"/>
        <v>8.5737500000000004</v>
      </c>
      <c r="BF67" s="26">
        <f t="shared" si="40"/>
        <v>8.5737500000000004</v>
      </c>
      <c r="BG67" s="26">
        <f t="shared" si="40"/>
        <v>8.5737500000000004</v>
      </c>
      <c r="BH67" s="26">
        <f t="shared" si="40"/>
        <v>8.5737500000000004</v>
      </c>
      <c r="BI67" s="26">
        <f t="shared" si="40"/>
        <v>8.5737500000000004</v>
      </c>
      <c r="BJ67" s="26">
        <f t="shared" si="40"/>
        <v>8.5737500000000004</v>
      </c>
      <c r="BK67" s="26">
        <f t="shared" si="40"/>
        <v>8.5737500000000004</v>
      </c>
      <c r="BL67" s="26">
        <f t="shared" si="40"/>
        <v>8.5737500000000004</v>
      </c>
      <c r="BM67" s="26">
        <f t="shared" si="40"/>
        <v>8.5737500000000004</v>
      </c>
      <c r="BN67" s="26">
        <f t="shared" si="40"/>
        <v>8.5737500000000004</v>
      </c>
      <c r="BO67" s="26">
        <f t="shared" si="40"/>
        <v>8.5737500000000004</v>
      </c>
      <c r="BP67" s="26">
        <f t="shared" si="40"/>
        <v>8.5737500000000004</v>
      </c>
      <c r="BQ67" s="26">
        <f t="shared" si="40"/>
        <v>8.5737500000000004</v>
      </c>
      <c r="BR67" s="26">
        <f t="shared" si="40"/>
        <v>8.5737500000000004</v>
      </c>
      <c r="BS67" s="26">
        <f t="shared" si="40"/>
        <v>8.5737500000000004</v>
      </c>
      <c r="BT67" s="26">
        <f t="shared" ref="BT67:BY67" si="41">LOOKUP(BT5,18:18,26:26)</f>
        <v>8.5737500000000004</v>
      </c>
      <c r="BU67" s="26">
        <f t="shared" si="41"/>
        <v>8.5737500000000004</v>
      </c>
      <c r="BV67" s="26">
        <f t="shared" si="41"/>
        <v>8.5737500000000004</v>
      </c>
      <c r="BW67" s="26">
        <f t="shared" si="41"/>
        <v>8.5737500000000004</v>
      </c>
      <c r="BX67" s="26">
        <f t="shared" si="41"/>
        <v>8.5737500000000004</v>
      </c>
      <c r="BY67" s="26">
        <f t="shared" si="41"/>
        <v>8.5737500000000004</v>
      </c>
      <c r="CA67" s="39">
        <f t="shared" si="39"/>
        <v>0</v>
      </c>
      <c r="CB67" s="39">
        <f t="shared" si="39"/>
        <v>0</v>
      </c>
      <c r="CC67" s="39">
        <f t="shared" si="39"/>
        <v>0</v>
      </c>
      <c r="CD67" s="39">
        <f t="shared" si="39"/>
        <v>0</v>
      </c>
      <c r="CE67" s="39">
        <f t="shared" si="39"/>
        <v>0</v>
      </c>
      <c r="CF67" s="39">
        <f t="shared" si="39"/>
        <v>0</v>
      </c>
      <c r="CG67" s="39">
        <f t="shared" si="39"/>
        <v>0</v>
      </c>
      <c r="CH67" s="39">
        <f t="shared" si="39"/>
        <v>0</v>
      </c>
      <c r="CI67" s="39">
        <f t="shared" si="39"/>
        <v>0</v>
      </c>
      <c r="CJ67" s="39">
        <f t="shared" si="39"/>
        <v>0</v>
      </c>
      <c r="CK67" s="39">
        <f t="shared" si="39"/>
        <v>0</v>
      </c>
      <c r="CL67" s="39">
        <f t="shared" si="39"/>
        <v>0</v>
      </c>
    </row>
    <row r="68" spans="1:90"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</row>
    <row r="69" spans="1:90" s="7" customFormat="1">
      <c r="A69" s="43" t="s">
        <v>54</v>
      </c>
      <c r="BZ69" s="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</row>
    <row r="70" spans="1:90" s="6" customFormat="1">
      <c r="A70" s="35"/>
      <c r="B70" s="6" t="s">
        <v>55</v>
      </c>
      <c r="BZ70" s="12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</row>
    <row r="71" spans="1:90" s="6" customFormat="1">
      <c r="A71" s="35"/>
      <c r="C71" s="6" t="s">
        <v>56</v>
      </c>
      <c r="G71" s="6">
        <f>LOOKUP(G5,18:18,19:19)</f>
        <v>250</v>
      </c>
      <c r="H71" s="6">
        <f t="shared" ref="H71:BS71" si="42">LOOKUP(H5,18:18,19:19)</f>
        <v>250</v>
      </c>
      <c r="I71" s="6">
        <f t="shared" si="42"/>
        <v>250</v>
      </c>
      <c r="J71" s="6">
        <f t="shared" si="42"/>
        <v>250</v>
      </c>
      <c r="K71" s="6">
        <f t="shared" si="42"/>
        <v>180</v>
      </c>
      <c r="L71" s="6">
        <f t="shared" si="42"/>
        <v>180</v>
      </c>
      <c r="M71" s="6">
        <f t="shared" si="42"/>
        <v>180</v>
      </c>
      <c r="N71" s="6">
        <f t="shared" si="42"/>
        <v>180</v>
      </c>
      <c r="O71" s="6">
        <f t="shared" si="42"/>
        <v>150</v>
      </c>
      <c r="P71" s="6">
        <f t="shared" si="42"/>
        <v>150</v>
      </c>
      <c r="Q71" s="6">
        <f t="shared" si="42"/>
        <v>150</v>
      </c>
      <c r="R71" s="6">
        <f t="shared" si="42"/>
        <v>150</v>
      </c>
      <c r="S71" s="6">
        <f t="shared" si="42"/>
        <v>100</v>
      </c>
      <c r="T71" s="6">
        <f t="shared" si="42"/>
        <v>100</v>
      </c>
      <c r="U71" s="6">
        <f t="shared" si="42"/>
        <v>100</v>
      </c>
      <c r="V71" s="6">
        <f t="shared" si="42"/>
        <v>100</v>
      </c>
      <c r="W71" s="6">
        <f t="shared" si="42"/>
        <v>113</v>
      </c>
      <c r="X71" s="6">
        <f t="shared" si="42"/>
        <v>113</v>
      </c>
      <c r="Y71" s="6">
        <f t="shared" si="42"/>
        <v>113</v>
      </c>
      <c r="Z71" s="6">
        <f t="shared" si="42"/>
        <v>113</v>
      </c>
      <c r="AA71" s="6">
        <f t="shared" si="42"/>
        <v>113</v>
      </c>
      <c r="AB71" s="6">
        <f t="shared" si="42"/>
        <v>113</v>
      </c>
      <c r="AC71" s="6">
        <f t="shared" si="42"/>
        <v>113</v>
      </c>
      <c r="AD71" s="6">
        <f t="shared" si="42"/>
        <v>113</v>
      </c>
      <c r="AE71" s="6">
        <f t="shared" si="42"/>
        <v>113</v>
      </c>
      <c r="AF71" s="6">
        <f t="shared" si="42"/>
        <v>113</v>
      </c>
      <c r="AG71" s="6">
        <f t="shared" si="42"/>
        <v>113</v>
      </c>
      <c r="AH71" s="6">
        <f t="shared" si="42"/>
        <v>113</v>
      </c>
      <c r="AI71" s="6">
        <f t="shared" si="42"/>
        <v>113</v>
      </c>
      <c r="AJ71" s="6">
        <f t="shared" si="42"/>
        <v>113</v>
      </c>
      <c r="AK71" s="6">
        <f t="shared" si="42"/>
        <v>113</v>
      </c>
      <c r="AL71" s="6">
        <f t="shared" si="42"/>
        <v>113</v>
      </c>
      <c r="AM71" s="6">
        <f t="shared" si="42"/>
        <v>113</v>
      </c>
      <c r="AN71" s="6">
        <f t="shared" si="42"/>
        <v>113</v>
      </c>
      <c r="AO71" s="6">
        <f t="shared" si="42"/>
        <v>113</v>
      </c>
      <c r="AP71" s="6">
        <f t="shared" si="42"/>
        <v>113</v>
      </c>
      <c r="AQ71" s="6">
        <f t="shared" si="42"/>
        <v>113</v>
      </c>
      <c r="AR71" s="6">
        <f t="shared" si="42"/>
        <v>113</v>
      </c>
      <c r="AS71" s="6">
        <f t="shared" si="42"/>
        <v>113</v>
      </c>
      <c r="AT71" s="6">
        <f t="shared" si="42"/>
        <v>113</v>
      </c>
      <c r="AU71" s="6">
        <f t="shared" si="42"/>
        <v>113</v>
      </c>
      <c r="AV71" s="6">
        <f t="shared" si="42"/>
        <v>113</v>
      </c>
      <c r="AW71" s="6">
        <f t="shared" si="42"/>
        <v>113</v>
      </c>
      <c r="AX71" s="6">
        <f t="shared" si="42"/>
        <v>113</v>
      </c>
      <c r="AY71" s="6">
        <f t="shared" si="42"/>
        <v>113</v>
      </c>
      <c r="AZ71" s="6">
        <f t="shared" si="42"/>
        <v>113</v>
      </c>
      <c r="BA71" s="6">
        <f t="shared" si="42"/>
        <v>113</v>
      </c>
      <c r="BB71" s="6">
        <f t="shared" si="42"/>
        <v>113</v>
      </c>
      <c r="BC71" s="6">
        <f t="shared" si="42"/>
        <v>113</v>
      </c>
      <c r="BD71" s="6">
        <f t="shared" si="42"/>
        <v>113</v>
      </c>
      <c r="BE71" s="6">
        <f t="shared" si="42"/>
        <v>113</v>
      </c>
      <c r="BF71" s="6">
        <f t="shared" si="42"/>
        <v>113</v>
      </c>
      <c r="BG71" s="6">
        <f t="shared" si="42"/>
        <v>113</v>
      </c>
      <c r="BH71" s="6">
        <f t="shared" si="42"/>
        <v>113</v>
      </c>
      <c r="BI71" s="6">
        <f t="shared" si="42"/>
        <v>113</v>
      </c>
      <c r="BJ71" s="6">
        <f t="shared" si="42"/>
        <v>113</v>
      </c>
      <c r="BK71" s="6">
        <f t="shared" si="42"/>
        <v>113</v>
      </c>
      <c r="BL71" s="6">
        <f t="shared" si="42"/>
        <v>113</v>
      </c>
      <c r="BM71" s="6">
        <f t="shared" si="42"/>
        <v>113</v>
      </c>
      <c r="BN71" s="6">
        <f t="shared" si="42"/>
        <v>113</v>
      </c>
      <c r="BO71" s="6">
        <f t="shared" si="42"/>
        <v>113</v>
      </c>
      <c r="BP71" s="6">
        <f t="shared" si="42"/>
        <v>113</v>
      </c>
      <c r="BQ71" s="6">
        <f t="shared" si="42"/>
        <v>113</v>
      </c>
      <c r="BR71" s="6">
        <f t="shared" si="42"/>
        <v>113</v>
      </c>
      <c r="BS71" s="6">
        <f t="shared" si="42"/>
        <v>113</v>
      </c>
      <c r="BT71" s="6">
        <f t="shared" ref="BT71:BY71" si="43">LOOKUP(BT5,18:18,19:19)</f>
        <v>113</v>
      </c>
      <c r="BU71" s="6">
        <f t="shared" si="43"/>
        <v>113</v>
      </c>
      <c r="BV71" s="6">
        <f t="shared" si="43"/>
        <v>113</v>
      </c>
      <c r="BW71" s="6">
        <f t="shared" si="43"/>
        <v>113</v>
      </c>
      <c r="BX71" s="6">
        <f t="shared" si="43"/>
        <v>113</v>
      </c>
      <c r="BY71" s="6">
        <f t="shared" si="43"/>
        <v>113</v>
      </c>
      <c r="BZ71" s="12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</row>
    <row r="72" spans="1:90" s="6" customFormat="1">
      <c r="A72" s="35"/>
      <c r="C72" s="6" t="s">
        <v>57</v>
      </c>
      <c r="E72" s="39">
        <v>0</v>
      </c>
      <c r="G72" s="40">
        <f>LOOKUP(G5,18:18,20:20)</f>
        <v>250</v>
      </c>
      <c r="H72" s="40">
        <f t="shared" ref="H72:BS72" si="44">LOOKUP(H5,18:18,20:20)</f>
        <v>250</v>
      </c>
      <c r="I72" s="40">
        <f t="shared" si="44"/>
        <v>250</v>
      </c>
      <c r="J72" s="40">
        <f t="shared" si="44"/>
        <v>250</v>
      </c>
      <c r="K72" s="40">
        <f t="shared" si="44"/>
        <v>0</v>
      </c>
      <c r="L72" s="40">
        <f t="shared" si="44"/>
        <v>0</v>
      </c>
      <c r="M72" s="40">
        <f t="shared" si="44"/>
        <v>0</v>
      </c>
      <c r="N72" s="40">
        <f t="shared" si="44"/>
        <v>0</v>
      </c>
      <c r="O72" s="40">
        <f t="shared" si="44"/>
        <v>0</v>
      </c>
      <c r="P72" s="40">
        <f t="shared" si="44"/>
        <v>0</v>
      </c>
      <c r="Q72" s="40">
        <f t="shared" si="44"/>
        <v>0</v>
      </c>
      <c r="R72" s="40">
        <f t="shared" si="44"/>
        <v>0</v>
      </c>
      <c r="S72" s="40">
        <f t="shared" si="44"/>
        <v>0</v>
      </c>
      <c r="T72" s="40">
        <f t="shared" si="44"/>
        <v>0</v>
      </c>
      <c r="U72" s="40">
        <f t="shared" si="44"/>
        <v>0</v>
      </c>
      <c r="V72" s="40">
        <f t="shared" si="44"/>
        <v>0</v>
      </c>
      <c r="W72" s="40">
        <f t="shared" si="44"/>
        <v>0</v>
      </c>
      <c r="X72" s="40">
        <f t="shared" si="44"/>
        <v>0</v>
      </c>
      <c r="Y72" s="40">
        <f t="shared" si="44"/>
        <v>0</v>
      </c>
      <c r="Z72" s="40">
        <f t="shared" si="44"/>
        <v>0</v>
      </c>
      <c r="AA72" s="40">
        <f t="shared" si="44"/>
        <v>0</v>
      </c>
      <c r="AB72" s="40">
        <f t="shared" si="44"/>
        <v>0</v>
      </c>
      <c r="AC72" s="40">
        <f t="shared" si="44"/>
        <v>0</v>
      </c>
      <c r="AD72" s="40">
        <f t="shared" si="44"/>
        <v>0</v>
      </c>
      <c r="AE72" s="40">
        <f t="shared" si="44"/>
        <v>0</v>
      </c>
      <c r="AF72" s="40">
        <f t="shared" si="44"/>
        <v>0</v>
      </c>
      <c r="AG72" s="40">
        <f t="shared" si="44"/>
        <v>0</v>
      </c>
      <c r="AH72" s="40">
        <f t="shared" si="44"/>
        <v>0</v>
      </c>
      <c r="AI72" s="40">
        <f t="shared" si="44"/>
        <v>0</v>
      </c>
      <c r="AJ72" s="40">
        <f t="shared" si="44"/>
        <v>0</v>
      </c>
      <c r="AK72" s="40">
        <f t="shared" si="44"/>
        <v>0</v>
      </c>
      <c r="AL72" s="40">
        <f t="shared" si="44"/>
        <v>0</v>
      </c>
      <c r="AM72" s="40">
        <f t="shared" si="44"/>
        <v>0</v>
      </c>
      <c r="AN72" s="40">
        <f t="shared" si="44"/>
        <v>0</v>
      </c>
      <c r="AO72" s="40">
        <f t="shared" si="44"/>
        <v>0</v>
      </c>
      <c r="AP72" s="40">
        <f t="shared" si="44"/>
        <v>0</v>
      </c>
      <c r="AQ72" s="40">
        <f t="shared" si="44"/>
        <v>0</v>
      </c>
      <c r="AR72" s="40">
        <f t="shared" si="44"/>
        <v>0</v>
      </c>
      <c r="AS72" s="40">
        <f t="shared" si="44"/>
        <v>0</v>
      </c>
      <c r="AT72" s="40">
        <f t="shared" si="44"/>
        <v>0</v>
      </c>
      <c r="AU72" s="40">
        <f t="shared" si="44"/>
        <v>0</v>
      </c>
      <c r="AV72" s="40">
        <f t="shared" si="44"/>
        <v>0</v>
      </c>
      <c r="AW72" s="40">
        <f t="shared" si="44"/>
        <v>0</v>
      </c>
      <c r="AX72" s="40">
        <f t="shared" si="44"/>
        <v>0</v>
      </c>
      <c r="AY72" s="40">
        <f t="shared" si="44"/>
        <v>0</v>
      </c>
      <c r="AZ72" s="40">
        <f t="shared" si="44"/>
        <v>0</v>
      </c>
      <c r="BA72" s="40">
        <f t="shared" si="44"/>
        <v>0</v>
      </c>
      <c r="BB72" s="40">
        <f t="shared" si="44"/>
        <v>0</v>
      </c>
      <c r="BC72" s="40">
        <f t="shared" si="44"/>
        <v>0</v>
      </c>
      <c r="BD72" s="40">
        <f t="shared" si="44"/>
        <v>0</v>
      </c>
      <c r="BE72" s="40">
        <f t="shared" si="44"/>
        <v>0</v>
      </c>
      <c r="BF72" s="40">
        <f t="shared" si="44"/>
        <v>0</v>
      </c>
      <c r="BG72" s="40">
        <f t="shared" si="44"/>
        <v>0</v>
      </c>
      <c r="BH72" s="40">
        <f t="shared" si="44"/>
        <v>0</v>
      </c>
      <c r="BI72" s="40">
        <f t="shared" si="44"/>
        <v>0</v>
      </c>
      <c r="BJ72" s="40">
        <f t="shared" si="44"/>
        <v>0</v>
      </c>
      <c r="BK72" s="40">
        <f t="shared" si="44"/>
        <v>0</v>
      </c>
      <c r="BL72" s="40">
        <f t="shared" si="44"/>
        <v>0</v>
      </c>
      <c r="BM72" s="40">
        <f t="shared" si="44"/>
        <v>0</v>
      </c>
      <c r="BN72" s="40">
        <f t="shared" si="44"/>
        <v>0</v>
      </c>
      <c r="BO72" s="40">
        <f t="shared" si="44"/>
        <v>0</v>
      </c>
      <c r="BP72" s="40">
        <f t="shared" si="44"/>
        <v>0</v>
      </c>
      <c r="BQ72" s="40">
        <f t="shared" si="44"/>
        <v>0</v>
      </c>
      <c r="BR72" s="40">
        <f t="shared" si="44"/>
        <v>0</v>
      </c>
      <c r="BS72" s="40">
        <f t="shared" si="44"/>
        <v>0</v>
      </c>
      <c r="BT72" s="40">
        <f t="shared" ref="BT72:BY72" si="45">LOOKUP(BT5,18:18,20:20)</f>
        <v>0</v>
      </c>
      <c r="BU72" s="40">
        <f t="shared" si="45"/>
        <v>0</v>
      </c>
      <c r="BV72" s="40">
        <f t="shared" si="45"/>
        <v>0</v>
      </c>
      <c r="BW72" s="40">
        <f t="shared" si="45"/>
        <v>0</v>
      </c>
      <c r="BX72" s="40">
        <f t="shared" si="45"/>
        <v>0</v>
      </c>
      <c r="BY72" s="40">
        <f t="shared" si="45"/>
        <v>0</v>
      </c>
      <c r="BZ72" s="12" t="s">
        <v>0</v>
      </c>
      <c r="CA72" s="40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</row>
    <row r="73" spans="1:90" s="6" customFormat="1">
      <c r="A73" s="35"/>
      <c r="C73" s="6" t="s">
        <v>58</v>
      </c>
      <c r="E73" s="39">
        <v>1</v>
      </c>
      <c r="G73" s="40">
        <f t="shared" ref="G73:BR73" si="46">LOOKUP(G5,18:18,21:21)</f>
        <v>250</v>
      </c>
      <c r="H73" s="40">
        <f t="shared" si="46"/>
        <v>250</v>
      </c>
      <c r="I73" s="40">
        <f t="shared" si="46"/>
        <v>250</v>
      </c>
      <c r="J73" s="40">
        <f t="shared" si="46"/>
        <v>250</v>
      </c>
      <c r="K73" s="40">
        <f t="shared" si="46"/>
        <v>0</v>
      </c>
      <c r="L73" s="40">
        <f t="shared" si="46"/>
        <v>0</v>
      </c>
      <c r="M73" s="40">
        <f t="shared" si="46"/>
        <v>0</v>
      </c>
      <c r="N73" s="40">
        <f t="shared" si="46"/>
        <v>0</v>
      </c>
      <c r="O73" s="40">
        <f t="shared" si="46"/>
        <v>0.33333333333333298</v>
      </c>
      <c r="P73" s="40">
        <f t="shared" si="46"/>
        <v>0.33333333333333298</v>
      </c>
      <c r="Q73" s="40">
        <f t="shared" si="46"/>
        <v>0.33333333333333298</v>
      </c>
      <c r="R73" s="40">
        <f t="shared" si="46"/>
        <v>0.33333333333333298</v>
      </c>
      <c r="S73" s="40">
        <f t="shared" si="46"/>
        <v>0.88888888888888895</v>
      </c>
      <c r="T73" s="40">
        <f t="shared" si="46"/>
        <v>0.88888888888888895</v>
      </c>
      <c r="U73" s="40">
        <f t="shared" si="46"/>
        <v>0.88888888888888895</v>
      </c>
      <c r="V73" s="40">
        <f t="shared" si="46"/>
        <v>0.88888888888888895</v>
      </c>
      <c r="W73" s="40">
        <f t="shared" si="46"/>
        <v>0.74444444444444402</v>
      </c>
      <c r="X73" s="40">
        <f t="shared" si="46"/>
        <v>0.74444444444444402</v>
      </c>
      <c r="Y73" s="40">
        <f t="shared" si="46"/>
        <v>0.74444444444444402</v>
      </c>
      <c r="Z73" s="40">
        <f t="shared" si="46"/>
        <v>0.74444444444444402</v>
      </c>
      <c r="AA73" s="40">
        <f t="shared" si="46"/>
        <v>0.74444444444444402</v>
      </c>
      <c r="AB73" s="40">
        <f t="shared" si="46"/>
        <v>0.74444444444444402</v>
      </c>
      <c r="AC73" s="40">
        <f t="shared" si="46"/>
        <v>0.74444444444444402</v>
      </c>
      <c r="AD73" s="40">
        <f t="shared" si="46"/>
        <v>0.74444444444444402</v>
      </c>
      <c r="AE73" s="40">
        <f t="shared" si="46"/>
        <v>0.74444444444444402</v>
      </c>
      <c r="AF73" s="40">
        <f t="shared" si="46"/>
        <v>0.74444444444444402</v>
      </c>
      <c r="AG73" s="40">
        <f t="shared" si="46"/>
        <v>0.74444444444444402</v>
      </c>
      <c r="AH73" s="40">
        <f t="shared" si="46"/>
        <v>0.74444444444444402</v>
      </c>
      <c r="AI73" s="40">
        <f t="shared" si="46"/>
        <v>0.74444444444444402</v>
      </c>
      <c r="AJ73" s="40">
        <f t="shared" si="46"/>
        <v>0.74444444444444402</v>
      </c>
      <c r="AK73" s="40">
        <f t="shared" si="46"/>
        <v>0.74444444444444402</v>
      </c>
      <c r="AL73" s="40">
        <f t="shared" si="46"/>
        <v>0.74444444444444402</v>
      </c>
      <c r="AM73" s="40">
        <f t="shared" si="46"/>
        <v>0.74444444444444402</v>
      </c>
      <c r="AN73" s="40">
        <f t="shared" si="46"/>
        <v>0.74444444444444402</v>
      </c>
      <c r="AO73" s="40">
        <f t="shared" si="46"/>
        <v>0.74444444444444402</v>
      </c>
      <c r="AP73" s="40">
        <f t="shared" si="46"/>
        <v>0.74444444444444402</v>
      </c>
      <c r="AQ73" s="40">
        <f t="shared" si="46"/>
        <v>0.74444444444444402</v>
      </c>
      <c r="AR73" s="40">
        <f t="shared" si="46"/>
        <v>0.74444444444444402</v>
      </c>
      <c r="AS73" s="40">
        <f t="shared" si="46"/>
        <v>0.74444444444444402</v>
      </c>
      <c r="AT73" s="40">
        <f t="shared" si="46"/>
        <v>0.74444444444444402</v>
      </c>
      <c r="AU73" s="40">
        <f t="shared" si="46"/>
        <v>0.74444444444444402</v>
      </c>
      <c r="AV73" s="40">
        <f t="shared" si="46"/>
        <v>0.74444444444444402</v>
      </c>
      <c r="AW73" s="40">
        <f t="shared" si="46"/>
        <v>0.74444444444444402</v>
      </c>
      <c r="AX73" s="40">
        <f t="shared" si="46"/>
        <v>0.74444444444444402</v>
      </c>
      <c r="AY73" s="40">
        <f t="shared" si="46"/>
        <v>0.74444444444444402</v>
      </c>
      <c r="AZ73" s="40">
        <f t="shared" si="46"/>
        <v>0.74444444444444402</v>
      </c>
      <c r="BA73" s="40">
        <f t="shared" si="46"/>
        <v>0.74444444444444402</v>
      </c>
      <c r="BB73" s="40">
        <f t="shared" si="46"/>
        <v>0.74444444444444402</v>
      </c>
      <c r="BC73" s="40">
        <f t="shared" si="46"/>
        <v>0.74444444444444402</v>
      </c>
      <c r="BD73" s="40">
        <f t="shared" si="46"/>
        <v>0.74444444444444402</v>
      </c>
      <c r="BE73" s="40">
        <f t="shared" si="46"/>
        <v>0.74444444444444402</v>
      </c>
      <c r="BF73" s="40">
        <f t="shared" si="46"/>
        <v>0.74444444444444402</v>
      </c>
      <c r="BG73" s="40">
        <f t="shared" si="46"/>
        <v>0.74444444444444402</v>
      </c>
      <c r="BH73" s="40">
        <f t="shared" si="46"/>
        <v>0.74444444444444402</v>
      </c>
      <c r="BI73" s="40">
        <f t="shared" si="46"/>
        <v>0.74444444444444402</v>
      </c>
      <c r="BJ73" s="40">
        <f t="shared" si="46"/>
        <v>0.74444444444444402</v>
      </c>
      <c r="BK73" s="40">
        <f t="shared" si="46"/>
        <v>0.74444444444444402</v>
      </c>
      <c r="BL73" s="40">
        <f t="shared" si="46"/>
        <v>0.74444444444444402</v>
      </c>
      <c r="BM73" s="40">
        <f t="shared" si="46"/>
        <v>0.74444444444444402</v>
      </c>
      <c r="BN73" s="40">
        <f t="shared" si="46"/>
        <v>0.74444444444444402</v>
      </c>
      <c r="BO73" s="40">
        <f t="shared" si="46"/>
        <v>0.74444444444444402</v>
      </c>
      <c r="BP73" s="40">
        <f t="shared" si="46"/>
        <v>0.74444444444444402</v>
      </c>
      <c r="BQ73" s="40">
        <f t="shared" si="46"/>
        <v>0.74444444444444402</v>
      </c>
      <c r="BR73" s="40">
        <f t="shared" si="46"/>
        <v>0.74444444444444402</v>
      </c>
      <c r="BS73" s="40">
        <f t="shared" ref="BS73:BY73" si="47">LOOKUP(BS5,18:18,21:21)</f>
        <v>0.74444444444444402</v>
      </c>
      <c r="BT73" s="40">
        <f t="shared" si="47"/>
        <v>0.74444444444444402</v>
      </c>
      <c r="BU73" s="40">
        <f t="shared" si="47"/>
        <v>0.74444444444444402</v>
      </c>
      <c r="BV73" s="40">
        <f t="shared" si="47"/>
        <v>0.74444444444444402</v>
      </c>
      <c r="BW73" s="40">
        <f t="shared" si="47"/>
        <v>0.74444444444444402</v>
      </c>
      <c r="BX73" s="40">
        <f t="shared" si="47"/>
        <v>0.74444444444444402</v>
      </c>
      <c r="BY73" s="40">
        <f t="shared" si="47"/>
        <v>0.74444444444444402</v>
      </c>
      <c r="BZ73" s="12" t="s">
        <v>0</v>
      </c>
      <c r="CA73" s="40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</row>
    <row r="74" spans="1:90" s="6" customFormat="1">
      <c r="A74" s="35"/>
      <c r="C74" s="6" t="s">
        <v>59</v>
      </c>
      <c r="E74" s="39">
        <v>2</v>
      </c>
      <c r="G74" s="40">
        <f t="shared" ref="G74:BR74" si="48">LOOKUP(G5,18:18,22:22)</f>
        <v>250</v>
      </c>
      <c r="H74" s="40">
        <f t="shared" si="48"/>
        <v>250</v>
      </c>
      <c r="I74" s="40">
        <f t="shared" si="48"/>
        <v>250</v>
      </c>
      <c r="J74" s="40">
        <f t="shared" si="48"/>
        <v>250</v>
      </c>
      <c r="K74" s="40">
        <f t="shared" si="48"/>
        <v>1</v>
      </c>
      <c r="L74" s="40">
        <f t="shared" si="48"/>
        <v>1</v>
      </c>
      <c r="M74" s="40">
        <f t="shared" si="48"/>
        <v>1</v>
      </c>
      <c r="N74" s="40">
        <f t="shared" si="48"/>
        <v>1</v>
      </c>
      <c r="O74" s="40">
        <f t="shared" si="48"/>
        <v>0.66666666666666696</v>
      </c>
      <c r="P74" s="40">
        <f t="shared" si="48"/>
        <v>0.66666666666666696</v>
      </c>
      <c r="Q74" s="40">
        <f t="shared" si="48"/>
        <v>0.66666666666666696</v>
      </c>
      <c r="R74" s="40">
        <f t="shared" si="48"/>
        <v>0.66666666666666696</v>
      </c>
      <c r="S74" s="40">
        <f t="shared" si="48"/>
        <v>0.11111111111111099</v>
      </c>
      <c r="T74" s="40">
        <f t="shared" si="48"/>
        <v>0.11111111111111099</v>
      </c>
      <c r="U74" s="40">
        <f t="shared" si="48"/>
        <v>0.11111111111111099</v>
      </c>
      <c r="V74" s="40">
        <f t="shared" si="48"/>
        <v>0.11111111111111099</v>
      </c>
      <c r="W74" s="40">
        <f t="shared" si="48"/>
        <v>0.25555555555555598</v>
      </c>
      <c r="X74" s="40">
        <f t="shared" si="48"/>
        <v>0.25555555555555598</v>
      </c>
      <c r="Y74" s="40">
        <f t="shared" si="48"/>
        <v>0.25555555555555598</v>
      </c>
      <c r="Z74" s="40">
        <f t="shared" si="48"/>
        <v>0.25555555555555598</v>
      </c>
      <c r="AA74" s="40">
        <f t="shared" si="48"/>
        <v>0.25555555555555598</v>
      </c>
      <c r="AB74" s="40">
        <f t="shared" si="48"/>
        <v>0.25555555555555598</v>
      </c>
      <c r="AC74" s="40">
        <f t="shared" si="48"/>
        <v>0.25555555555555598</v>
      </c>
      <c r="AD74" s="40">
        <f t="shared" si="48"/>
        <v>0.25555555555555598</v>
      </c>
      <c r="AE74" s="40">
        <f t="shared" si="48"/>
        <v>0.25555555555555598</v>
      </c>
      <c r="AF74" s="40">
        <f t="shared" si="48"/>
        <v>0.25555555555555598</v>
      </c>
      <c r="AG74" s="40">
        <f t="shared" si="48"/>
        <v>0.25555555555555598</v>
      </c>
      <c r="AH74" s="40">
        <f t="shared" si="48"/>
        <v>0.25555555555555598</v>
      </c>
      <c r="AI74" s="40">
        <f t="shared" si="48"/>
        <v>0.25555555555555598</v>
      </c>
      <c r="AJ74" s="40">
        <f t="shared" si="48"/>
        <v>0.25555555555555598</v>
      </c>
      <c r="AK74" s="40">
        <f t="shared" si="48"/>
        <v>0.25555555555555598</v>
      </c>
      <c r="AL74" s="40">
        <f t="shared" si="48"/>
        <v>0.25555555555555598</v>
      </c>
      <c r="AM74" s="40">
        <f t="shared" si="48"/>
        <v>0.25555555555555598</v>
      </c>
      <c r="AN74" s="40">
        <f t="shared" si="48"/>
        <v>0.25555555555555598</v>
      </c>
      <c r="AO74" s="40">
        <f t="shared" si="48"/>
        <v>0.25555555555555598</v>
      </c>
      <c r="AP74" s="40">
        <f t="shared" si="48"/>
        <v>0.25555555555555598</v>
      </c>
      <c r="AQ74" s="40">
        <f t="shared" si="48"/>
        <v>0.25555555555555598</v>
      </c>
      <c r="AR74" s="40">
        <f t="shared" si="48"/>
        <v>0.25555555555555598</v>
      </c>
      <c r="AS74" s="40">
        <f t="shared" si="48"/>
        <v>0.25555555555555598</v>
      </c>
      <c r="AT74" s="40">
        <f t="shared" si="48"/>
        <v>0.25555555555555598</v>
      </c>
      <c r="AU74" s="40">
        <f t="shared" si="48"/>
        <v>0.25555555555555598</v>
      </c>
      <c r="AV74" s="40">
        <f t="shared" si="48"/>
        <v>0.25555555555555598</v>
      </c>
      <c r="AW74" s="40">
        <f t="shared" si="48"/>
        <v>0.25555555555555598</v>
      </c>
      <c r="AX74" s="40">
        <f t="shared" si="48"/>
        <v>0.25555555555555598</v>
      </c>
      <c r="AY74" s="40">
        <f t="shared" si="48"/>
        <v>0.25555555555555598</v>
      </c>
      <c r="AZ74" s="40">
        <f t="shared" si="48"/>
        <v>0.25555555555555598</v>
      </c>
      <c r="BA74" s="40">
        <f t="shared" si="48"/>
        <v>0.25555555555555598</v>
      </c>
      <c r="BB74" s="40">
        <f t="shared" si="48"/>
        <v>0.25555555555555598</v>
      </c>
      <c r="BC74" s="40">
        <f t="shared" si="48"/>
        <v>0.25555555555555598</v>
      </c>
      <c r="BD74" s="40">
        <f t="shared" si="48"/>
        <v>0.25555555555555598</v>
      </c>
      <c r="BE74" s="40">
        <f t="shared" si="48"/>
        <v>0.25555555555555598</v>
      </c>
      <c r="BF74" s="40">
        <f t="shared" si="48"/>
        <v>0.25555555555555598</v>
      </c>
      <c r="BG74" s="40">
        <f t="shared" si="48"/>
        <v>0.25555555555555598</v>
      </c>
      <c r="BH74" s="40">
        <f t="shared" si="48"/>
        <v>0.25555555555555598</v>
      </c>
      <c r="BI74" s="40">
        <f t="shared" si="48"/>
        <v>0.25555555555555598</v>
      </c>
      <c r="BJ74" s="40">
        <f t="shared" si="48"/>
        <v>0.25555555555555598</v>
      </c>
      <c r="BK74" s="40">
        <f t="shared" si="48"/>
        <v>0.25555555555555598</v>
      </c>
      <c r="BL74" s="40">
        <f t="shared" si="48"/>
        <v>0.25555555555555598</v>
      </c>
      <c r="BM74" s="40">
        <f t="shared" si="48"/>
        <v>0.25555555555555598</v>
      </c>
      <c r="BN74" s="40">
        <f t="shared" si="48"/>
        <v>0.25555555555555598</v>
      </c>
      <c r="BO74" s="40">
        <f t="shared" si="48"/>
        <v>0.25555555555555598</v>
      </c>
      <c r="BP74" s="40">
        <f t="shared" si="48"/>
        <v>0.25555555555555598</v>
      </c>
      <c r="BQ74" s="40">
        <f t="shared" si="48"/>
        <v>0.25555555555555598</v>
      </c>
      <c r="BR74" s="40">
        <f t="shared" si="48"/>
        <v>0.25555555555555598</v>
      </c>
      <c r="BS74" s="40">
        <f t="shared" ref="BS74:BY74" si="49">LOOKUP(BS5,18:18,22:22)</f>
        <v>0.25555555555555598</v>
      </c>
      <c r="BT74" s="40">
        <f t="shared" si="49"/>
        <v>0.25555555555555598</v>
      </c>
      <c r="BU74" s="40">
        <f t="shared" si="49"/>
        <v>0.25555555555555598</v>
      </c>
      <c r="BV74" s="40">
        <f t="shared" si="49"/>
        <v>0.25555555555555598</v>
      </c>
      <c r="BW74" s="40">
        <f t="shared" si="49"/>
        <v>0.25555555555555598</v>
      </c>
      <c r="BX74" s="40">
        <f t="shared" si="49"/>
        <v>0.25555555555555598</v>
      </c>
      <c r="BY74" s="40">
        <f t="shared" si="49"/>
        <v>0.25555555555555598</v>
      </c>
      <c r="BZ74" s="12" t="s">
        <v>0</v>
      </c>
      <c r="CA74" s="40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</row>
    <row r="75" spans="1:90" s="6" customFormat="1">
      <c r="A75" s="35"/>
      <c r="C75" s="6" t="s">
        <v>60</v>
      </c>
      <c r="E75" s="39">
        <v>3</v>
      </c>
      <c r="G75" s="40">
        <f t="shared" ref="G75:BR75" si="50">LOOKUP(G5,18:18,23:23)</f>
        <v>250</v>
      </c>
      <c r="H75" s="40">
        <f t="shared" si="50"/>
        <v>250</v>
      </c>
      <c r="I75" s="40">
        <f t="shared" si="50"/>
        <v>250</v>
      </c>
      <c r="J75" s="40">
        <f t="shared" si="50"/>
        <v>250</v>
      </c>
      <c r="K75" s="40">
        <f t="shared" si="50"/>
        <v>0</v>
      </c>
      <c r="L75" s="40">
        <f t="shared" si="50"/>
        <v>0</v>
      </c>
      <c r="M75" s="40">
        <f t="shared" si="50"/>
        <v>0</v>
      </c>
      <c r="N75" s="40">
        <f t="shared" si="50"/>
        <v>0</v>
      </c>
      <c r="O75" s="40">
        <f t="shared" si="50"/>
        <v>-5.5511151231257802E-17</v>
      </c>
      <c r="P75" s="40">
        <f t="shared" si="50"/>
        <v>-5.5511151231257802E-17</v>
      </c>
      <c r="Q75" s="40">
        <f t="shared" si="50"/>
        <v>-5.5511151231257802E-17</v>
      </c>
      <c r="R75" s="40">
        <f t="shared" si="50"/>
        <v>-5.5511151231257802E-17</v>
      </c>
      <c r="S75" s="40">
        <f t="shared" si="50"/>
        <v>0</v>
      </c>
      <c r="T75" s="40">
        <f t="shared" si="50"/>
        <v>0</v>
      </c>
      <c r="U75" s="40">
        <f t="shared" si="50"/>
        <v>0</v>
      </c>
      <c r="V75" s="40">
        <f t="shared" si="50"/>
        <v>0</v>
      </c>
      <c r="W75" s="40">
        <f t="shared" si="50"/>
        <v>0</v>
      </c>
      <c r="X75" s="40">
        <f t="shared" si="50"/>
        <v>0</v>
      </c>
      <c r="Y75" s="40">
        <f t="shared" si="50"/>
        <v>0</v>
      </c>
      <c r="Z75" s="40">
        <f t="shared" si="50"/>
        <v>0</v>
      </c>
      <c r="AA75" s="40">
        <f t="shared" si="50"/>
        <v>0</v>
      </c>
      <c r="AB75" s="40">
        <f t="shared" si="50"/>
        <v>0</v>
      </c>
      <c r="AC75" s="40">
        <f t="shared" si="50"/>
        <v>0</v>
      </c>
      <c r="AD75" s="40">
        <f t="shared" si="50"/>
        <v>0</v>
      </c>
      <c r="AE75" s="40">
        <f t="shared" si="50"/>
        <v>0</v>
      </c>
      <c r="AF75" s="40">
        <f t="shared" si="50"/>
        <v>0</v>
      </c>
      <c r="AG75" s="40">
        <f t="shared" si="50"/>
        <v>0</v>
      </c>
      <c r="AH75" s="40">
        <f t="shared" si="50"/>
        <v>0</v>
      </c>
      <c r="AI75" s="40">
        <f t="shared" si="50"/>
        <v>0</v>
      </c>
      <c r="AJ75" s="40">
        <f t="shared" si="50"/>
        <v>0</v>
      </c>
      <c r="AK75" s="40">
        <f t="shared" si="50"/>
        <v>0</v>
      </c>
      <c r="AL75" s="40">
        <f t="shared" si="50"/>
        <v>0</v>
      </c>
      <c r="AM75" s="40">
        <f t="shared" si="50"/>
        <v>0</v>
      </c>
      <c r="AN75" s="40">
        <f t="shared" si="50"/>
        <v>0</v>
      </c>
      <c r="AO75" s="40">
        <f t="shared" si="50"/>
        <v>0</v>
      </c>
      <c r="AP75" s="40">
        <f t="shared" si="50"/>
        <v>0</v>
      </c>
      <c r="AQ75" s="40">
        <f t="shared" si="50"/>
        <v>0</v>
      </c>
      <c r="AR75" s="40">
        <f t="shared" si="50"/>
        <v>0</v>
      </c>
      <c r="AS75" s="40">
        <f t="shared" si="50"/>
        <v>0</v>
      </c>
      <c r="AT75" s="40">
        <f t="shared" si="50"/>
        <v>0</v>
      </c>
      <c r="AU75" s="40">
        <f t="shared" si="50"/>
        <v>0</v>
      </c>
      <c r="AV75" s="40">
        <f t="shared" si="50"/>
        <v>0</v>
      </c>
      <c r="AW75" s="40">
        <f t="shared" si="50"/>
        <v>0</v>
      </c>
      <c r="AX75" s="40">
        <f t="shared" si="50"/>
        <v>0</v>
      </c>
      <c r="AY75" s="40">
        <f t="shared" si="50"/>
        <v>0</v>
      </c>
      <c r="AZ75" s="40">
        <f t="shared" si="50"/>
        <v>0</v>
      </c>
      <c r="BA75" s="40">
        <f t="shared" si="50"/>
        <v>0</v>
      </c>
      <c r="BB75" s="40">
        <f t="shared" si="50"/>
        <v>0</v>
      </c>
      <c r="BC75" s="40">
        <f t="shared" si="50"/>
        <v>0</v>
      </c>
      <c r="BD75" s="40">
        <f t="shared" si="50"/>
        <v>0</v>
      </c>
      <c r="BE75" s="40">
        <f t="shared" si="50"/>
        <v>0</v>
      </c>
      <c r="BF75" s="40">
        <f t="shared" si="50"/>
        <v>0</v>
      </c>
      <c r="BG75" s="40">
        <f t="shared" si="50"/>
        <v>0</v>
      </c>
      <c r="BH75" s="40">
        <f t="shared" si="50"/>
        <v>0</v>
      </c>
      <c r="BI75" s="40">
        <f t="shared" si="50"/>
        <v>0</v>
      </c>
      <c r="BJ75" s="40">
        <f t="shared" si="50"/>
        <v>0</v>
      </c>
      <c r="BK75" s="40">
        <f t="shared" si="50"/>
        <v>0</v>
      </c>
      <c r="BL75" s="40">
        <f t="shared" si="50"/>
        <v>0</v>
      </c>
      <c r="BM75" s="40">
        <f t="shared" si="50"/>
        <v>0</v>
      </c>
      <c r="BN75" s="40">
        <f t="shared" si="50"/>
        <v>0</v>
      </c>
      <c r="BO75" s="40">
        <f t="shared" si="50"/>
        <v>0</v>
      </c>
      <c r="BP75" s="40">
        <f t="shared" si="50"/>
        <v>0</v>
      </c>
      <c r="BQ75" s="40">
        <f t="shared" si="50"/>
        <v>0</v>
      </c>
      <c r="BR75" s="40">
        <f t="shared" si="50"/>
        <v>0</v>
      </c>
      <c r="BS75" s="40">
        <f t="shared" ref="BS75:BY75" si="51">LOOKUP(BS5,18:18,23:23)</f>
        <v>0</v>
      </c>
      <c r="BT75" s="40">
        <f t="shared" si="51"/>
        <v>0</v>
      </c>
      <c r="BU75" s="40">
        <f t="shared" si="51"/>
        <v>0</v>
      </c>
      <c r="BV75" s="40">
        <f t="shared" si="51"/>
        <v>0</v>
      </c>
      <c r="BW75" s="40">
        <f t="shared" si="51"/>
        <v>0</v>
      </c>
      <c r="BX75" s="40">
        <f t="shared" si="51"/>
        <v>0</v>
      </c>
      <c r="BY75" s="40">
        <f t="shared" si="51"/>
        <v>0</v>
      </c>
      <c r="BZ75" s="12" t="s">
        <v>0</v>
      </c>
      <c r="CA75" s="40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</row>
    <row r="76" spans="1:90" s="6" customFormat="1">
      <c r="A76" s="35"/>
      <c r="BZ76" s="12" t="s">
        <v>0</v>
      </c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</row>
    <row r="77" spans="1:90" s="6" customFormat="1">
      <c r="A77" s="35"/>
      <c r="BZ77" s="12" t="s">
        <v>0</v>
      </c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</row>
    <row r="78" spans="1:90" s="6" customFormat="1">
      <c r="A78" s="35"/>
      <c r="B78" s="39" t="s">
        <v>61</v>
      </c>
      <c r="G78" s="39">
        <f>F84</f>
        <v>0</v>
      </c>
      <c r="H78" s="39">
        <f t="shared" ref="H78:BS78" ca="1" si="52">G84</f>
        <v>-3735</v>
      </c>
      <c r="I78" s="39">
        <f t="shared" ca="1" si="52"/>
        <v>-22425</v>
      </c>
      <c r="J78" s="39">
        <f t="shared" ca="1" si="52"/>
        <v>-63585</v>
      </c>
      <c r="K78" s="39">
        <f t="shared" ca="1" si="52"/>
        <v>-138450</v>
      </c>
      <c r="L78" s="39">
        <f t="shared" ca="1" si="52"/>
        <v>-209683.5</v>
      </c>
      <c r="M78" s="39">
        <f t="shared" ca="1" si="52"/>
        <v>-265867.5</v>
      </c>
      <c r="N78" s="39">
        <f t="shared" ca="1" si="52"/>
        <v>-299535</v>
      </c>
      <c r="O78" s="39">
        <f t="shared" ca="1" si="52"/>
        <v>-299452.5</v>
      </c>
      <c r="P78" s="39">
        <f t="shared" ca="1" si="52"/>
        <v>-299537.71875</v>
      </c>
      <c r="Q78" s="39">
        <f t="shared" ca="1" si="52"/>
        <v>-299635.6875</v>
      </c>
      <c r="R78" s="39">
        <f t="shared" ca="1" si="52"/>
        <v>-299580.5625</v>
      </c>
      <c r="S78" s="39">
        <f t="shared" ca="1" si="52"/>
        <v>-299520.84375</v>
      </c>
      <c r="T78" s="39">
        <f t="shared" ca="1" si="52"/>
        <v>-299602.84218749998</v>
      </c>
      <c r="U78" s="39">
        <f t="shared" ca="1" si="52"/>
        <v>-299640.51093749999</v>
      </c>
      <c r="V78" s="39">
        <f t="shared" ca="1" si="52"/>
        <v>-299606.74687499995</v>
      </c>
      <c r="W78" s="39">
        <f t="shared" ca="1" si="52"/>
        <v>-299560.12031249999</v>
      </c>
      <c r="X78" s="39">
        <f t="shared" ca="1" si="52"/>
        <v>-299670.33585937496</v>
      </c>
      <c r="Y78" s="39">
        <f t="shared" ca="1" si="52"/>
        <v>-299635.34182031249</v>
      </c>
      <c r="Z78" s="39">
        <f t="shared" ca="1" si="52"/>
        <v>-299593.30556249997</v>
      </c>
      <c r="AA78" s="39">
        <f t="shared" ca="1" si="52"/>
        <v>-299539.95834374998</v>
      </c>
      <c r="AB78" s="39">
        <f t="shared" ca="1" si="52"/>
        <v>-299649.86036718747</v>
      </c>
      <c r="AC78" s="39">
        <f t="shared" ca="1" si="52"/>
        <v>-299635.34182031249</v>
      </c>
      <c r="AD78" s="39">
        <f t="shared" ca="1" si="52"/>
        <v>-299593.30556249997</v>
      </c>
      <c r="AE78" s="39">
        <f t="shared" ca="1" si="52"/>
        <v>-299539.95834374998</v>
      </c>
      <c r="AF78" s="39">
        <f t="shared" ca="1" si="52"/>
        <v>-299649.86036718747</v>
      </c>
      <c r="AG78" s="39">
        <f t="shared" ca="1" si="52"/>
        <v>-299635.34182031249</v>
      </c>
      <c r="AH78" s="39">
        <f t="shared" ca="1" si="52"/>
        <v>-299593.30556249997</v>
      </c>
      <c r="AI78" s="39">
        <f t="shared" ca="1" si="52"/>
        <v>-299539.95834374998</v>
      </c>
      <c r="AJ78" s="39">
        <f t="shared" ca="1" si="52"/>
        <v>-299649.86036718747</v>
      </c>
      <c r="AK78" s="39">
        <f t="shared" ca="1" si="52"/>
        <v>-299635.34182031249</v>
      </c>
      <c r="AL78" s="39">
        <f t="shared" ca="1" si="52"/>
        <v>-299593.30556249997</v>
      </c>
      <c r="AM78" s="39">
        <f t="shared" ca="1" si="52"/>
        <v>-299539.95834374998</v>
      </c>
      <c r="AN78" s="39">
        <f t="shared" ca="1" si="52"/>
        <v>-299649.86036718747</v>
      </c>
      <c r="AO78" s="39">
        <f t="shared" ca="1" si="52"/>
        <v>-299635.34182031249</v>
      </c>
      <c r="AP78" s="39">
        <f t="shared" ca="1" si="52"/>
        <v>-299593.30556249997</v>
      </c>
      <c r="AQ78" s="39">
        <f t="shared" ca="1" si="52"/>
        <v>-299539.95834374998</v>
      </c>
      <c r="AR78" s="39">
        <f t="shared" ca="1" si="52"/>
        <v>-299649.86036718747</v>
      </c>
      <c r="AS78" s="39">
        <f t="shared" ca="1" si="52"/>
        <v>-299635.34182031249</v>
      </c>
      <c r="AT78" s="39">
        <f t="shared" ca="1" si="52"/>
        <v>-299593.30556249997</v>
      </c>
      <c r="AU78" s="39">
        <f t="shared" ca="1" si="52"/>
        <v>-299539.95834374998</v>
      </c>
      <c r="AV78" s="39">
        <f t="shared" ca="1" si="52"/>
        <v>-299649.86036718747</v>
      </c>
      <c r="AW78" s="39">
        <f t="shared" ca="1" si="52"/>
        <v>-299635.34182031249</v>
      </c>
      <c r="AX78" s="39">
        <f t="shared" ca="1" si="52"/>
        <v>-299593.30556249997</v>
      </c>
      <c r="AY78" s="39">
        <f t="shared" ca="1" si="52"/>
        <v>-299539.95834374998</v>
      </c>
      <c r="AZ78" s="39">
        <f t="shared" ca="1" si="52"/>
        <v>-299649.86036718747</v>
      </c>
      <c r="BA78" s="39">
        <f t="shared" ca="1" si="52"/>
        <v>-299635.34182031249</v>
      </c>
      <c r="BB78" s="39">
        <f t="shared" ca="1" si="52"/>
        <v>-299593.30556249997</v>
      </c>
      <c r="BC78" s="39">
        <f t="shared" ca="1" si="52"/>
        <v>-299539.95834374998</v>
      </c>
      <c r="BD78" s="39">
        <f t="shared" ca="1" si="52"/>
        <v>-299649.86036718747</v>
      </c>
      <c r="BE78" s="39">
        <f t="shared" ca="1" si="52"/>
        <v>-299635.34182031249</v>
      </c>
      <c r="BF78" s="39">
        <f t="shared" ca="1" si="52"/>
        <v>-299593.30556249997</v>
      </c>
      <c r="BG78" s="39">
        <f t="shared" ca="1" si="52"/>
        <v>-299539.95834374998</v>
      </c>
      <c r="BH78" s="39">
        <f t="shared" ca="1" si="52"/>
        <v>-299649.86036718747</v>
      </c>
      <c r="BI78" s="39">
        <f t="shared" ca="1" si="52"/>
        <v>-299635.34182031249</v>
      </c>
      <c r="BJ78" s="39">
        <f t="shared" ca="1" si="52"/>
        <v>-299593.30556249997</v>
      </c>
      <c r="BK78" s="39">
        <f t="shared" ca="1" si="52"/>
        <v>-299539.95834374998</v>
      </c>
      <c r="BL78" s="39">
        <f t="shared" ca="1" si="52"/>
        <v>-299649.86036718747</v>
      </c>
      <c r="BM78" s="39">
        <f t="shared" ca="1" si="52"/>
        <v>-299635.34182031249</v>
      </c>
      <c r="BN78" s="39">
        <f t="shared" ca="1" si="52"/>
        <v>-299593.30556249997</v>
      </c>
      <c r="BO78" s="39">
        <f t="shared" ca="1" si="52"/>
        <v>-299539.95834374998</v>
      </c>
      <c r="BP78" s="39">
        <f t="shared" ca="1" si="52"/>
        <v>-299649.86036718747</v>
      </c>
      <c r="BQ78" s="39">
        <f t="shared" ca="1" si="52"/>
        <v>-299635.34182031249</v>
      </c>
      <c r="BR78" s="39">
        <f t="shared" ca="1" si="52"/>
        <v>-299593.30556249997</v>
      </c>
      <c r="BS78" s="39">
        <f t="shared" ca="1" si="52"/>
        <v>-299539.95834374998</v>
      </c>
      <c r="BT78" s="39">
        <f t="shared" ref="BT78:BY78" ca="1" si="53">BS84</f>
        <v>-299649.86036718747</v>
      </c>
      <c r="BU78" s="39">
        <f t="shared" ca="1" si="53"/>
        <v>-299635.34182031249</v>
      </c>
      <c r="BV78" s="39">
        <f t="shared" ca="1" si="53"/>
        <v>-299593.30556249997</v>
      </c>
      <c r="BW78" s="39">
        <f t="shared" ca="1" si="53"/>
        <v>-299539.95834374998</v>
      </c>
      <c r="BX78" s="39">
        <f t="shared" ca="1" si="53"/>
        <v>-299649.86036718747</v>
      </c>
      <c r="BY78" s="39">
        <f t="shared" ca="1" si="53"/>
        <v>-299635.34182031249</v>
      </c>
      <c r="BZ78" s="12" t="s">
        <v>0</v>
      </c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</row>
    <row r="79" spans="1:90" s="6" customFormat="1">
      <c r="A79" s="35"/>
      <c r="C79" s="39" t="s">
        <v>62</v>
      </c>
      <c r="G79" s="39">
        <f>G61</f>
        <v>15</v>
      </c>
      <c r="H79" s="39">
        <f t="shared" ref="H79:BS79" si="54">H61</f>
        <v>60</v>
      </c>
      <c r="I79" s="39">
        <f t="shared" si="54"/>
        <v>90</v>
      </c>
      <c r="J79" s="39">
        <f t="shared" si="54"/>
        <v>135</v>
      </c>
      <c r="K79" s="39">
        <f t="shared" si="54"/>
        <v>16.5</v>
      </c>
      <c r="L79" s="39">
        <f t="shared" si="54"/>
        <v>66</v>
      </c>
      <c r="M79" s="39">
        <f t="shared" si="54"/>
        <v>99</v>
      </c>
      <c r="N79" s="39">
        <f t="shared" si="54"/>
        <v>148.5</v>
      </c>
      <c r="O79" s="39">
        <f t="shared" si="54"/>
        <v>13.78125</v>
      </c>
      <c r="P79" s="39">
        <f t="shared" si="54"/>
        <v>55.125</v>
      </c>
      <c r="Q79" s="39">
        <f t="shared" si="54"/>
        <v>82.6875</v>
      </c>
      <c r="R79" s="39">
        <f t="shared" si="54"/>
        <v>124.03125</v>
      </c>
      <c r="S79" s="39">
        <f t="shared" si="54"/>
        <v>14.4703125</v>
      </c>
      <c r="T79" s="39">
        <f t="shared" si="54"/>
        <v>57.881250000000001</v>
      </c>
      <c r="U79" s="39">
        <f t="shared" si="54"/>
        <v>86.821875000000006</v>
      </c>
      <c r="V79" s="39">
        <f t="shared" si="54"/>
        <v>130.23281249999999</v>
      </c>
      <c r="W79" s="39">
        <f t="shared" si="54"/>
        <v>15.193828125</v>
      </c>
      <c r="X79" s="39">
        <f t="shared" si="54"/>
        <v>60.775312499999998</v>
      </c>
      <c r="Y79" s="39">
        <f t="shared" si="54"/>
        <v>91.162968750000005</v>
      </c>
      <c r="Z79" s="39">
        <f t="shared" si="54"/>
        <v>136.74445312500001</v>
      </c>
      <c r="AA79" s="39">
        <f t="shared" si="54"/>
        <v>15.193828125</v>
      </c>
      <c r="AB79" s="39">
        <f t="shared" si="54"/>
        <v>60.775312499999998</v>
      </c>
      <c r="AC79" s="39">
        <f t="shared" si="54"/>
        <v>91.162968750000005</v>
      </c>
      <c r="AD79" s="39">
        <f t="shared" si="54"/>
        <v>136.74445312500001</v>
      </c>
      <c r="AE79" s="39">
        <f t="shared" si="54"/>
        <v>15.193828125</v>
      </c>
      <c r="AF79" s="39">
        <f t="shared" si="54"/>
        <v>60.775312499999998</v>
      </c>
      <c r="AG79" s="39">
        <f t="shared" si="54"/>
        <v>91.162968750000005</v>
      </c>
      <c r="AH79" s="39">
        <f t="shared" si="54"/>
        <v>136.74445312500001</v>
      </c>
      <c r="AI79" s="39">
        <f t="shared" si="54"/>
        <v>15.193828125</v>
      </c>
      <c r="AJ79" s="39">
        <f t="shared" si="54"/>
        <v>60.775312499999998</v>
      </c>
      <c r="AK79" s="39">
        <f t="shared" si="54"/>
        <v>91.162968750000005</v>
      </c>
      <c r="AL79" s="39">
        <f t="shared" si="54"/>
        <v>136.74445312500001</v>
      </c>
      <c r="AM79" s="39">
        <f t="shared" si="54"/>
        <v>15.193828125</v>
      </c>
      <c r="AN79" s="39">
        <f t="shared" si="54"/>
        <v>60.775312499999998</v>
      </c>
      <c r="AO79" s="39">
        <f t="shared" si="54"/>
        <v>91.162968750000005</v>
      </c>
      <c r="AP79" s="39">
        <f t="shared" si="54"/>
        <v>136.74445312500001</v>
      </c>
      <c r="AQ79" s="39">
        <f t="shared" si="54"/>
        <v>15.193828125</v>
      </c>
      <c r="AR79" s="39">
        <f t="shared" si="54"/>
        <v>60.775312499999998</v>
      </c>
      <c r="AS79" s="39">
        <f t="shared" si="54"/>
        <v>91.162968750000005</v>
      </c>
      <c r="AT79" s="39">
        <f t="shared" si="54"/>
        <v>136.74445312500001</v>
      </c>
      <c r="AU79" s="39">
        <f t="shared" si="54"/>
        <v>15.193828125</v>
      </c>
      <c r="AV79" s="39">
        <f t="shared" si="54"/>
        <v>60.775312499999998</v>
      </c>
      <c r="AW79" s="39">
        <f t="shared" si="54"/>
        <v>91.162968750000005</v>
      </c>
      <c r="AX79" s="39">
        <f t="shared" si="54"/>
        <v>136.74445312500001</v>
      </c>
      <c r="AY79" s="39">
        <f t="shared" si="54"/>
        <v>15.193828125</v>
      </c>
      <c r="AZ79" s="39">
        <f t="shared" si="54"/>
        <v>60.775312499999998</v>
      </c>
      <c r="BA79" s="39">
        <f t="shared" si="54"/>
        <v>91.162968750000005</v>
      </c>
      <c r="BB79" s="39">
        <f t="shared" si="54"/>
        <v>136.74445312500001</v>
      </c>
      <c r="BC79" s="39">
        <f t="shared" si="54"/>
        <v>15.193828125</v>
      </c>
      <c r="BD79" s="39">
        <f t="shared" si="54"/>
        <v>60.775312499999998</v>
      </c>
      <c r="BE79" s="39">
        <f t="shared" si="54"/>
        <v>91.162968750000005</v>
      </c>
      <c r="BF79" s="39">
        <f t="shared" si="54"/>
        <v>136.74445312500001</v>
      </c>
      <c r="BG79" s="39">
        <f t="shared" si="54"/>
        <v>15.193828125</v>
      </c>
      <c r="BH79" s="39">
        <f t="shared" si="54"/>
        <v>60.775312499999998</v>
      </c>
      <c r="BI79" s="39">
        <f t="shared" si="54"/>
        <v>91.162968750000005</v>
      </c>
      <c r="BJ79" s="39">
        <f t="shared" si="54"/>
        <v>136.74445312500001</v>
      </c>
      <c r="BK79" s="39">
        <f t="shared" si="54"/>
        <v>15.193828125</v>
      </c>
      <c r="BL79" s="39">
        <f t="shared" si="54"/>
        <v>60.775312499999998</v>
      </c>
      <c r="BM79" s="39">
        <f t="shared" si="54"/>
        <v>91.162968750000005</v>
      </c>
      <c r="BN79" s="39">
        <f t="shared" si="54"/>
        <v>136.74445312500001</v>
      </c>
      <c r="BO79" s="39">
        <f t="shared" si="54"/>
        <v>15.193828125</v>
      </c>
      <c r="BP79" s="39">
        <f t="shared" si="54"/>
        <v>60.775312499999998</v>
      </c>
      <c r="BQ79" s="39">
        <f t="shared" si="54"/>
        <v>91.162968750000005</v>
      </c>
      <c r="BR79" s="39">
        <f t="shared" si="54"/>
        <v>136.74445312500001</v>
      </c>
      <c r="BS79" s="39">
        <f t="shared" si="54"/>
        <v>15.193828125</v>
      </c>
      <c r="BT79" s="39">
        <f t="shared" ref="BT79:BY79" si="55">BT61</f>
        <v>60.775312499999998</v>
      </c>
      <c r="BU79" s="39">
        <f t="shared" si="55"/>
        <v>91.162968750000005</v>
      </c>
      <c r="BV79" s="39">
        <f t="shared" si="55"/>
        <v>136.74445312500001</v>
      </c>
      <c r="BW79" s="39">
        <f t="shared" si="55"/>
        <v>15.193828125</v>
      </c>
      <c r="BX79" s="39">
        <f t="shared" si="55"/>
        <v>60.775312499999998</v>
      </c>
      <c r="BY79" s="39">
        <f t="shared" si="55"/>
        <v>91.162968750000005</v>
      </c>
      <c r="BZ79" s="12" t="s">
        <v>0</v>
      </c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</row>
    <row r="80" spans="1:90" s="6" customFormat="1">
      <c r="A80" s="35"/>
      <c r="C80" s="39" t="s">
        <v>63</v>
      </c>
      <c r="E80" s="39">
        <f>E72</f>
        <v>0</v>
      </c>
      <c r="G80" s="39">
        <f ca="1">OFFSET(G$79,0,-$E80)*OFFSET(G72,0,-$E80)</f>
        <v>3750</v>
      </c>
      <c r="H80" s="39">
        <f t="shared" ref="H80:BS83" ca="1" si="56">OFFSET(H$79,0,-$E80)*OFFSET(H72,0,-$E80)</f>
        <v>15000</v>
      </c>
      <c r="I80" s="39">
        <f t="shared" ca="1" si="56"/>
        <v>22500</v>
      </c>
      <c r="J80" s="39">
        <f t="shared" ca="1" si="56"/>
        <v>33750</v>
      </c>
      <c r="K80" s="39">
        <f t="shared" ca="1" si="56"/>
        <v>0</v>
      </c>
      <c r="L80" s="39">
        <f t="shared" ca="1" si="56"/>
        <v>0</v>
      </c>
      <c r="M80" s="39">
        <f t="shared" ca="1" si="56"/>
        <v>0</v>
      </c>
      <c r="N80" s="39">
        <f t="shared" ca="1" si="56"/>
        <v>0</v>
      </c>
      <c r="O80" s="39">
        <f t="shared" ca="1" si="56"/>
        <v>0</v>
      </c>
      <c r="P80" s="39">
        <f t="shared" ca="1" si="56"/>
        <v>0</v>
      </c>
      <c r="Q80" s="39">
        <f t="shared" ca="1" si="56"/>
        <v>0</v>
      </c>
      <c r="R80" s="39">
        <f t="shared" ca="1" si="56"/>
        <v>0</v>
      </c>
      <c r="S80" s="39">
        <f t="shared" ca="1" si="56"/>
        <v>0</v>
      </c>
      <c r="T80" s="39">
        <f t="shared" ca="1" si="56"/>
        <v>0</v>
      </c>
      <c r="U80" s="39">
        <f t="shared" ca="1" si="56"/>
        <v>0</v>
      </c>
      <c r="V80" s="39">
        <f t="shared" ca="1" si="56"/>
        <v>0</v>
      </c>
      <c r="W80" s="39">
        <f t="shared" ca="1" si="56"/>
        <v>0</v>
      </c>
      <c r="X80" s="39">
        <f t="shared" ca="1" si="56"/>
        <v>0</v>
      </c>
      <c r="Y80" s="39">
        <f t="shared" ca="1" si="56"/>
        <v>0</v>
      </c>
      <c r="Z80" s="39">
        <f t="shared" ca="1" si="56"/>
        <v>0</v>
      </c>
      <c r="AA80" s="39">
        <f t="shared" ca="1" si="56"/>
        <v>0</v>
      </c>
      <c r="AB80" s="39">
        <f t="shared" ca="1" si="56"/>
        <v>0</v>
      </c>
      <c r="AC80" s="39">
        <f t="shared" ca="1" si="56"/>
        <v>0</v>
      </c>
      <c r="AD80" s="39">
        <f t="shared" ca="1" si="56"/>
        <v>0</v>
      </c>
      <c r="AE80" s="39">
        <f t="shared" ca="1" si="56"/>
        <v>0</v>
      </c>
      <c r="AF80" s="39">
        <f t="shared" ca="1" si="56"/>
        <v>0</v>
      </c>
      <c r="AG80" s="39">
        <f t="shared" ca="1" si="56"/>
        <v>0</v>
      </c>
      <c r="AH80" s="39">
        <f t="shared" ca="1" si="56"/>
        <v>0</v>
      </c>
      <c r="AI80" s="39">
        <f t="shared" ca="1" si="56"/>
        <v>0</v>
      </c>
      <c r="AJ80" s="39">
        <f t="shared" ca="1" si="56"/>
        <v>0</v>
      </c>
      <c r="AK80" s="39">
        <f t="shared" ca="1" si="56"/>
        <v>0</v>
      </c>
      <c r="AL80" s="39">
        <f t="shared" ca="1" si="56"/>
        <v>0</v>
      </c>
      <c r="AM80" s="39">
        <f t="shared" ca="1" si="56"/>
        <v>0</v>
      </c>
      <c r="AN80" s="39">
        <f t="shared" ca="1" si="56"/>
        <v>0</v>
      </c>
      <c r="AO80" s="39">
        <f t="shared" ca="1" si="56"/>
        <v>0</v>
      </c>
      <c r="AP80" s="39">
        <f t="shared" ca="1" si="56"/>
        <v>0</v>
      </c>
      <c r="AQ80" s="39">
        <f t="shared" ca="1" si="56"/>
        <v>0</v>
      </c>
      <c r="AR80" s="39">
        <f t="shared" ca="1" si="56"/>
        <v>0</v>
      </c>
      <c r="AS80" s="39">
        <f t="shared" ca="1" si="56"/>
        <v>0</v>
      </c>
      <c r="AT80" s="39">
        <f t="shared" ca="1" si="56"/>
        <v>0</v>
      </c>
      <c r="AU80" s="39">
        <f t="shared" ca="1" si="56"/>
        <v>0</v>
      </c>
      <c r="AV80" s="39">
        <f t="shared" ca="1" si="56"/>
        <v>0</v>
      </c>
      <c r="AW80" s="39">
        <f t="shared" ca="1" si="56"/>
        <v>0</v>
      </c>
      <c r="AX80" s="39">
        <f t="shared" ca="1" si="56"/>
        <v>0</v>
      </c>
      <c r="AY80" s="39">
        <f t="shared" ca="1" si="56"/>
        <v>0</v>
      </c>
      <c r="AZ80" s="39">
        <f t="shared" ca="1" si="56"/>
        <v>0</v>
      </c>
      <c r="BA80" s="39">
        <f t="shared" ca="1" si="56"/>
        <v>0</v>
      </c>
      <c r="BB80" s="39">
        <f t="shared" ca="1" si="56"/>
        <v>0</v>
      </c>
      <c r="BC80" s="39">
        <f t="shared" ca="1" si="56"/>
        <v>0</v>
      </c>
      <c r="BD80" s="39">
        <f t="shared" ca="1" si="56"/>
        <v>0</v>
      </c>
      <c r="BE80" s="39">
        <f t="shared" ca="1" si="56"/>
        <v>0</v>
      </c>
      <c r="BF80" s="39">
        <f t="shared" ca="1" si="56"/>
        <v>0</v>
      </c>
      <c r="BG80" s="39">
        <f t="shared" ca="1" si="56"/>
        <v>0</v>
      </c>
      <c r="BH80" s="39">
        <f t="shared" ca="1" si="56"/>
        <v>0</v>
      </c>
      <c r="BI80" s="39">
        <f t="shared" ca="1" si="56"/>
        <v>0</v>
      </c>
      <c r="BJ80" s="39">
        <f t="shared" ca="1" si="56"/>
        <v>0</v>
      </c>
      <c r="BK80" s="39">
        <f t="shared" ca="1" si="56"/>
        <v>0</v>
      </c>
      <c r="BL80" s="39">
        <f t="shared" ca="1" si="56"/>
        <v>0</v>
      </c>
      <c r="BM80" s="39">
        <f t="shared" ca="1" si="56"/>
        <v>0</v>
      </c>
      <c r="BN80" s="39">
        <f t="shared" ca="1" si="56"/>
        <v>0</v>
      </c>
      <c r="BO80" s="39">
        <f t="shared" ca="1" si="56"/>
        <v>0</v>
      </c>
      <c r="BP80" s="39">
        <f t="shared" ca="1" si="56"/>
        <v>0</v>
      </c>
      <c r="BQ80" s="39">
        <f t="shared" ca="1" si="56"/>
        <v>0</v>
      </c>
      <c r="BR80" s="39">
        <f t="shared" ca="1" si="56"/>
        <v>0</v>
      </c>
      <c r="BS80" s="39">
        <f t="shared" ca="1" si="56"/>
        <v>0</v>
      </c>
      <c r="BT80" s="39">
        <f t="shared" ref="BT80:BY83" ca="1" si="57">OFFSET(BT$79,0,-$E80)*OFFSET(BT72,0,-$E80)</f>
        <v>0</v>
      </c>
      <c r="BU80" s="39">
        <f t="shared" ca="1" si="57"/>
        <v>0</v>
      </c>
      <c r="BV80" s="39">
        <f t="shared" ca="1" si="57"/>
        <v>0</v>
      </c>
      <c r="BW80" s="39">
        <f t="shared" ca="1" si="57"/>
        <v>0</v>
      </c>
      <c r="BX80" s="39">
        <f t="shared" ca="1" si="57"/>
        <v>0</v>
      </c>
      <c r="BY80" s="39">
        <f t="shared" ca="1" si="57"/>
        <v>0</v>
      </c>
      <c r="BZ80" s="12" t="s">
        <v>0</v>
      </c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</row>
    <row r="81" spans="1:90" s="6" customFormat="1">
      <c r="A81" s="35"/>
      <c r="C81" s="39" t="s">
        <v>64</v>
      </c>
      <c r="E81" s="39">
        <f t="shared" ref="E81:E83" si="58">E73</f>
        <v>1</v>
      </c>
      <c r="G81" s="39">
        <f ca="1">OFFSET(G$79,0,-$E81)*OFFSET(G73,0,-$E81)</f>
        <v>0</v>
      </c>
      <c r="H81" s="39">
        <f t="shared" ca="1" si="56"/>
        <v>3750</v>
      </c>
      <c r="I81" s="39">
        <f t="shared" ca="1" si="56"/>
        <v>15000</v>
      </c>
      <c r="J81" s="39">
        <f t="shared" ca="1" si="56"/>
        <v>22500</v>
      </c>
      <c r="K81" s="39">
        <f t="shared" ca="1" si="56"/>
        <v>33750</v>
      </c>
      <c r="L81" s="39">
        <f t="shared" ca="1" si="56"/>
        <v>0</v>
      </c>
      <c r="M81" s="39">
        <f t="shared" ca="1" si="56"/>
        <v>0</v>
      </c>
      <c r="N81" s="39">
        <f t="shared" ca="1" si="56"/>
        <v>0</v>
      </c>
      <c r="O81" s="39">
        <f t="shared" ca="1" si="56"/>
        <v>0</v>
      </c>
      <c r="P81" s="39">
        <f t="shared" ca="1" si="56"/>
        <v>4.5937499999999956</v>
      </c>
      <c r="Q81" s="39">
        <f t="shared" ca="1" si="56"/>
        <v>18.374999999999982</v>
      </c>
      <c r="R81" s="39">
        <f t="shared" ca="1" si="56"/>
        <v>27.562499999999972</v>
      </c>
      <c r="S81" s="39">
        <f t="shared" ca="1" si="56"/>
        <v>41.343749999999957</v>
      </c>
      <c r="T81" s="39">
        <f t="shared" ca="1" si="56"/>
        <v>12.862500000000001</v>
      </c>
      <c r="U81" s="39">
        <f t="shared" ca="1" si="56"/>
        <v>51.45</v>
      </c>
      <c r="V81" s="39">
        <f t="shared" ca="1" si="56"/>
        <v>77.175000000000011</v>
      </c>
      <c r="W81" s="39">
        <f t="shared" ca="1" si="56"/>
        <v>115.7625</v>
      </c>
      <c r="X81" s="39">
        <f t="shared" ca="1" si="56"/>
        <v>11.310960937499994</v>
      </c>
      <c r="Y81" s="39">
        <f t="shared" ca="1" si="56"/>
        <v>45.243843749999975</v>
      </c>
      <c r="Z81" s="39">
        <f t="shared" ca="1" si="56"/>
        <v>67.865765624999966</v>
      </c>
      <c r="AA81" s="39">
        <f t="shared" ca="1" si="56"/>
        <v>101.79864843749995</v>
      </c>
      <c r="AB81" s="39">
        <f t="shared" ca="1" si="56"/>
        <v>11.310960937499994</v>
      </c>
      <c r="AC81" s="39">
        <f t="shared" ca="1" si="56"/>
        <v>45.243843749999975</v>
      </c>
      <c r="AD81" s="39">
        <f t="shared" ca="1" si="56"/>
        <v>67.865765624999966</v>
      </c>
      <c r="AE81" s="39">
        <f t="shared" ca="1" si="56"/>
        <v>101.79864843749995</v>
      </c>
      <c r="AF81" s="39">
        <f t="shared" ca="1" si="56"/>
        <v>11.310960937499994</v>
      </c>
      <c r="AG81" s="39">
        <f t="shared" ca="1" si="56"/>
        <v>45.243843749999975</v>
      </c>
      <c r="AH81" s="39">
        <f t="shared" ca="1" si="56"/>
        <v>67.865765624999966</v>
      </c>
      <c r="AI81" s="39">
        <f t="shared" ca="1" si="56"/>
        <v>101.79864843749995</v>
      </c>
      <c r="AJ81" s="39">
        <f t="shared" ca="1" si="56"/>
        <v>11.310960937499994</v>
      </c>
      <c r="AK81" s="39">
        <f t="shared" ca="1" si="56"/>
        <v>45.243843749999975</v>
      </c>
      <c r="AL81" s="39">
        <f t="shared" ca="1" si="56"/>
        <v>67.865765624999966</v>
      </c>
      <c r="AM81" s="39">
        <f t="shared" ca="1" si="56"/>
        <v>101.79864843749995</v>
      </c>
      <c r="AN81" s="39">
        <f t="shared" ca="1" si="56"/>
        <v>11.310960937499994</v>
      </c>
      <c r="AO81" s="39">
        <f t="shared" ca="1" si="56"/>
        <v>45.243843749999975</v>
      </c>
      <c r="AP81" s="39">
        <f t="shared" ca="1" si="56"/>
        <v>67.865765624999966</v>
      </c>
      <c r="AQ81" s="39">
        <f t="shared" ca="1" si="56"/>
        <v>101.79864843749995</v>
      </c>
      <c r="AR81" s="39">
        <f t="shared" ca="1" si="56"/>
        <v>11.310960937499994</v>
      </c>
      <c r="AS81" s="39">
        <f t="shared" ca="1" si="56"/>
        <v>45.243843749999975</v>
      </c>
      <c r="AT81" s="39">
        <f t="shared" ca="1" si="56"/>
        <v>67.865765624999966</v>
      </c>
      <c r="AU81" s="39">
        <f t="shared" ca="1" si="56"/>
        <v>101.79864843749995</v>
      </c>
      <c r="AV81" s="39">
        <f t="shared" ca="1" si="56"/>
        <v>11.310960937499994</v>
      </c>
      <c r="AW81" s="39">
        <f t="shared" ca="1" si="56"/>
        <v>45.243843749999975</v>
      </c>
      <c r="AX81" s="39">
        <f t="shared" ca="1" si="56"/>
        <v>67.865765624999966</v>
      </c>
      <c r="AY81" s="39">
        <f t="shared" ca="1" si="56"/>
        <v>101.79864843749995</v>
      </c>
      <c r="AZ81" s="39">
        <f t="shared" ca="1" si="56"/>
        <v>11.310960937499994</v>
      </c>
      <c r="BA81" s="39">
        <f t="shared" ca="1" si="56"/>
        <v>45.243843749999975</v>
      </c>
      <c r="BB81" s="39">
        <f t="shared" ca="1" si="56"/>
        <v>67.865765624999966</v>
      </c>
      <c r="BC81" s="39">
        <f t="shared" ca="1" si="56"/>
        <v>101.79864843749995</v>
      </c>
      <c r="BD81" s="39">
        <f t="shared" ca="1" si="56"/>
        <v>11.310960937499994</v>
      </c>
      <c r="BE81" s="39">
        <f t="shared" ca="1" si="56"/>
        <v>45.243843749999975</v>
      </c>
      <c r="BF81" s="39">
        <f t="shared" ca="1" si="56"/>
        <v>67.865765624999966</v>
      </c>
      <c r="BG81" s="39">
        <f t="shared" ca="1" si="56"/>
        <v>101.79864843749995</v>
      </c>
      <c r="BH81" s="39">
        <f t="shared" ca="1" si="56"/>
        <v>11.310960937499994</v>
      </c>
      <c r="BI81" s="39">
        <f t="shared" ca="1" si="56"/>
        <v>45.243843749999975</v>
      </c>
      <c r="BJ81" s="39">
        <f t="shared" ca="1" si="56"/>
        <v>67.865765624999966</v>
      </c>
      <c r="BK81" s="39">
        <f t="shared" ca="1" si="56"/>
        <v>101.79864843749995</v>
      </c>
      <c r="BL81" s="39">
        <f t="shared" ca="1" si="56"/>
        <v>11.310960937499994</v>
      </c>
      <c r="BM81" s="39">
        <f t="shared" ca="1" si="56"/>
        <v>45.243843749999975</v>
      </c>
      <c r="BN81" s="39">
        <f t="shared" ca="1" si="56"/>
        <v>67.865765624999966</v>
      </c>
      <c r="BO81" s="39">
        <f t="shared" ca="1" si="56"/>
        <v>101.79864843749995</v>
      </c>
      <c r="BP81" s="39">
        <f t="shared" ca="1" si="56"/>
        <v>11.310960937499994</v>
      </c>
      <c r="BQ81" s="39">
        <f t="shared" ca="1" si="56"/>
        <v>45.243843749999975</v>
      </c>
      <c r="BR81" s="39">
        <f t="shared" ca="1" si="56"/>
        <v>67.865765624999966</v>
      </c>
      <c r="BS81" s="39">
        <f t="shared" ca="1" si="56"/>
        <v>101.79864843749995</v>
      </c>
      <c r="BT81" s="39">
        <f t="shared" ca="1" si="57"/>
        <v>11.310960937499994</v>
      </c>
      <c r="BU81" s="39">
        <f t="shared" ca="1" si="57"/>
        <v>45.243843749999975</v>
      </c>
      <c r="BV81" s="39">
        <f t="shared" ca="1" si="57"/>
        <v>67.865765624999966</v>
      </c>
      <c r="BW81" s="39">
        <f t="shared" ca="1" si="57"/>
        <v>101.79864843749995</v>
      </c>
      <c r="BX81" s="39">
        <f t="shared" ca="1" si="57"/>
        <v>11.310960937499994</v>
      </c>
      <c r="BY81" s="39">
        <f t="shared" ca="1" si="57"/>
        <v>45.243843749999975</v>
      </c>
      <c r="BZ81" s="12" t="s">
        <v>0</v>
      </c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</row>
    <row r="82" spans="1:90" s="6" customFormat="1">
      <c r="A82" s="35"/>
      <c r="C82" s="39" t="s">
        <v>65</v>
      </c>
      <c r="E82" s="39">
        <f t="shared" si="58"/>
        <v>2</v>
      </c>
      <c r="G82" s="39">
        <f t="shared" ref="G82:AL83" ca="1" si="59">OFFSET(G$79,0,-$E82)*OFFSET(G74,0,-$E82)</f>
        <v>0</v>
      </c>
      <c r="H82" s="39">
        <f t="shared" ca="1" si="59"/>
        <v>0</v>
      </c>
      <c r="I82" s="39">
        <f t="shared" ca="1" si="59"/>
        <v>3750</v>
      </c>
      <c r="J82" s="39">
        <f t="shared" ca="1" si="59"/>
        <v>15000</v>
      </c>
      <c r="K82" s="39">
        <f t="shared" ca="1" si="59"/>
        <v>22500</v>
      </c>
      <c r="L82" s="39">
        <f t="shared" ca="1" si="59"/>
        <v>33750</v>
      </c>
      <c r="M82" s="39">
        <f t="shared" ca="1" si="59"/>
        <v>16.5</v>
      </c>
      <c r="N82" s="39">
        <f t="shared" ca="1" si="59"/>
        <v>66</v>
      </c>
      <c r="O82" s="39">
        <f t="shared" ca="1" si="59"/>
        <v>99</v>
      </c>
      <c r="P82" s="39">
        <f t="shared" ca="1" si="59"/>
        <v>148.5</v>
      </c>
      <c r="Q82" s="39">
        <f t="shared" ca="1" si="59"/>
        <v>9.1875000000000036</v>
      </c>
      <c r="R82" s="39">
        <f t="shared" ca="1" si="59"/>
        <v>36.750000000000014</v>
      </c>
      <c r="S82" s="39">
        <f t="shared" ca="1" si="59"/>
        <v>55.125000000000021</v>
      </c>
      <c r="T82" s="39">
        <f t="shared" ca="1" si="59"/>
        <v>82.687500000000043</v>
      </c>
      <c r="U82" s="39">
        <f t="shared" ca="1" si="59"/>
        <v>1.6078124999999983</v>
      </c>
      <c r="V82" s="39">
        <f t="shared" ca="1" si="59"/>
        <v>6.4312499999999932</v>
      </c>
      <c r="W82" s="39">
        <f t="shared" ca="1" si="59"/>
        <v>9.6468749999999908</v>
      </c>
      <c r="X82" s="39">
        <f t="shared" ca="1" si="59"/>
        <v>14.470312499999984</v>
      </c>
      <c r="Y82" s="39">
        <f t="shared" ca="1" si="59"/>
        <v>3.8828671875000063</v>
      </c>
      <c r="Z82" s="39">
        <f t="shared" ca="1" si="59"/>
        <v>15.531468750000025</v>
      </c>
      <c r="AA82" s="39">
        <f t="shared" ca="1" si="59"/>
        <v>23.297203125000038</v>
      </c>
      <c r="AB82" s="39">
        <f t="shared" ca="1" si="59"/>
        <v>34.945804687500058</v>
      </c>
      <c r="AC82" s="39">
        <f t="shared" ca="1" si="59"/>
        <v>3.8828671875000063</v>
      </c>
      <c r="AD82" s="39">
        <f t="shared" ca="1" si="59"/>
        <v>15.531468750000025</v>
      </c>
      <c r="AE82" s="39">
        <f t="shared" ca="1" si="59"/>
        <v>23.297203125000038</v>
      </c>
      <c r="AF82" s="39">
        <f t="shared" ca="1" si="59"/>
        <v>34.945804687500058</v>
      </c>
      <c r="AG82" s="39">
        <f t="shared" ca="1" si="59"/>
        <v>3.8828671875000063</v>
      </c>
      <c r="AH82" s="39">
        <f t="shared" ca="1" si="59"/>
        <v>15.531468750000025</v>
      </c>
      <c r="AI82" s="39">
        <f t="shared" ca="1" si="59"/>
        <v>23.297203125000038</v>
      </c>
      <c r="AJ82" s="39">
        <f t="shared" ca="1" si="59"/>
        <v>34.945804687500058</v>
      </c>
      <c r="AK82" s="39">
        <f t="shared" ca="1" si="59"/>
        <v>3.8828671875000063</v>
      </c>
      <c r="AL82" s="39">
        <f t="shared" ca="1" si="59"/>
        <v>15.531468750000025</v>
      </c>
      <c r="AM82" s="39">
        <f t="shared" ca="1" si="56"/>
        <v>23.297203125000038</v>
      </c>
      <c r="AN82" s="39">
        <f t="shared" ca="1" si="56"/>
        <v>34.945804687500058</v>
      </c>
      <c r="AO82" s="39">
        <f t="shared" ca="1" si="56"/>
        <v>3.8828671875000063</v>
      </c>
      <c r="AP82" s="39">
        <f t="shared" ca="1" si="56"/>
        <v>15.531468750000025</v>
      </c>
      <c r="AQ82" s="39">
        <f t="shared" ca="1" si="56"/>
        <v>23.297203125000038</v>
      </c>
      <c r="AR82" s="39">
        <f t="shared" ca="1" si="56"/>
        <v>34.945804687500058</v>
      </c>
      <c r="AS82" s="39">
        <f t="shared" ca="1" si="56"/>
        <v>3.8828671875000063</v>
      </c>
      <c r="AT82" s="39">
        <f t="shared" ca="1" si="56"/>
        <v>15.531468750000025</v>
      </c>
      <c r="AU82" s="39">
        <f t="shared" ca="1" si="56"/>
        <v>23.297203125000038</v>
      </c>
      <c r="AV82" s="39">
        <f t="shared" ca="1" si="56"/>
        <v>34.945804687500058</v>
      </c>
      <c r="AW82" s="39">
        <f t="shared" ca="1" si="56"/>
        <v>3.8828671875000063</v>
      </c>
      <c r="AX82" s="39">
        <f t="shared" ca="1" si="56"/>
        <v>15.531468750000025</v>
      </c>
      <c r="AY82" s="39">
        <f t="shared" ca="1" si="56"/>
        <v>23.297203125000038</v>
      </c>
      <c r="AZ82" s="39">
        <f t="shared" ca="1" si="56"/>
        <v>34.945804687500058</v>
      </c>
      <c r="BA82" s="39">
        <f t="shared" ca="1" si="56"/>
        <v>3.8828671875000063</v>
      </c>
      <c r="BB82" s="39">
        <f t="shared" ca="1" si="56"/>
        <v>15.531468750000025</v>
      </c>
      <c r="BC82" s="39">
        <f t="shared" ca="1" si="56"/>
        <v>23.297203125000038</v>
      </c>
      <c r="BD82" s="39">
        <f t="shared" ca="1" si="56"/>
        <v>34.945804687500058</v>
      </c>
      <c r="BE82" s="39">
        <f t="shared" ca="1" si="56"/>
        <v>3.8828671875000063</v>
      </c>
      <c r="BF82" s="39">
        <f t="shared" ca="1" si="56"/>
        <v>15.531468750000025</v>
      </c>
      <c r="BG82" s="39">
        <f t="shared" ca="1" si="56"/>
        <v>23.297203125000038</v>
      </c>
      <c r="BH82" s="39">
        <f t="shared" ca="1" si="56"/>
        <v>34.945804687500058</v>
      </c>
      <c r="BI82" s="39">
        <f t="shared" ca="1" si="56"/>
        <v>3.8828671875000063</v>
      </c>
      <c r="BJ82" s="39">
        <f t="shared" ca="1" si="56"/>
        <v>15.531468750000025</v>
      </c>
      <c r="BK82" s="39">
        <f t="shared" ca="1" si="56"/>
        <v>23.297203125000038</v>
      </c>
      <c r="BL82" s="39">
        <f t="shared" ca="1" si="56"/>
        <v>34.945804687500058</v>
      </c>
      <c r="BM82" s="39">
        <f t="shared" ca="1" si="56"/>
        <v>3.8828671875000063</v>
      </c>
      <c r="BN82" s="39">
        <f t="shared" ca="1" si="56"/>
        <v>15.531468750000025</v>
      </c>
      <c r="BO82" s="39">
        <f t="shared" ca="1" si="56"/>
        <v>23.297203125000038</v>
      </c>
      <c r="BP82" s="39">
        <f t="shared" ca="1" si="56"/>
        <v>34.945804687500058</v>
      </c>
      <c r="BQ82" s="39">
        <f t="shared" ca="1" si="56"/>
        <v>3.8828671875000063</v>
      </c>
      <c r="BR82" s="39">
        <f t="shared" ca="1" si="56"/>
        <v>15.531468750000025</v>
      </c>
      <c r="BS82" s="39">
        <f t="shared" ca="1" si="56"/>
        <v>23.297203125000038</v>
      </c>
      <c r="BT82" s="39">
        <f t="shared" ca="1" si="57"/>
        <v>34.945804687500058</v>
      </c>
      <c r="BU82" s="39">
        <f t="shared" ca="1" si="57"/>
        <v>3.8828671875000063</v>
      </c>
      <c r="BV82" s="39">
        <f t="shared" ca="1" si="57"/>
        <v>15.531468750000025</v>
      </c>
      <c r="BW82" s="39">
        <f t="shared" ca="1" si="57"/>
        <v>23.297203125000038</v>
      </c>
      <c r="BX82" s="39">
        <f t="shared" ca="1" si="57"/>
        <v>34.945804687500058</v>
      </c>
      <c r="BY82" s="39">
        <f t="shared" ca="1" si="57"/>
        <v>3.8828671875000063</v>
      </c>
      <c r="BZ82" s="12" t="s">
        <v>0</v>
      </c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</row>
    <row r="83" spans="1:90" s="6" customFormat="1">
      <c r="A83" s="35"/>
      <c r="C83" s="39" t="s">
        <v>66</v>
      </c>
      <c r="E83" s="39">
        <f t="shared" si="58"/>
        <v>3</v>
      </c>
      <c r="G83" s="39">
        <f ca="1">OFFSET(G$79,0,-$E83)*OFFSET(G75,0,-$E83)</f>
        <v>0</v>
      </c>
      <c r="H83" s="39">
        <f ca="1">OFFSET(H$79,0,-$E83)*OFFSET(H75,0,-$E83)</f>
        <v>0</v>
      </c>
      <c r="I83" s="39">
        <f t="shared" ca="1" si="59"/>
        <v>0</v>
      </c>
      <c r="J83" s="39">
        <f t="shared" ca="1" si="59"/>
        <v>3750</v>
      </c>
      <c r="K83" s="39">
        <f t="shared" ca="1" si="59"/>
        <v>15000</v>
      </c>
      <c r="L83" s="39">
        <f t="shared" ca="1" si="59"/>
        <v>22500</v>
      </c>
      <c r="M83" s="39">
        <f t="shared" ca="1" si="59"/>
        <v>33750</v>
      </c>
      <c r="N83" s="39">
        <f t="shared" ca="1" si="59"/>
        <v>0</v>
      </c>
      <c r="O83" s="39">
        <f t="shared" ca="1" si="59"/>
        <v>0</v>
      </c>
      <c r="P83" s="39">
        <f t="shared" ca="1" si="59"/>
        <v>0</v>
      </c>
      <c r="Q83" s="39">
        <f t="shared" ca="1" si="59"/>
        <v>0</v>
      </c>
      <c r="R83" s="39">
        <f t="shared" ca="1" si="59"/>
        <v>-7.6501305290577163E-16</v>
      </c>
      <c r="S83" s="39">
        <f t="shared" ca="1" si="59"/>
        <v>-3.0600522116230865E-15</v>
      </c>
      <c r="T83" s="39">
        <f t="shared" ca="1" si="59"/>
        <v>-4.5900783174346292E-15</v>
      </c>
      <c r="U83" s="39">
        <f t="shared" ca="1" si="59"/>
        <v>-6.8851174761519442E-15</v>
      </c>
      <c r="V83" s="39">
        <f t="shared" ca="1" si="59"/>
        <v>0</v>
      </c>
      <c r="W83" s="39">
        <f t="shared" ca="1" si="59"/>
        <v>0</v>
      </c>
      <c r="X83" s="39">
        <f t="shared" ca="1" si="59"/>
        <v>0</v>
      </c>
      <c r="Y83" s="39">
        <f t="shared" ca="1" si="59"/>
        <v>0</v>
      </c>
      <c r="Z83" s="39">
        <f t="shared" ca="1" si="59"/>
        <v>0</v>
      </c>
      <c r="AA83" s="39">
        <f t="shared" ca="1" si="59"/>
        <v>0</v>
      </c>
      <c r="AB83" s="39">
        <f t="shared" ca="1" si="59"/>
        <v>0</v>
      </c>
      <c r="AC83" s="39">
        <f t="shared" ca="1" si="59"/>
        <v>0</v>
      </c>
      <c r="AD83" s="39">
        <f t="shared" ca="1" si="59"/>
        <v>0</v>
      </c>
      <c r="AE83" s="39">
        <f t="shared" ca="1" si="59"/>
        <v>0</v>
      </c>
      <c r="AF83" s="39">
        <f t="shared" ca="1" si="59"/>
        <v>0</v>
      </c>
      <c r="AG83" s="39">
        <f t="shared" ca="1" si="59"/>
        <v>0</v>
      </c>
      <c r="AH83" s="39">
        <f t="shared" ca="1" si="59"/>
        <v>0</v>
      </c>
      <c r="AI83" s="39">
        <f t="shared" ca="1" si="59"/>
        <v>0</v>
      </c>
      <c r="AJ83" s="39">
        <f t="shared" ca="1" si="59"/>
        <v>0</v>
      </c>
      <c r="AK83" s="39">
        <f t="shared" ca="1" si="59"/>
        <v>0</v>
      </c>
      <c r="AL83" s="39">
        <f t="shared" ca="1" si="59"/>
        <v>0</v>
      </c>
      <c r="AM83" s="39">
        <f t="shared" ca="1" si="56"/>
        <v>0</v>
      </c>
      <c r="AN83" s="39">
        <f t="shared" ca="1" si="56"/>
        <v>0</v>
      </c>
      <c r="AO83" s="39">
        <f t="shared" ca="1" si="56"/>
        <v>0</v>
      </c>
      <c r="AP83" s="39">
        <f t="shared" ca="1" si="56"/>
        <v>0</v>
      </c>
      <c r="AQ83" s="39">
        <f t="shared" ca="1" si="56"/>
        <v>0</v>
      </c>
      <c r="AR83" s="39">
        <f t="shared" ca="1" si="56"/>
        <v>0</v>
      </c>
      <c r="AS83" s="39">
        <f t="shared" ca="1" si="56"/>
        <v>0</v>
      </c>
      <c r="AT83" s="39">
        <f t="shared" ca="1" si="56"/>
        <v>0</v>
      </c>
      <c r="AU83" s="39">
        <f t="shared" ca="1" si="56"/>
        <v>0</v>
      </c>
      <c r="AV83" s="39">
        <f t="shared" ca="1" si="56"/>
        <v>0</v>
      </c>
      <c r="AW83" s="39">
        <f t="shared" ca="1" si="56"/>
        <v>0</v>
      </c>
      <c r="AX83" s="39">
        <f t="shared" ca="1" si="56"/>
        <v>0</v>
      </c>
      <c r="AY83" s="39">
        <f t="shared" ca="1" si="56"/>
        <v>0</v>
      </c>
      <c r="AZ83" s="39">
        <f t="shared" ca="1" si="56"/>
        <v>0</v>
      </c>
      <c r="BA83" s="39">
        <f t="shared" ca="1" si="56"/>
        <v>0</v>
      </c>
      <c r="BB83" s="39">
        <f t="shared" ca="1" si="56"/>
        <v>0</v>
      </c>
      <c r="BC83" s="39">
        <f t="shared" ca="1" si="56"/>
        <v>0</v>
      </c>
      <c r="BD83" s="39">
        <f t="shared" ca="1" si="56"/>
        <v>0</v>
      </c>
      <c r="BE83" s="39">
        <f t="shared" ca="1" si="56"/>
        <v>0</v>
      </c>
      <c r="BF83" s="39">
        <f t="shared" ca="1" si="56"/>
        <v>0</v>
      </c>
      <c r="BG83" s="39">
        <f t="shared" ca="1" si="56"/>
        <v>0</v>
      </c>
      <c r="BH83" s="39">
        <f t="shared" ca="1" si="56"/>
        <v>0</v>
      </c>
      <c r="BI83" s="39">
        <f t="shared" ca="1" si="56"/>
        <v>0</v>
      </c>
      <c r="BJ83" s="39">
        <f t="shared" ca="1" si="56"/>
        <v>0</v>
      </c>
      <c r="BK83" s="39">
        <f t="shared" ca="1" si="56"/>
        <v>0</v>
      </c>
      <c r="BL83" s="39">
        <f t="shared" ca="1" si="56"/>
        <v>0</v>
      </c>
      <c r="BM83" s="39">
        <f t="shared" ca="1" si="56"/>
        <v>0</v>
      </c>
      <c r="BN83" s="39">
        <f t="shared" ca="1" si="56"/>
        <v>0</v>
      </c>
      <c r="BO83" s="39">
        <f t="shared" ca="1" si="56"/>
        <v>0</v>
      </c>
      <c r="BP83" s="39">
        <f t="shared" ca="1" si="56"/>
        <v>0</v>
      </c>
      <c r="BQ83" s="39">
        <f t="shared" ca="1" si="56"/>
        <v>0</v>
      </c>
      <c r="BR83" s="39">
        <f t="shared" ca="1" si="56"/>
        <v>0</v>
      </c>
      <c r="BS83" s="39">
        <f t="shared" ca="1" si="56"/>
        <v>0</v>
      </c>
      <c r="BT83" s="39">
        <f t="shared" ca="1" si="57"/>
        <v>0</v>
      </c>
      <c r="BU83" s="39">
        <f t="shared" ca="1" si="57"/>
        <v>0</v>
      </c>
      <c r="BV83" s="39">
        <f t="shared" ca="1" si="57"/>
        <v>0</v>
      </c>
      <c r="BW83" s="39">
        <f t="shared" ca="1" si="57"/>
        <v>0</v>
      </c>
      <c r="BX83" s="39">
        <f t="shared" ca="1" si="57"/>
        <v>0</v>
      </c>
      <c r="BY83" s="39">
        <f t="shared" ca="1" si="57"/>
        <v>0</v>
      </c>
      <c r="BZ83" s="12" t="s">
        <v>0</v>
      </c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</row>
    <row r="84" spans="1:90" s="6" customFormat="1">
      <c r="A84" s="35"/>
      <c r="B84" s="39" t="s">
        <v>67</v>
      </c>
      <c r="G84" s="39">
        <f t="shared" ref="G84:BR84" ca="1" si="60">G78+G79-G80-G81-G82-G83</f>
        <v>-3735</v>
      </c>
      <c r="H84" s="39">
        <f t="shared" ca="1" si="60"/>
        <v>-22425</v>
      </c>
      <c r="I84" s="39">
        <f t="shared" ca="1" si="60"/>
        <v>-63585</v>
      </c>
      <c r="J84" s="39">
        <f t="shared" ca="1" si="60"/>
        <v>-138450</v>
      </c>
      <c r="K84" s="39">
        <f t="shared" ca="1" si="60"/>
        <v>-209683.5</v>
      </c>
      <c r="L84" s="39">
        <f t="shared" ca="1" si="60"/>
        <v>-265867.5</v>
      </c>
      <c r="M84" s="39">
        <f t="shared" ca="1" si="60"/>
        <v>-299535</v>
      </c>
      <c r="N84" s="39">
        <f t="shared" ca="1" si="60"/>
        <v>-299452.5</v>
      </c>
      <c r="O84" s="39">
        <f t="shared" ca="1" si="60"/>
        <v>-299537.71875</v>
      </c>
      <c r="P84" s="39">
        <f t="shared" ca="1" si="60"/>
        <v>-299635.6875</v>
      </c>
      <c r="Q84" s="39">
        <f t="shared" ca="1" si="60"/>
        <v>-299580.5625</v>
      </c>
      <c r="R84" s="39">
        <f t="shared" ca="1" si="60"/>
        <v>-299520.84375</v>
      </c>
      <c r="S84" s="39">
        <f t="shared" ca="1" si="60"/>
        <v>-299602.84218749998</v>
      </c>
      <c r="T84" s="39">
        <f t="shared" ca="1" si="60"/>
        <v>-299640.51093749999</v>
      </c>
      <c r="U84" s="39">
        <f t="shared" ca="1" si="60"/>
        <v>-299606.74687499995</v>
      </c>
      <c r="V84" s="39">
        <f t="shared" ca="1" si="60"/>
        <v>-299560.12031249999</v>
      </c>
      <c r="W84" s="39">
        <f t="shared" ca="1" si="60"/>
        <v>-299670.33585937496</v>
      </c>
      <c r="X84" s="39">
        <f t="shared" ca="1" si="60"/>
        <v>-299635.34182031249</v>
      </c>
      <c r="Y84" s="39">
        <f t="shared" ca="1" si="60"/>
        <v>-299593.30556249997</v>
      </c>
      <c r="Z84" s="39">
        <f t="shared" ca="1" si="60"/>
        <v>-299539.95834374998</v>
      </c>
      <c r="AA84" s="39">
        <f t="shared" ca="1" si="60"/>
        <v>-299649.86036718747</v>
      </c>
      <c r="AB84" s="39">
        <f t="shared" ca="1" si="60"/>
        <v>-299635.34182031249</v>
      </c>
      <c r="AC84" s="39">
        <f t="shared" ca="1" si="60"/>
        <v>-299593.30556249997</v>
      </c>
      <c r="AD84" s="39">
        <f t="shared" ca="1" si="60"/>
        <v>-299539.95834374998</v>
      </c>
      <c r="AE84" s="39">
        <f t="shared" ca="1" si="60"/>
        <v>-299649.86036718747</v>
      </c>
      <c r="AF84" s="39">
        <f t="shared" ca="1" si="60"/>
        <v>-299635.34182031249</v>
      </c>
      <c r="AG84" s="39">
        <f t="shared" ca="1" si="60"/>
        <v>-299593.30556249997</v>
      </c>
      <c r="AH84" s="39">
        <f t="shared" ca="1" si="60"/>
        <v>-299539.95834374998</v>
      </c>
      <c r="AI84" s="39">
        <f t="shared" ca="1" si="60"/>
        <v>-299649.86036718747</v>
      </c>
      <c r="AJ84" s="39">
        <f t="shared" ca="1" si="60"/>
        <v>-299635.34182031249</v>
      </c>
      <c r="AK84" s="39">
        <f t="shared" ca="1" si="60"/>
        <v>-299593.30556249997</v>
      </c>
      <c r="AL84" s="39">
        <f t="shared" ca="1" si="60"/>
        <v>-299539.95834374998</v>
      </c>
      <c r="AM84" s="39">
        <f t="shared" ca="1" si="60"/>
        <v>-299649.86036718747</v>
      </c>
      <c r="AN84" s="39">
        <f t="shared" ca="1" si="60"/>
        <v>-299635.34182031249</v>
      </c>
      <c r="AO84" s="39">
        <f t="shared" ca="1" si="60"/>
        <v>-299593.30556249997</v>
      </c>
      <c r="AP84" s="39">
        <f t="shared" ca="1" si="60"/>
        <v>-299539.95834374998</v>
      </c>
      <c r="AQ84" s="39">
        <f t="shared" ca="1" si="60"/>
        <v>-299649.86036718747</v>
      </c>
      <c r="AR84" s="39">
        <f t="shared" ca="1" si="60"/>
        <v>-299635.34182031249</v>
      </c>
      <c r="AS84" s="39">
        <f t="shared" ca="1" si="60"/>
        <v>-299593.30556249997</v>
      </c>
      <c r="AT84" s="39">
        <f t="shared" ca="1" si="60"/>
        <v>-299539.95834374998</v>
      </c>
      <c r="AU84" s="39">
        <f t="shared" ca="1" si="60"/>
        <v>-299649.86036718747</v>
      </c>
      <c r="AV84" s="39">
        <f t="shared" ca="1" si="60"/>
        <v>-299635.34182031249</v>
      </c>
      <c r="AW84" s="39">
        <f t="shared" ca="1" si="60"/>
        <v>-299593.30556249997</v>
      </c>
      <c r="AX84" s="39">
        <f t="shared" ca="1" si="60"/>
        <v>-299539.95834374998</v>
      </c>
      <c r="AY84" s="39">
        <f t="shared" ca="1" si="60"/>
        <v>-299649.86036718747</v>
      </c>
      <c r="AZ84" s="39">
        <f t="shared" ca="1" si="60"/>
        <v>-299635.34182031249</v>
      </c>
      <c r="BA84" s="39">
        <f t="shared" ca="1" si="60"/>
        <v>-299593.30556249997</v>
      </c>
      <c r="BB84" s="39">
        <f t="shared" ca="1" si="60"/>
        <v>-299539.95834374998</v>
      </c>
      <c r="BC84" s="39">
        <f t="shared" ca="1" si="60"/>
        <v>-299649.86036718747</v>
      </c>
      <c r="BD84" s="39">
        <f t="shared" ca="1" si="60"/>
        <v>-299635.34182031249</v>
      </c>
      <c r="BE84" s="39">
        <f t="shared" ca="1" si="60"/>
        <v>-299593.30556249997</v>
      </c>
      <c r="BF84" s="39">
        <f t="shared" ca="1" si="60"/>
        <v>-299539.95834374998</v>
      </c>
      <c r="BG84" s="39">
        <f t="shared" ca="1" si="60"/>
        <v>-299649.86036718747</v>
      </c>
      <c r="BH84" s="39">
        <f t="shared" ca="1" si="60"/>
        <v>-299635.34182031249</v>
      </c>
      <c r="BI84" s="39">
        <f t="shared" ca="1" si="60"/>
        <v>-299593.30556249997</v>
      </c>
      <c r="BJ84" s="39">
        <f t="shared" ca="1" si="60"/>
        <v>-299539.95834374998</v>
      </c>
      <c r="BK84" s="39">
        <f t="shared" ca="1" si="60"/>
        <v>-299649.86036718747</v>
      </c>
      <c r="BL84" s="39">
        <f t="shared" ca="1" si="60"/>
        <v>-299635.34182031249</v>
      </c>
      <c r="BM84" s="39">
        <f t="shared" ca="1" si="60"/>
        <v>-299593.30556249997</v>
      </c>
      <c r="BN84" s="39">
        <f t="shared" ca="1" si="60"/>
        <v>-299539.95834374998</v>
      </c>
      <c r="BO84" s="39">
        <f t="shared" ca="1" si="60"/>
        <v>-299649.86036718747</v>
      </c>
      <c r="BP84" s="39">
        <f t="shared" ca="1" si="60"/>
        <v>-299635.34182031249</v>
      </c>
      <c r="BQ84" s="39">
        <f t="shared" ca="1" si="60"/>
        <v>-299593.30556249997</v>
      </c>
      <c r="BR84" s="39">
        <f t="shared" ca="1" si="60"/>
        <v>-299539.95834374998</v>
      </c>
      <c r="BS84" s="39">
        <f t="shared" ref="BS84:BY84" ca="1" si="61">BS78+BS79-BS80-BS81-BS82-BS83</f>
        <v>-299649.86036718747</v>
      </c>
      <c r="BT84" s="39">
        <f t="shared" ca="1" si="61"/>
        <v>-299635.34182031249</v>
      </c>
      <c r="BU84" s="39">
        <f t="shared" ca="1" si="61"/>
        <v>-299593.30556249997</v>
      </c>
      <c r="BV84" s="39">
        <f t="shared" ca="1" si="61"/>
        <v>-299539.95834374998</v>
      </c>
      <c r="BW84" s="39">
        <f t="shared" ca="1" si="61"/>
        <v>-299649.86036718747</v>
      </c>
      <c r="BX84" s="39">
        <f t="shared" ca="1" si="61"/>
        <v>-299635.34182031249</v>
      </c>
      <c r="BY84" s="39">
        <f t="shared" ca="1" si="61"/>
        <v>-299593.30556249997</v>
      </c>
      <c r="BZ84" s="12" t="s">
        <v>0</v>
      </c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</row>
    <row r="85" spans="1:90" s="6" customFormat="1">
      <c r="A85" s="35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12" t="s">
        <v>0</v>
      </c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</row>
    <row r="86" spans="1:90" s="6" customFormat="1">
      <c r="A86" s="35"/>
      <c r="B86" s="6" t="s">
        <v>68</v>
      </c>
      <c r="G86" s="39">
        <f ca="1">G78-G84</f>
        <v>3735</v>
      </c>
      <c r="H86" s="39">
        <f t="shared" ref="H86:BS86" ca="1" si="62">H78-H84</f>
        <v>18690</v>
      </c>
      <c r="I86" s="39">
        <f t="shared" ca="1" si="62"/>
        <v>41160</v>
      </c>
      <c r="J86" s="39">
        <f t="shared" ca="1" si="62"/>
        <v>74865</v>
      </c>
      <c r="K86" s="39">
        <f t="shared" ca="1" si="62"/>
        <v>71233.5</v>
      </c>
      <c r="L86" s="39">
        <f t="shared" ca="1" si="62"/>
        <v>56184</v>
      </c>
      <c r="M86" s="39">
        <f t="shared" ca="1" si="62"/>
        <v>33667.5</v>
      </c>
      <c r="N86" s="39">
        <f t="shared" ca="1" si="62"/>
        <v>-82.5</v>
      </c>
      <c r="O86" s="39">
        <f t="shared" ca="1" si="62"/>
        <v>85.21875</v>
      </c>
      <c r="P86" s="39">
        <f t="shared" ca="1" si="62"/>
        <v>97.96875</v>
      </c>
      <c r="Q86" s="39">
        <f t="shared" ca="1" si="62"/>
        <v>-55.125</v>
      </c>
      <c r="R86" s="39">
        <f t="shared" ca="1" si="62"/>
        <v>-59.71875</v>
      </c>
      <c r="S86" s="39">
        <f t="shared" ca="1" si="62"/>
        <v>81.998437499976717</v>
      </c>
      <c r="T86" s="39">
        <f t="shared" ca="1" si="62"/>
        <v>37.668750000011642</v>
      </c>
      <c r="U86" s="39">
        <f t="shared" ca="1" si="62"/>
        <v>-33.764062500034925</v>
      </c>
      <c r="V86" s="39">
        <f t="shared" ca="1" si="62"/>
        <v>-46.626562499965075</v>
      </c>
      <c r="W86" s="39">
        <f t="shared" ca="1" si="62"/>
        <v>110.21554687496973</v>
      </c>
      <c r="X86" s="39">
        <f t="shared" ca="1" si="62"/>
        <v>-34.994039062468801</v>
      </c>
      <c r="Y86" s="39">
        <f t="shared" ca="1" si="62"/>
        <v>-42.036257812520489</v>
      </c>
      <c r="Z86" s="39">
        <f t="shared" ca="1" si="62"/>
        <v>-53.347218749986496</v>
      </c>
      <c r="AA86" s="39">
        <f t="shared" ca="1" si="62"/>
        <v>109.90202343749115</v>
      </c>
      <c r="AB86" s="39">
        <f t="shared" ca="1" si="62"/>
        <v>-14.518546874984168</v>
      </c>
      <c r="AC86" s="39">
        <f t="shared" ca="1" si="62"/>
        <v>-42.036257812520489</v>
      </c>
      <c r="AD86" s="39">
        <f t="shared" ca="1" si="62"/>
        <v>-53.347218749986496</v>
      </c>
      <c r="AE86" s="39">
        <f t="shared" ca="1" si="62"/>
        <v>109.90202343749115</v>
      </c>
      <c r="AF86" s="39">
        <f t="shared" ca="1" si="62"/>
        <v>-14.518546874984168</v>
      </c>
      <c r="AG86" s="39">
        <f t="shared" ca="1" si="62"/>
        <v>-42.036257812520489</v>
      </c>
      <c r="AH86" s="39">
        <f t="shared" ca="1" si="62"/>
        <v>-53.347218749986496</v>
      </c>
      <c r="AI86" s="39">
        <f t="shared" ca="1" si="62"/>
        <v>109.90202343749115</v>
      </c>
      <c r="AJ86" s="39">
        <f t="shared" ca="1" si="62"/>
        <v>-14.518546874984168</v>
      </c>
      <c r="AK86" s="39">
        <f t="shared" ca="1" si="62"/>
        <v>-42.036257812520489</v>
      </c>
      <c r="AL86" s="39">
        <f t="shared" ca="1" si="62"/>
        <v>-53.347218749986496</v>
      </c>
      <c r="AM86" s="39">
        <f t="shared" ca="1" si="62"/>
        <v>109.90202343749115</v>
      </c>
      <c r="AN86" s="39">
        <f t="shared" ca="1" si="62"/>
        <v>-14.518546874984168</v>
      </c>
      <c r="AO86" s="39">
        <f t="shared" ca="1" si="62"/>
        <v>-42.036257812520489</v>
      </c>
      <c r="AP86" s="39">
        <f t="shared" ca="1" si="62"/>
        <v>-53.347218749986496</v>
      </c>
      <c r="AQ86" s="39">
        <f t="shared" ca="1" si="62"/>
        <v>109.90202343749115</v>
      </c>
      <c r="AR86" s="39">
        <f t="shared" ca="1" si="62"/>
        <v>-14.518546874984168</v>
      </c>
      <c r="AS86" s="39">
        <f t="shared" ca="1" si="62"/>
        <v>-42.036257812520489</v>
      </c>
      <c r="AT86" s="39">
        <f t="shared" ca="1" si="62"/>
        <v>-53.347218749986496</v>
      </c>
      <c r="AU86" s="39">
        <f t="shared" ca="1" si="62"/>
        <v>109.90202343749115</v>
      </c>
      <c r="AV86" s="39">
        <f t="shared" ca="1" si="62"/>
        <v>-14.518546874984168</v>
      </c>
      <c r="AW86" s="39">
        <f t="shared" ca="1" si="62"/>
        <v>-42.036257812520489</v>
      </c>
      <c r="AX86" s="39">
        <f t="shared" ca="1" si="62"/>
        <v>-53.347218749986496</v>
      </c>
      <c r="AY86" s="39">
        <f t="shared" ca="1" si="62"/>
        <v>109.90202343749115</v>
      </c>
      <c r="AZ86" s="39">
        <f t="shared" ca="1" si="62"/>
        <v>-14.518546874984168</v>
      </c>
      <c r="BA86" s="39">
        <f t="shared" ca="1" si="62"/>
        <v>-42.036257812520489</v>
      </c>
      <c r="BB86" s="39">
        <f t="shared" ca="1" si="62"/>
        <v>-53.347218749986496</v>
      </c>
      <c r="BC86" s="39">
        <f t="shared" ca="1" si="62"/>
        <v>109.90202343749115</v>
      </c>
      <c r="BD86" s="39">
        <f t="shared" ca="1" si="62"/>
        <v>-14.518546874984168</v>
      </c>
      <c r="BE86" s="39">
        <f t="shared" ca="1" si="62"/>
        <v>-42.036257812520489</v>
      </c>
      <c r="BF86" s="39">
        <f t="shared" ca="1" si="62"/>
        <v>-53.347218749986496</v>
      </c>
      <c r="BG86" s="39">
        <f t="shared" ca="1" si="62"/>
        <v>109.90202343749115</v>
      </c>
      <c r="BH86" s="39">
        <f t="shared" ca="1" si="62"/>
        <v>-14.518546874984168</v>
      </c>
      <c r="BI86" s="39">
        <f t="shared" ca="1" si="62"/>
        <v>-42.036257812520489</v>
      </c>
      <c r="BJ86" s="39">
        <f t="shared" ca="1" si="62"/>
        <v>-53.347218749986496</v>
      </c>
      <c r="BK86" s="39">
        <f t="shared" ca="1" si="62"/>
        <v>109.90202343749115</v>
      </c>
      <c r="BL86" s="39">
        <f t="shared" ca="1" si="62"/>
        <v>-14.518546874984168</v>
      </c>
      <c r="BM86" s="39">
        <f t="shared" ca="1" si="62"/>
        <v>-42.036257812520489</v>
      </c>
      <c r="BN86" s="39">
        <f t="shared" ca="1" si="62"/>
        <v>-53.347218749986496</v>
      </c>
      <c r="BO86" s="39">
        <f t="shared" ca="1" si="62"/>
        <v>109.90202343749115</v>
      </c>
      <c r="BP86" s="39">
        <f t="shared" ca="1" si="62"/>
        <v>-14.518546874984168</v>
      </c>
      <c r="BQ86" s="39">
        <f t="shared" ca="1" si="62"/>
        <v>-42.036257812520489</v>
      </c>
      <c r="BR86" s="39">
        <f t="shared" ca="1" si="62"/>
        <v>-53.347218749986496</v>
      </c>
      <c r="BS86" s="39">
        <f t="shared" ca="1" si="62"/>
        <v>109.90202343749115</v>
      </c>
      <c r="BT86" s="39">
        <f t="shared" ref="BT86:BY86" ca="1" si="63">BT78-BT84</f>
        <v>-14.518546874984168</v>
      </c>
      <c r="BU86" s="39">
        <f t="shared" ca="1" si="63"/>
        <v>-42.036257812520489</v>
      </c>
      <c r="BV86" s="39">
        <f t="shared" ca="1" si="63"/>
        <v>-53.347218749986496</v>
      </c>
      <c r="BW86" s="39">
        <f t="shared" ca="1" si="63"/>
        <v>109.90202343749115</v>
      </c>
      <c r="BX86" s="39">
        <f t="shared" ca="1" si="63"/>
        <v>-14.518546874984168</v>
      </c>
      <c r="BY86" s="39">
        <f t="shared" ca="1" si="63"/>
        <v>-42.036257812520489</v>
      </c>
      <c r="BZ86" s="12" t="s">
        <v>0</v>
      </c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</row>
    <row r="87" spans="1:90" s="6" customFormat="1">
      <c r="A87" s="35" t="s">
        <v>8</v>
      </c>
      <c r="BZ87" s="12" t="s">
        <v>0</v>
      </c>
    </row>
    <row r="88" spans="1:90" s="4" customFormat="1">
      <c r="A88" s="30" t="s">
        <v>69</v>
      </c>
      <c r="BZ88" s="4" t="s">
        <v>0</v>
      </c>
    </row>
    <row r="89" spans="1:90">
      <c r="B89" s="11" t="s">
        <v>70</v>
      </c>
      <c r="G89" s="11">
        <v>1</v>
      </c>
      <c r="H89" s="11">
        <f>G89+1</f>
        <v>2</v>
      </c>
      <c r="I89" s="11">
        <f t="shared" ref="I89:BT89" si="64">H89+1</f>
        <v>3</v>
      </c>
      <c r="J89" s="11">
        <f t="shared" si="64"/>
        <v>4</v>
      </c>
      <c r="K89" s="11">
        <f t="shared" si="64"/>
        <v>5</v>
      </c>
      <c r="L89" s="11">
        <f t="shared" si="64"/>
        <v>6</v>
      </c>
      <c r="M89" s="11">
        <f t="shared" si="64"/>
        <v>7</v>
      </c>
      <c r="N89" s="11">
        <f t="shared" si="64"/>
        <v>8</v>
      </c>
      <c r="O89" s="11">
        <f t="shared" si="64"/>
        <v>9</v>
      </c>
      <c r="P89" s="11">
        <f t="shared" si="64"/>
        <v>10</v>
      </c>
      <c r="Q89" s="11">
        <f t="shared" si="64"/>
        <v>11</v>
      </c>
      <c r="R89" s="11">
        <f t="shared" si="64"/>
        <v>12</v>
      </c>
      <c r="S89" s="11">
        <f t="shared" si="64"/>
        <v>13</v>
      </c>
      <c r="T89" s="11">
        <f t="shared" si="64"/>
        <v>14</v>
      </c>
      <c r="U89" s="11">
        <f t="shared" si="64"/>
        <v>15</v>
      </c>
      <c r="V89" s="11">
        <f t="shared" si="64"/>
        <v>16</v>
      </c>
      <c r="W89" s="11">
        <f t="shared" si="64"/>
        <v>17</v>
      </c>
      <c r="X89" s="11">
        <f t="shared" si="64"/>
        <v>18</v>
      </c>
      <c r="Y89" s="11">
        <f t="shared" si="64"/>
        <v>19</v>
      </c>
      <c r="Z89" s="11">
        <f t="shared" si="64"/>
        <v>20</v>
      </c>
      <c r="AA89" s="11">
        <f t="shared" si="64"/>
        <v>21</v>
      </c>
      <c r="AB89" s="11">
        <f t="shared" si="64"/>
        <v>22</v>
      </c>
      <c r="AC89" s="11">
        <f t="shared" si="64"/>
        <v>23</v>
      </c>
      <c r="AD89" s="11">
        <f t="shared" si="64"/>
        <v>24</v>
      </c>
      <c r="AE89" s="11">
        <f t="shared" si="64"/>
        <v>25</v>
      </c>
      <c r="AF89" s="11">
        <f t="shared" si="64"/>
        <v>26</v>
      </c>
      <c r="AG89" s="11">
        <f t="shared" si="64"/>
        <v>27</v>
      </c>
      <c r="AH89" s="11">
        <f t="shared" si="64"/>
        <v>28</v>
      </c>
      <c r="AI89" s="11">
        <f t="shared" si="64"/>
        <v>29</v>
      </c>
      <c r="AJ89" s="11">
        <f t="shared" si="64"/>
        <v>30</v>
      </c>
      <c r="AK89" s="11">
        <f t="shared" si="64"/>
        <v>31</v>
      </c>
      <c r="AL89" s="11">
        <f t="shared" si="64"/>
        <v>32</v>
      </c>
      <c r="AM89" s="11">
        <f t="shared" si="64"/>
        <v>33</v>
      </c>
      <c r="AN89" s="11">
        <f t="shared" si="64"/>
        <v>34</v>
      </c>
      <c r="AO89" s="11">
        <f t="shared" si="64"/>
        <v>35</v>
      </c>
      <c r="AP89" s="11">
        <f t="shared" si="64"/>
        <v>36</v>
      </c>
      <c r="AQ89" s="11">
        <f t="shared" si="64"/>
        <v>37</v>
      </c>
      <c r="AR89" s="11">
        <f t="shared" si="64"/>
        <v>38</v>
      </c>
      <c r="AS89" s="11">
        <f t="shared" si="64"/>
        <v>39</v>
      </c>
      <c r="AT89" s="11">
        <f t="shared" si="64"/>
        <v>40</v>
      </c>
      <c r="AU89" s="11">
        <f t="shared" si="64"/>
        <v>41</v>
      </c>
      <c r="AV89" s="11">
        <f t="shared" si="64"/>
        <v>42</v>
      </c>
      <c r="AW89" s="11">
        <f t="shared" si="64"/>
        <v>43</v>
      </c>
      <c r="AX89" s="11">
        <f t="shared" si="64"/>
        <v>44</v>
      </c>
      <c r="AY89" s="11">
        <f t="shared" si="64"/>
        <v>45</v>
      </c>
      <c r="AZ89" s="11">
        <f t="shared" si="64"/>
        <v>46</v>
      </c>
      <c r="BA89" s="11">
        <f t="shared" si="64"/>
        <v>47</v>
      </c>
      <c r="BB89" s="11">
        <f t="shared" si="64"/>
        <v>48</v>
      </c>
      <c r="BC89" s="11">
        <f t="shared" si="64"/>
        <v>49</v>
      </c>
      <c r="BD89" s="11">
        <f t="shared" si="64"/>
        <v>50</v>
      </c>
      <c r="BE89" s="11">
        <f t="shared" si="64"/>
        <v>51</v>
      </c>
      <c r="BF89" s="11">
        <f t="shared" si="64"/>
        <v>52</v>
      </c>
      <c r="BG89" s="11">
        <f t="shared" si="64"/>
        <v>53</v>
      </c>
      <c r="BH89" s="11">
        <f t="shared" si="64"/>
        <v>54</v>
      </c>
      <c r="BI89" s="11">
        <f t="shared" si="64"/>
        <v>55</v>
      </c>
      <c r="BJ89" s="11">
        <f t="shared" si="64"/>
        <v>56</v>
      </c>
      <c r="BK89" s="11">
        <f t="shared" si="64"/>
        <v>57</v>
      </c>
      <c r="BL89" s="11">
        <f t="shared" si="64"/>
        <v>58</v>
      </c>
      <c r="BM89" s="11">
        <f t="shared" si="64"/>
        <v>59</v>
      </c>
      <c r="BN89" s="11">
        <f t="shared" si="64"/>
        <v>60</v>
      </c>
      <c r="BO89" s="11">
        <f t="shared" si="64"/>
        <v>61</v>
      </c>
      <c r="BP89" s="11">
        <f t="shared" si="64"/>
        <v>62</v>
      </c>
      <c r="BQ89" s="11">
        <f t="shared" si="64"/>
        <v>63</v>
      </c>
      <c r="BR89" s="11">
        <f t="shared" si="64"/>
        <v>64</v>
      </c>
      <c r="BS89" s="11">
        <f t="shared" si="64"/>
        <v>65</v>
      </c>
      <c r="BT89" s="11">
        <f t="shared" si="64"/>
        <v>66</v>
      </c>
      <c r="BU89" s="11">
        <f t="shared" ref="BU89:BY89" si="65">BT89+1</f>
        <v>67</v>
      </c>
      <c r="BV89" s="11">
        <f t="shared" si="65"/>
        <v>68</v>
      </c>
      <c r="BW89" s="11">
        <f t="shared" si="65"/>
        <v>69</v>
      </c>
      <c r="BX89" s="11">
        <f t="shared" si="65"/>
        <v>70</v>
      </c>
      <c r="BY89" s="11">
        <f t="shared" si="65"/>
        <v>71</v>
      </c>
    </row>
    <row r="90" spans="1:90">
      <c r="B90" s="11" t="s">
        <v>71</v>
      </c>
    </row>
    <row r="91" spans="1:90">
      <c r="C91" s="11" t="s">
        <v>61</v>
      </c>
      <c r="G91" s="26">
        <f t="shared" ref="G91:BR91" si="66">F94</f>
        <v>0</v>
      </c>
      <c r="H91" s="26">
        <f t="shared" si="66"/>
        <v>30</v>
      </c>
      <c r="I91" s="26">
        <f t="shared" ca="1" si="66"/>
        <v>60</v>
      </c>
      <c r="J91" s="26">
        <f t="shared" ca="1" si="66"/>
        <v>90</v>
      </c>
      <c r="K91" s="26">
        <f t="shared" ca="1" si="66"/>
        <v>120</v>
      </c>
      <c r="L91" s="26">
        <f t="shared" ca="1" si="66"/>
        <v>130</v>
      </c>
      <c r="M91" s="26">
        <f t="shared" ca="1" si="66"/>
        <v>140</v>
      </c>
      <c r="N91" s="26">
        <f t="shared" ca="1" si="66"/>
        <v>150</v>
      </c>
      <c r="O91" s="26">
        <f t="shared" ca="1" si="66"/>
        <v>160</v>
      </c>
      <c r="P91" s="26">
        <f t="shared" ca="1" si="66"/>
        <v>169.5</v>
      </c>
      <c r="Q91" s="26">
        <f t="shared" ca="1" si="66"/>
        <v>179</v>
      </c>
      <c r="R91" s="26">
        <f t="shared" ca="1" si="66"/>
        <v>188.5</v>
      </c>
      <c r="S91" s="26">
        <f t="shared" ca="1" si="66"/>
        <v>198</v>
      </c>
      <c r="T91" s="26">
        <f t="shared" ca="1" si="66"/>
        <v>207.02500000000001</v>
      </c>
      <c r="U91" s="26">
        <f t="shared" ca="1" si="66"/>
        <v>216.05</v>
      </c>
      <c r="V91" s="26">
        <f t="shared" ca="1" si="66"/>
        <v>225.07500000000002</v>
      </c>
      <c r="W91" s="26">
        <f t="shared" ca="1" si="66"/>
        <v>234.10000000000002</v>
      </c>
      <c r="X91" s="26">
        <f t="shared" ca="1" si="66"/>
        <v>242.67375000000001</v>
      </c>
      <c r="Y91" s="26">
        <f t="shared" ca="1" si="66"/>
        <v>251.2475</v>
      </c>
      <c r="Z91" s="26">
        <f t="shared" ca="1" si="66"/>
        <v>259.82125000000002</v>
      </c>
      <c r="AA91" s="26">
        <f t="shared" ca="1" si="66"/>
        <v>268.39500000000004</v>
      </c>
      <c r="AB91" s="26">
        <f t="shared" ca="1" si="66"/>
        <v>276.96875000000006</v>
      </c>
      <c r="AC91" s="26">
        <f t="shared" ca="1" si="66"/>
        <v>285.54250000000008</v>
      </c>
      <c r="AD91" s="26">
        <f t="shared" ca="1" si="66"/>
        <v>294.11625000000009</v>
      </c>
      <c r="AE91" s="26">
        <f t="shared" ca="1" si="66"/>
        <v>302.69000000000011</v>
      </c>
      <c r="AF91" s="26">
        <f t="shared" ca="1" si="66"/>
        <v>311.26375000000013</v>
      </c>
      <c r="AG91" s="26">
        <f t="shared" ca="1" si="66"/>
        <v>319.83750000000015</v>
      </c>
      <c r="AH91" s="26">
        <f t="shared" ca="1" si="66"/>
        <v>328.41125000000017</v>
      </c>
      <c r="AI91" s="26">
        <f t="shared" ca="1" si="66"/>
        <v>336.98500000000018</v>
      </c>
      <c r="AJ91" s="26">
        <f t="shared" ca="1" si="66"/>
        <v>315.5587500000002</v>
      </c>
      <c r="AK91" s="26">
        <f t="shared" ca="1" si="66"/>
        <v>294.13250000000022</v>
      </c>
      <c r="AL91" s="26">
        <f t="shared" ca="1" si="66"/>
        <v>272.70625000000024</v>
      </c>
      <c r="AM91" s="26">
        <f t="shared" ca="1" si="66"/>
        <v>251.28000000000026</v>
      </c>
      <c r="AN91" s="26">
        <f t="shared" ca="1" si="66"/>
        <v>249.85375000000028</v>
      </c>
      <c r="AO91" s="26">
        <f t="shared" ca="1" si="66"/>
        <v>248.42750000000029</v>
      </c>
      <c r="AP91" s="26">
        <f t="shared" ca="1" si="66"/>
        <v>247.00125000000031</v>
      </c>
      <c r="AQ91" s="26">
        <f t="shared" ca="1" si="66"/>
        <v>245.5750000000003</v>
      </c>
      <c r="AR91" s="26">
        <f t="shared" ca="1" si="66"/>
        <v>244.64875000000029</v>
      </c>
      <c r="AS91" s="26">
        <f t="shared" ca="1" si="66"/>
        <v>243.72250000000028</v>
      </c>
      <c r="AT91" s="26">
        <f t="shared" ca="1" si="66"/>
        <v>242.79625000000027</v>
      </c>
      <c r="AU91" s="26">
        <f t="shared" ca="1" si="66"/>
        <v>241.87000000000026</v>
      </c>
      <c r="AV91" s="26">
        <f t="shared" ca="1" si="66"/>
        <v>241.41875000000024</v>
      </c>
      <c r="AW91" s="26">
        <f t="shared" ca="1" si="66"/>
        <v>240.96750000000023</v>
      </c>
      <c r="AX91" s="26">
        <f t="shared" ca="1" si="66"/>
        <v>240.51625000000021</v>
      </c>
      <c r="AY91" s="26">
        <f t="shared" ca="1" si="66"/>
        <v>240.0650000000002</v>
      </c>
      <c r="AZ91" s="26">
        <f t="shared" ca="1" si="66"/>
        <v>240.0650000000002</v>
      </c>
      <c r="BA91" s="26">
        <f t="shared" ca="1" si="66"/>
        <v>240.0650000000002</v>
      </c>
      <c r="BB91" s="26">
        <f t="shared" ca="1" si="66"/>
        <v>240.0650000000002</v>
      </c>
      <c r="BC91" s="26">
        <f t="shared" ca="1" si="66"/>
        <v>240.0650000000002</v>
      </c>
      <c r="BD91" s="26">
        <f t="shared" ca="1" si="66"/>
        <v>240.0650000000002</v>
      </c>
      <c r="BE91" s="26">
        <f t="shared" ca="1" si="66"/>
        <v>240.0650000000002</v>
      </c>
      <c r="BF91" s="26">
        <f t="shared" ca="1" si="66"/>
        <v>240.0650000000002</v>
      </c>
      <c r="BG91" s="26">
        <f t="shared" ca="1" si="66"/>
        <v>240.0650000000002</v>
      </c>
      <c r="BH91" s="26">
        <f t="shared" ca="1" si="66"/>
        <v>240.0650000000002</v>
      </c>
      <c r="BI91" s="26">
        <f t="shared" ca="1" si="66"/>
        <v>240.0650000000002</v>
      </c>
      <c r="BJ91" s="26">
        <f t="shared" ca="1" si="66"/>
        <v>240.0650000000002</v>
      </c>
      <c r="BK91" s="26">
        <f t="shared" ca="1" si="66"/>
        <v>240.0650000000002</v>
      </c>
      <c r="BL91" s="26">
        <f t="shared" ca="1" si="66"/>
        <v>240.0650000000002</v>
      </c>
      <c r="BM91" s="26">
        <f t="shared" ca="1" si="66"/>
        <v>240.0650000000002</v>
      </c>
      <c r="BN91" s="26">
        <f t="shared" ca="1" si="66"/>
        <v>240.0650000000002</v>
      </c>
      <c r="BO91" s="26">
        <f t="shared" ca="1" si="66"/>
        <v>240.0650000000002</v>
      </c>
      <c r="BP91" s="26">
        <f t="shared" ca="1" si="66"/>
        <v>240.0650000000002</v>
      </c>
      <c r="BQ91" s="26">
        <f t="shared" ca="1" si="66"/>
        <v>240.0650000000002</v>
      </c>
      <c r="BR91" s="26">
        <f t="shared" ca="1" si="66"/>
        <v>240.0650000000002</v>
      </c>
      <c r="BS91" s="26">
        <f t="shared" ref="BS91:BY91" ca="1" si="67">BR94</f>
        <v>240.0650000000002</v>
      </c>
      <c r="BT91" s="26">
        <f t="shared" ca="1" si="67"/>
        <v>240.0650000000002</v>
      </c>
      <c r="BU91" s="26">
        <f t="shared" ca="1" si="67"/>
        <v>240.0650000000002</v>
      </c>
      <c r="BV91" s="26">
        <f t="shared" ca="1" si="67"/>
        <v>240.0650000000002</v>
      </c>
      <c r="BW91" s="26">
        <f t="shared" ca="1" si="67"/>
        <v>240.0650000000002</v>
      </c>
      <c r="BX91" s="26">
        <f t="shared" ca="1" si="67"/>
        <v>240.0650000000002</v>
      </c>
      <c r="BY91" s="26">
        <f t="shared" ca="1" si="67"/>
        <v>240.0650000000002</v>
      </c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</row>
    <row r="92" spans="1:90">
      <c r="C92" s="11" t="s">
        <v>72</v>
      </c>
      <c r="G92" s="26">
        <f>G67</f>
        <v>30</v>
      </c>
      <c r="H92" s="26">
        <f t="shared" ref="H92:BS92" si="68">H67</f>
        <v>30</v>
      </c>
      <c r="I92" s="26">
        <f t="shared" si="68"/>
        <v>30</v>
      </c>
      <c r="J92" s="26">
        <f t="shared" si="68"/>
        <v>30</v>
      </c>
      <c r="K92" s="26">
        <f t="shared" si="68"/>
        <v>10</v>
      </c>
      <c r="L92" s="26">
        <f t="shared" si="68"/>
        <v>10</v>
      </c>
      <c r="M92" s="26">
        <f t="shared" si="68"/>
        <v>10</v>
      </c>
      <c r="N92" s="26">
        <f t="shared" si="68"/>
        <v>10</v>
      </c>
      <c r="O92" s="26">
        <f t="shared" si="68"/>
        <v>9.5</v>
      </c>
      <c r="P92" s="26">
        <f t="shared" si="68"/>
        <v>9.5</v>
      </c>
      <c r="Q92" s="26">
        <f t="shared" si="68"/>
        <v>9.5</v>
      </c>
      <c r="R92" s="26">
        <f t="shared" si="68"/>
        <v>9.5</v>
      </c>
      <c r="S92" s="26">
        <f t="shared" si="68"/>
        <v>9.0250000000000004</v>
      </c>
      <c r="T92" s="26">
        <f t="shared" si="68"/>
        <v>9.0250000000000004</v>
      </c>
      <c r="U92" s="26">
        <f t="shared" si="68"/>
        <v>9.0250000000000004</v>
      </c>
      <c r="V92" s="26">
        <f t="shared" si="68"/>
        <v>9.0250000000000004</v>
      </c>
      <c r="W92" s="26">
        <f t="shared" si="68"/>
        <v>8.5737500000000004</v>
      </c>
      <c r="X92" s="26">
        <f t="shared" si="68"/>
        <v>8.5737500000000004</v>
      </c>
      <c r="Y92" s="26">
        <f t="shared" si="68"/>
        <v>8.5737500000000004</v>
      </c>
      <c r="Z92" s="26">
        <f t="shared" si="68"/>
        <v>8.5737500000000004</v>
      </c>
      <c r="AA92" s="26">
        <f t="shared" si="68"/>
        <v>8.5737500000000004</v>
      </c>
      <c r="AB92" s="26">
        <f t="shared" si="68"/>
        <v>8.5737500000000004</v>
      </c>
      <c r="AC92" s="26">
        <f t="shared" si="68"/>
        <v>8.5737500000000004</v>
      </c>
      <c r="AD92" s="26">
        <f t="shared" si="68"/>
        <v>8.5737500000000004</v>
      </c>
      <c r="AE92" s="26">
        <f t="shared" si="68"/>
        <v>8.5737500000000004</v>
      </c>
      <c r="AF92" s="26">
        <f t="shared" si="68"/>
        <v>8.5737500000000004</v>
      </c>
      <c r="AG92" s="26">
        <f t="shared" si="68"/>
        <v>8.5737500000000004</v>
      </c>
      <c r="AH92" s="26">
        <f t="shared" si="68"/>
        <v>8.5737500000000004</v>
      </c>
      <c r="AI92" s="26">
        <f t="shared" si="68"/>
        <v>8.5737500000000004</v>
      </c>
      <c r="AJ92" s="26">
        <f t="shared" si="68"/>
        <v>8.5737500000000004</v>
      </c>
      <c r="AK92" s="26">
        <f t="shared" si="68"/>
        <v>8.5737500000000004</v>
      </c>
      <c r="AL92" s="26">
        <f t="shared" si="68"/>
        <v>8.5737500000000004</v>
      </c>
      <c r="AM92" s="26">
        <f t="shared" si="68"/>
        <v>8.5737500000000004</v>
      </c>
      <c r="AN92" s="26">
        <f t="shared" si="68"/>
        <v>8.5737500000000004</v>
      </c>
      <c r="AO92" s="26">
        <f t="shared" si="68"/>
        <v>8.5737500000000004</v>
      </c>
      <c r="AP92" s="26">
        <f t="shared" si="68"/>
        <v>8.5737500000000004</v>
      </c>
      <c r="AQ92" s="26">
        <f t="shared" si="68"/>
        <v>8.5737500000000004</v>
      </c>
      <c r="AR92" s="26">
        <f t="shared" si="68"/>
        <v>8.5737500000000004</v>
      </c>
      <c r="AS92" s="26">
        <f t="shared" si="68"/>
        <v>8.5737500000000004</v>
      </c>
      <c r="AT92" s="26">
        <f t="shared" si="68"/>
        <v>8.5737500000000004</v>
      </c>
      <c r="AU92" s="26">
        <f t="shared" si="68"/>
        <v>8.5737500000000004</v>
      </c>
      <c r="AV92" s="26">
        <f t="shared" si="68"/>
        <v>8.5737500000000004</v>
      </c>
      <c r="AW92" s="26">
        <f t="shared" si="68"/>
        <v>8.5737500000000004</v>
      </c>
      <c r="AX92" s="26">
        <f t="shared" si="68"/>
        <v>8.5737500000000004</v>
      </c>
      <c r="AY92" s="26">
        <f t="shared" si="68"/>
        <v>8.5737500000000004</v>
      </c>
      <c r="AZ92" s="26">
        <f t="shared" si="68"/>
        <v>8.5737500000000004</v>
      </c>
      <c r="BA92" s="26">
        <f t="shared" si="68"/>
        <v>8.5737500000000004</v>
      </c>
      <c r="BB92" s="26">
        <f t="shared" si="68"/>
        <v>8.5737500000000004</v>
      </c>
      <c r="BC92" s="26">
        <f t="shared" si="68"/>
        <v>8.5737500000000004</v>
      </c>
      <c r="BD92" s="26">
        <f t="shared" si="68"/>
        <v>8.5737500000000004</v>
      </c>
      <c r="BE92" s="26">
        <f t="shared" si="68"/>
        <v>8.5737500000000004</v>
      </c>
      <c r="BF92" s="26">
        <f t="shared" si="68"/>
        <v>8.5737500000000004</v>
      </c>
      <c r="BG92" s="26">
        <f t="shared" si="68"/>
        <v>8.5737500000000004</v>
      </c>
      <c r="BH92" s="26">
        <f t="shared" si="68"/>
        <v>8.5737500000000004</v>
      </c>
      <c r="BI92" s="26">
        <f t="shared" si="68"/>
        <v>8.5737500000000004</v>
      </c>
      <c r="BJ92" s="26">
        <f t="shared" si="68"/>
        <v>8.5737500000000004</v>
      </c>
      <c r="BK92" s="26">
        <f t="shared" si="68"/>
        <v>8.5737500000000004</v>
      </c>
      <c r="BL92" s="26">
        <f t="shared" si="68"/>
        <v>8.5737500000000004</v>
      </c>
      <c r="BM92" s="26">
        <f t="shared" si="68"/>
        <v>8.5737500000000004</v>
      </c>
      <c r="BN92" s="26">
        <f t="shared" si="68"/>
        <v>8.5737500000000004</v>
      </c>
      <c r="BO92" s="26">
        <f t="shared" si="68"/>
        <v>8.5737500000000004</v>
      </c>
      <c r="BP92" s="26">
        <f t="shared" si="68"/>
        <v>8.5737500000000004</v>
      </c>
      <c r="BQ92" s="26">
        <f t="shared" si="68"/>
        <v>8.5737500000000004</v>
      </c>
      <c r="BR92" s="26">
        <f t="shared" si="68"/>
        <v>8.5737500000000004</v>
      </c>
      <c r="BS92" s="26">
        <f t="shared" si="68"/>
        <v>8.5737500000000004</v>
      </c>
      <c r="BT92" s="26">
        <f t="shared" ref="BT92:BY92" si="69">BT67</f>
        <v>8.5737500000000004</v>
      </c>
      <c r="BU92" s="26">
        <f t="shared" si="69"/>
        <v>8.5737500000000004</v>
      </c>
      <c r="BV92" s="26">
        <f t="shared" si="69"/>
        <v>8.5737500000000004</v>
      </c>
      <c r="BW92" s="26">
        <f t="shared" si="69"/>
        <v>8.5737500000000004</v>
      </c>
      <c r="BX92" s="26">
        <f t="shared" si="69"/>
        <v>8.5737500000000004</v>
      </c>
      <c r="BY92" s="26">
        <f t="shared" si="69"/>
        <v>8.5737500000000004</v>
      </c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</row>
    <row r="93" spans="1:90">
      <c r="C93" s="11" t="s">
        <v>73</v>
      </c>
      <c r="E93" s="11">
        <f>F32*4</f>
        <v>28</v>
      </c>
      <c r="G93" s="26">
        <f>87:87</f>
        <v>0</v>
      </c>
      <c r="H93" s="26">
        <f ca="1">IF(H89&gt;=$E$93,OFFSET(H92,0,-$E$93))*1</f>
        <v>0</v>
      </c>
      <c r="I93" s="26">
        <f t="shared" ref="I93:BT93" ca="1" si="70">IF(I89&gt;=$E$93,OFFSET(I92,0,-$E$93))*1</f>
        <v>0</v>
      </c>
      <c r="J93" s="26">
        <f t="shared" ca="1" si="70"/>
        <v>0</v>
      </c>
      <c r="K93" s="26">
        <f t="shared" ca="1" si="70"/>
        <v>0</v>
      </c>
      <c r="L93" s="26">
        <f t="shared" ca="1" si="70"/>
        <v>0</v>
      </c>
      <c r="M93" s="26">
        <f t="shared" ca="1" si="70"/>
        <v>0</v>
      </c>
      <c r="N93" s="26">
        <f t="shared" ca="1" si="70"/>
        <v>0</v>
      </c>
      <c r="O93" s="26">
        <f t="shared" ca="1" si="70"/>
        <v>0</v>
      </c>
      <c r="P93" s="26">
        <f t="shared" ca="1" si="70"/>
        <v>0</v>
      </c>
      <c r="Q93" s="26">
        <f t="shared" ca="1" si="70"/>
        <v>0</v>
      </c>
      <c r="R93" s="26">
        <f t="shared" ca="1" si="70"/>
        <v>0</v>
      </c>
      <c r="S93" s="26">
        <f t="shared" ca="1" si="70"/>
        <v>0</v>
      </c>
      <c r="T93" s="26">
        <f t="shared" ca="1" si="70"/>
        <v>0</v>
      </c>
      <c r="U93" s="26">
        <f t="shared" ca="1" si="70"/>
        <v>0</v>
      </c>
      <c r="V93" s="26">
        <f t="shared" ca="1" si="70"/>
        <v>0</v>
      </c>
      <c r="W93" s="26">
        <f t="shared" ca="1" si="70"/>
        <v>0</v>
      </c>
      <c r="X93" s="26">
        <f t="shared" ca="1" si="70"/>
        <v>0</v>
      </c>
      <c r="Y93" s="26">
        <f t="shared" ca="1" si="70"/>
        <v>0</v>
      </c>
      <c r="Z93" s="26">
        <f t="shared" ca="1" si="70"/>
        <v>0</v>
      </c>
      <c r="AA93" s="26">
        <f t="shared" ca="1" si="70"/>
        <v>0</v>
      </c>
      <c r="AB93" s="26">
        <f t="shared" ca="1" si="70"/>
        <v>0</v>
      </c>
      <c r="AC93" s="26">
        <f t="shared" ca="1" si="70"/>
        <v>0</v>
      </c>
      <c r="AD93" s="26">
        <f t="shared" ca="1" si="70"/>
        <v>0</v>
      </c>
      <c r="AE93" s="26">
        <f t="shared" ca="1" si="70"/>
        <v>0</v>
      </c>
      <c r="AF93" s="26">
        <f t="shared" ca="1" si="70"/>
        <v>0</v>
      </c>
      <c r="AG93" s="26">
        <f t="shared" ca="1" si="70"/>
        <v>0</v>
      </c>
      <c r="AH93" s="26">
        <f t="shared" ca="1" si="70"/>
        <v>0</v>
      </c>
      <c r="AI93" s="26">
        <f t="shared" ca="1" si="70"/>
        <v>30</v>
      </c>
      <c r="AJ93" s="26">
        <f t="shared" ca="1" si="70"/>
        <v>30</v>
      </c>
      <c r="AK93" s="26">
        <f t="shared" ca="1" si="70"/>
        <v>30</v>
      </c>
      <c r="AL93" s="26">
        <f t="shared" ca="1" si="70"/>
        <v>30</v>
      </c>
      <c r="AM93" s="26">
        <f t="shared" ca="1" si="70"/>
        <v>10</v>
      </c>
      <c r="AN93" s="26">
        <f t="shared" ca="1" si="70"/>
        <v>10</v>
      </c>
      <c r="AO93" s="26">
        <f t="shared" ca="1" si="70"/>
        <v>10</v>
      </c>
      <c r="AP93" s="26">
        <f t="shared" ca="1" si="70"/>
        <v>10</v>
      </c>
      <c r="AQ93" s="26">
        <f t="shared" ca="1" si="70"/>
        <v>9.5</v>
      </c>
      <c r="AR93" s="26">
        <f t="shared" ca="1" si="70"/>
        <v>9.5</v>
      </c>
      <c r="AS93" s="26">
        <f t="shared" ca="1" si="70"/>
        <v>9.5</v>
      </c>
      <c r="AT93" s="26">
        <f t="shared" ca="1" si="70"/>
        <v>9.5</v>
      </c>
      <c r="AU93" s="26">
        <f t="shared" ca="1" si="70"/>
        <v>9.0250000000000004</v>
      </c>
      <c r="AV93" s="26">
        <f t="shared" ca="1" si="70"/>
        <v>9.0250000000000004</v>
      </c>
      <c r="AW93" s="26">
        <f t="shared" ca="1" si="70"/>
        <v>9.0250000000000004</v>
      </c>
      <c r="AX93" s="26">
        <f t="shared" ca="1" si="70"/>
        <v>9.0250000000000004</v>
      </c>
      <c r="AY93" s="26">
        <f t="shared" ca="1" si="70"/>
        <v>8.5737500000000004</v>
      </c>
      <c r="AZ93" s="26">
        <f t="shared" ca="1" si="70"/>
        <v>8.5737500000000004</v>
      </c>
      <c r="BA93" s="26">
        <f t="shared" ca="1" si="70"/>
        <v>8.5737500000000004</v>
      </c>
      <c r="BB93" s="26">
        <f t="shared" ca="1" si="70"/>
        <v>8.5737500000000004</v>
      </c>
      <c r="BC93" s="26">
        <f t="shared" ca="1" si="70"/>
        <v>8.5737500000000004</v>
      </c>
      <c r="BD93" s="26">
        <f t="shared" ca="1" si="70"/>
        <v>8.5737500000000004</v>
      </c>
      <c r="BE93" s="26">
        <f t="shared" ca="1" si="70"/>
        <v>8.5737500000000004</v>
      </c>
      <c r="BF93" s="26">
        <f t="shared" ca="1" si="70"/>
        <v>8.5737500000000004</v>
      </c>
      <c r="BG93" s="26">
        <f t="shared" ca="1" si="70"/>
        <v>8.5737500000000004</v>
      </c>
      <c r="BH93" s="26">
        <f t="shared" ca="1" si="70"/>
        <v>8.5737500000000004</v>
      </c>
      <c r="BI93" s="26">
        <f t="shared" ca="1" si="70"/>
        <v>8.5737500000000004</v>
      </c>
      <c r="BJ93" s="26">
        <f t="shared" ca="1" si="70"/>
        <v>8.5737500000000004</v>
      </c>
      <c r="BK93" s="26">
        <f t="shared" ca="1" si="70"/>
        <v>8.5737500000000004</v>
      </c>
      <c r="BL93" s="26">
        <f t="shared" ca="1" si="70"/>
        <v>8.5737500000000004</v>
      </c>
      <c r="BM93" s="26">
        <f t="shared" ca="1" si="70"/>
        <v>8.5737500000000004</v>
      </c>
      <c r="BN93" s="26">
        <f t="shared" ca="1" si="70"/>
        <v>8.5737500000000004</v>
      </c>
      <c r="BO93" s="26">
        <f t="shared" ca="1" si="70"/>
        <v>8.5737500000000004</v>
      </c>
      <c r="BP93" s="26">
        <f t="shared" ca="1" si="70"/>
        <v>8.5737500000000004</v>
      </c>
      <c r="BQ93" s="26">
        <f t="shared" ca="1" si="70"/>
        <v>8.5737500000000004</v>
      </c>
      <c r="BR93" s="26">
        <f t="shared" ca="1" si="70"/>
        <v>8.5737500000000004</v>
      </c>
      <c r="BS93" s="26">
        <f t="shared" ca="1" si="70"/>
        <v>8.5737500000000004</v>
      </c>
      <c r="BT93" s="26">
        <f t="shared" ca="1" si="70"/>
        <v>8.5737500000000004</v>
      </c>
      <c r="BU93" s="26">
        <f t="shared" ref="BU93:BY93" ca="1" si="71">IF(BU89&gt;=$E$93,OFFSET(BU92,0,-$E$93))*1</f>
        <v>8.5737500000000004</v>
      </c>
      <c r="BV93" s="26">
        <f t="shared" ca="1" si="71"/>
        <v>8.5737500000000004</v>
      </c>
      <c r="BW93" s="26">
        <f t="shared" ca="1" si="71"/>
        <v>8.5737500000000004</v>
      </c>
      <c r="BX93" s="26">
        <f t="shared" ca="1" si="71"/>
        <v>8.5737500000000004</v>
      </c>
      <c r="BY93" s="26">
        <f t="shared" ca="1" si="71"/>
        <v>8.5737500000000004</v>
      </c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</row>
    <row r="94" spans="1:90">
      <c r="C94" s="11" t="s">
        <v>67</v>
      </c>
      <c r="G94" s="26">
        <f>G91+G92-G93</f>
        <v>30</v>
      </c>
      <c r="H94" s="26">
        <f t="shared" ref="H94:BS94" ca="1" si="72">H91+H92-H93</f>
        <v>60</v>
      </c>
      <c r="I94" s="26">
        <f t="shared" ca="1" si="72"/>
        <v>90</v>
      </c>
      <c r="J94" s="26">
        <f t="shared" ca="1" si="72"/>
        <v>120</v>
      </c>
      <c r="K94" s="26">
        <f t="shared" ca="1" si="72"/>
        <v>130</v>
      </c>
      <c r="L94" s="26">
        <f t="shared" ca="1" si="72"/>
        <v>140</v>
      </c>
      <c r="M94" s="26">
        <f t="shared" ca="1" si="72"/>
        <v>150</v>
      </c>
      <c r="N94" s="26">
        <f t="shared" ca="1" si="72"/>
        <v>160</v>
      </c>
      <c r="O94" s="26">
        <f t="shared" ca="1" si="72"/>
        <v>169.5</v>
      </c>
      <c r="P94" s="26">
        <f t="shared" ca="1" si="72"/>
        <v>179</v>
      </c>
      <c r="Q94" s="26">
        <f t="shared" ca="1" si="72"/>
        <v>188.5</v>
      </c>
      <c r="R94" s="26">
        <f t="shared" ca="1" si="72"/>
        <v>198</v>
      </c>
      <c r="S94" s="26">
        <f t="shared" ca="1" si="72"/>
        <v>207.02500000000001</v>
      </c>
      <c r="T94" s="26">
        <f t="shared" ca="1" si="72"/>
        <v>216.05</v>
      </c>
      <c r="U94" s="26">
        <f t="shared" ca="1" si="72"/>
        <v>225.07500000000002</v>
      </c>
      <c r="V94" s="26">
        <f t="shared" ca="1" si="72"/>
        <v>234.10000000000002</v>
      </c>
      <c r="W94" s="26">
        <f t="shared" ca="1" si="72"/>
        <v>242.67375000000001</v>
      </c>
      <c r="X94" s="26">
        <f t="shared" ca="1" si="72"/>
        <v>251.2475</v>
      </c>
      <c r="Y94" s="26">
        <f t="shared" ca="1" si="72"/>
        <v>259.82125000000002</v>
      </c>
      <c r="Z94" s="26">
        <f t="shared" ca="1" si="72"/>
        <v>268.39500000000004</v>
      </c>
      <c r="AA94" s="26">
        <f t="shared" ca="1" si="72"/>
        <v>276.96875000000006</v>
      </c>
      <c r="AB94" s="26">
        <f t="shared" ca="1" si="72"/>
        <v>285.54250000000008</v>
      </c>
      <c r="AC94" s="26">
        <f t="shared" ca="1" si="72"/>
        <v>294.11625000000009</v>
      </c>
      <c r="AD94" s="26">
        <f t="shared" ca="1" si="72"/>
        <v>302.69000000000011</v>
      </c>
      <c r="AE94" s="26">
        <f t="shared" ca="1" si="72"/>
        <v>311.26375000000013</v>
      </c>
      <c r="AF94" s="26">
        <f t="shared" ca="1" si="72"/>
        <v>319.83750000000015</v>
      </c>
      <c r="AG94" s="26">
        <f t="shared" ca="1" si="72"/>
        <v>328.41125000000017</v>
      </c>
      <c r="AH94" s="26">
        <f t="shared" ca="1" si="72"/>
        <v>336.98500000000018</v>
      </c>
      <c r="AI94" s="26">
        <f t="shared" ca="1" si="72"/>
        <v>315.5587500000002</v>
      </c>
      <c r="AJ94" s="26">
        <f t="shared" ca="1" si="72"/>
        <v>294.13250000000022</v>
      </c>
      <c r="AK94" s="26">
        <f t="shared" ca="1" si="72"/>
        <v>272.70625000000024</v>
      </c>
      <c r="AL94" s="26">
        <f t="shared" ca="1" si="72"/>
        <v>251.28000000000026</v>
      </c>
      <c r="AM94" s="26">
        <f t="shared" ca="1" si="72"/>
        <v>249.85375000000028</v>
      </c>
      <c r="AN94" s="26">
        <f t="shared" ca="1" si="72"/>
        <v>248.42750000000029</v>
      </c>
      <c r="AO94" s="26">
        <f t="shared" ca="1" si="72"/>
        <v>247.00125000000031</v>
      </c>
      <c r="AP94" s="26">
        <f t="shared" ca="1" si="72"/>
        <v>245.5750000000003</v>
      </c>
      <c r="AQ94" s="26">
        <f t="shared" ca="1" si="72"/>
        <v>244.64875000000029</v>
      </c>
      <c r="AR94" s="26">
        <f t="shared" ca="1" si="72"/>
        <v>243.72250000000028</v>
      </c>
      <c r="AS94" s="26">
        <f t="shared" ca="1" si="72"/>
        <v>242.79625000000027</v>
      </c>
      <c r="AT94" s="26">
        <f t="shared" ca="1" si="72"/>
        <v>241.87000000000026</v>
      </c>
      <c r="AU94" s="26">
        <f t="shared" ca="1" si="72"/>
        <v>241.41875000000024</v>
      </c>
      <c r="AV94" s="26">
        <f t="shared" ca="1" si="72"/>
        <v>240.96750000000023</v>
      </c>
      <c r="AW94" s="26">
        <f t="shared" ca="1" si="72"/>
        <v>240.51625000000021</v>
      </c>
      <c r="AX94" s="26">
        <f t="shared" ca="1" si="72"/>
        <v>240.0650000000002</v>
      </c>
      <c r="AY94" s="26">
        <f t="shared" ca="1" si="72"/>
        <v>240.0650000000002</v>
      </c>
      <c r="AZ94" s="26">
        <f t="shared" ca="1" si="72"/>
        <v>240.0650000000002</v>
      </c>
      <c r="BA94" s="26">
        <f t="shared" ca="1" si="72"/>
        <v>240.0650000000002</v>
      </c>
      <c r="BB94" s="26">
        <f t="shared" ca="1" si="72"/>
        <v>240.0650000000002</v>
      </c>
      <c r="BC94" s="26">
        <f t="shared" ca="1" si="72"/>
        <v>240.0650000000002</v>
      </c>
      <c r="BD94" s="26">
        <f t="shared" ca="1" si="72"/>
        <v>240.0650000000002</v>
      </c>
      <c r="BE94" s="26">
        <f t="shared" ca="1" si="72"/>
        <v>240.0650000000002</v>
      </c>
      <c r="BF94" s="26">
        <f t="shared" ca="1" si="72"/>
        <v>240.0650000000002</v>
      </c>
      <c r="BG94" s="26">
        <f t="shared" ca="1" si="72"/>
        <v>240.0650000000002</v>
      </c>
      <c r="BH94" s="26">
        <f t="shared" ca="1" si="72"/>
        <v>240.0650000000002</v>
      </c>
      <c r="BI94" s="26">
        <f t="shared" ca="1" si="72"/>
        <v>240.0650000000002</v>
      </c>
      <c r="BJ94" s="26">
        <f t="shared" ca="1" si="72"/>
        <v>240.0650000000002</v>
      </c>
      <c r="BK94" s="26">
        <f t="shared" ca="1" si="72"/>
        <v>240.0650000000002</v>
      </c>
      <c r="BL94" s="26">
        <f t="shared" ca="1" si="72"/>
        <v>240.0650000000002</v>
      </c>
      <c r="BM94" s="26">
        <f t="shared" ca="1" si="72"/>
        <v>240.0650000000002</v>
      </c>
      <c r="BN94" s="26">
        <f t="shared" ca="1" si="72"/>
        <v>240.0650000000002</v>
      </c>
      <c r="BO94" s="26">
        <f t="shared" ca="1" si="72"/>
        <v>240.0650000000002</v>
      </c>
      <c r="BP94" s="26">
        <f t="shared" ca="1" si="72"/>
        <v>240.0650000000002</v>
      </c>
      <c r="BQ94" s="26">
        <f t="shared" ca="1" si="72"/>
        <v>240.0650000000002</v>
      </c>
      <c r="BR94" s="26">
        <f t="shared" ca="1" si="72"/>
        <v>240.0650000000002</v>
      </c>
      <c r="BS94" s="26">
        <f t="shared" ca="1" si="72"/>
        <v>240.0650000000002</v>
      </c>
      <c r="BT94" s="26">
        <f t="shared" ref="BT94:BY94" ca="1" si="73">BT91+BT92-BT93</f>
        <v>240.0650000000002</v>
      </c>
      <c r="BU94" s="26">
        <f t="shared" ca="1" si="73"/>
        <v>240.0650000000002</v>
      </c>
      <c r="BV94" s="26">
        <f t="shared" ca="1" si="73"/>
        <v>240.0650000000002</v>
      </c>
      <c r="BW94" s="26">
        <f t="shared" ca="1" si="73"/>
        <v>240.0650000000002</v>
      </c>
      <c r="BX94" s="26">
        <f t="shared" ca="1" si="73"/>
        <v>240.0650000000002</v>
      </c>
      <c r="BY94" s="26">
        <f t="shared" ca="1" si="73"/>
        <v>240.0650000000002</v>
      </c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</row>
    <row r="95" spans="1:90">
      <c r="C95" s="11" t="s">
        <v>74</v>
      </c>
      <c r="E95" s="44">
        <f>1/E93</f>
        <v>3.5714285714285698E-2</v>
      </c>
      <c r="G95" s="26">
        <f>$E$95*G91</f>
        <v>0</v>
      </c>
      <c r="H95" s="26">
        <f>$E$95*H91</f>
        <v>1.0714285714285701</v>
      </c>
      <c r="I95" s="26">
        <f t="shared" ref="I95:BT95" ca="1" si="74">$E$95*I91</f>
        <v>2.1428571428571419</v>
      </c>
      <c r="J95" s="26">
        <f t="shared" ca="1" si="74"/>
        <v>3.2142857142857126</v>
      </c>
      <c r="K95" s="26">
        <f t="shared" ca="1" si="74"/>
        <v>4.2857142857142838</v>
      </c>
      <c r="L95" s="26">
        <f t="shared" ca="1" si="74"/>
        <v>4.6428571428571406</v>
      </c>
      <c r="M95" s="26">
        <f t="shared" ca="1" si="74"/>
        <v>4.9999999999999982</v>
      </c>
      <c r="N95" s="26">
        <f t="shared" ca="1" si="74"/>
        <v>5.357142857142855</v>
      </c>
      <c r="O95" s="26">
        <f t="shared" ca="1" si="74"/>
        <v>5.7142857142857117</v>
      </c>
      <c r="P95" s="26">
        <f t="shared" ca="1" si="74"/>
        <v>6.0535714285714262</v>
      </c>
      <c r="Q95" s="26">
        <f t="shared" ca="1" si="74"/>
        <v>6.3928571428571397</v>
      </c>
      <c r="R95" s="26">
        <f t="shared" ca="1" si="74"/>
        <v>6.7321428571428541</v>
      </c>
      <c r="S95" s="26">
        <f t="shared" ca="1" si="74"/>
        <v>7.0714285714285685</v>
      </c>
      <c r="T95" s="26">
        <f t="shared" ca="1" si="74"/>
        <v>7.3937499999999972</v>
      </c>
      <c r="U95" s="26">
        <f t="shared" ca="1" si="74"/>
        <v>7.7160714285714258</v>
      </c>
      <c r="V95" s="26">
        <f t="shared" ca="1" si="74"/>
        <v>8.0383928571428545</v>
      </c>
      <c r="W95" s="26">
        <f t="shared" ca="1" si="74"/>
        <v>8.3607142857142822</v>
      </c>
      <c r="X95" s="26">
        <f t="shared" ca="1" si="74"/>
        <v>8.66691964285714</v>
      </c>
      <c r="Y95" s="26">
        <f t="shared" ca="1" si="74"/>
        <v>8.973124999999996</v>
      </c>
      <c r="Z95" s="26">
        <f t="shared" ca="1" si="74"/>
        <v>9.2793303571428538</v>
      </c>
      <c r="AA95" s="26">
        <f t="shared" ca="1" si="74"/>
        <v>9.5855357142857116</v>
      </c>
      <c r="AB95" s="26">
        <f t="shared" ca="1" si="74"/>
        <v>9.8917410714285694</v>
      </c>
      <c r="AC95" s="26">
        <f t="shared" ca="1" si="74"/>
        <v>10.197946428571427</v>
      </c>
      <c r="AD95" s="26">
        <f t="shared" ca="1" si="74"/>
        <v>10.504151785714285</v>
      </c>
      <c r="AE95" s="26">
        <f t="shared" ca="1" si="74"/>
        <v>10.810357142857143</v>
      </c>
      <c r="AF95" s="26">
        <f t="shared" ca="1" si="74"/>
        <v>11.116562500000001</v>
      </c>
      <c r="AG95" s="26">
        <f t="shared" ca="1" si="74"/>
        <v>11.422767857142857</v>
      </c>
      <c r="AH95" s="26">
        <f t="shared" ca="1" si="74"/>
        <v>11.728973214285714</v>
      </c>
      <c r="AI95" s="26">
        <f t="shared" ca="1" si="74"/>
        <v>12.035178571428572</v>
      </c>
      <c r="AJ95" s="26">
        <f t="shared" ca="1" si="74"/>
        <v>11.269955357142859</v>
      </c>
      <c r="AK95" s="26">
        <f t="shared" ca="1" si="74"/>
        <v>10.504732142857145</v>
      </c>
      <c r="AL95" s="26">
        <f t="shared" ca="1" si="74"/>
        <v>9.739508928571432</v>
      </c>
      <c r="AM95" s="26">
        <f t="shared" ca="1" si="74"/>
        <v>8.9742857142857186</v>
      </c>
      <c r="AN95" s="26">
        <f t="shared" ca="1" si="74"/>
        <v>8.9233482142857206</v>
      </c>
      <c r="AO95" s="26">
        <f t="shared" ca="1" si="74"/>
        <v>8.8724107142857207</v>
      </c>
      <c r="AP95" s="26">
        <f t="shared" ca="1" si="74"/>
        <v>8.8214732142857208</v>
      </c>
      <c r="AQ95" s="26">
        <f t="shared" ca="1" si="74"/>
        <v>8.770535714285721</v>
      </c>
      <c r="AR95" s="26">
        <f t="shared" ca="1" si="74"/>
        <v>8.7374553571428635</v>
      </c>
      <c r="AS95" s="26">
        <f t="shared" ca="1" si="74"/>
        <v>8.704375000000006</v>
      </c>
      <c r="AT95" s="26">
        <f t="shared" ca="1" si="74"/>
        <v>8.6712946428571485</v>
      </c>
      <c r="AU95" s="26">
        <f t="shared" ca="1" si="74"/>
        <v>8.638214285714291</v>
      </c>
      <c r="AV95" s="26">
        <f t="shared" ca="1" si="74"/>
        <v>8.6220982142857192</v>
      </c>
      <c r="AW95" s="26">
        <f t="shared" ca="1" si="74"/>
        <v>8.6059821428571475</v>
      </c>
      <c r="AX95" s="26">
        <f t="shared" ca="1" si="74"/>
        <v>8.5898660714285757</v>
      </c>
      <c r="AY95" s="26">
        <f t="shared" ca="1" si="74"/>
        <v>8.573750000000004</v>
      </c>
      <c r="AZ95" s="26">
        <f t="shared" ca="1" si="74"/>
        <v>8.573750000000004</v>
      </c>
      <c r="BA95" s="26">
        <f t="shared" ca="1" si="74"/>
        <v>8.573750000000004</v>
      </c>
      <c r="BB95" s="26">
        <f t="shared" ca="1" si="74"/>
        <v>8.573750000000004</v>
      </c>
      <c r="BC95" s="26">
        <f t="shared" ca="1" si="74"/>
        <v>8.573750000000004</v>
      </c>
      <c r="BD95" s="26">
        <f t="shared" ca="1" si="74"/>
        <v>8.573750000000004</v>
      </c>
      <c r="BE95" s="26">
        <f t="shared" ca="1" si="74"/>
        <v>8.573750000000004</v>
      </c>
      <c r="BF95" s="26">
        <f t="shared" ca="1" si="74"/>
        <v>8.573750000000004</v>
      </c>
      <c r="BG95" s="26">
        <f t="shared" ca="1" si="74"/>
        <v>8.573750000000004</v>
      </c>
      <c r="BH95" s="26">
        <f t="shared" ca="1" si="74"/>
        <v>8.573750000000004</v>
      </c>
      <c r="BI95" s="26">
        <f t="shared" ca="1" si="74"/>
        <v>8.573750000000004</v>
      </c>
      <c r="BJ95" s="26">
        <f t="shared" ca="1" si="74"/>
        <v>8.573750000000004</v>
      </c>
      <c r="BK95" s="26">
        <f t="shared" ca="1" si="74"/>
        <v>8.573750000000004</v>
      </c>
      <c r="BL95" s="26">
        <f t="shared" ca="1" si="74"/>
        <v>8.573750000000004</v>
      </c>
      <c r="BM95" s="26">
        <f t="shared" ca="1" si="74"/>
        <v>8.573750000000004</v>
      </c>
      <c r="BN95" s="26">
        <f t="shared" ca="1" si="74"/>
        <v>8.573750000000004</v>
      </c>
      <c r="BO95" s="26">
        <f t="shared" ca="1" si="74"/>
        <v>8.573750000000004</v>
      </c>
      <c r="BP95" s="26">
        <f t="shared" ca="1" si="74"/>
        <v>8.573750000000004</v>
      </c>
      <c r="BQ95" s="26">
        <f t="shared" ca="1" si="74"/>
        <v>8.573750000000004</v>
      </c>
      <c r="BR95" s="26">
        <f t="shared" ca="1" si="74"/>
        <v>8.573750000000004</v>
      </c>
      <c r="BS95" s="26">
        <f t="shared" ca="1" si="74"/>
        <v>8.573750000000004</v>
      </c>
      <c r="BT95" s="26">
        <f t="shared" ca="1" si="74"/>
        <v>8.573750000000004</v>
      </c>
      <c r="BU95" s="26">
        <f t="shared" ref="BU95:BY95" ca="1" si="75">$E$95*BU91</f>
        <v>8.573750000000004</v>
      </c>
      <c r="BV95" s="26">
        <f t="shared" ca="1" si="75"/>
        <v>8.573750000000004</v>
      </c>
      <c r="BW95" s="26">
        <f t="shared" ca="1" si="75"/>
        <v>8.573750000000004</v>
      </c>
      <c r="BX95" s="26">
        <f t="shared" ca="1" si="75"/>
        <v>8.573750000000004</v>
      </c>
      <c r="BY95" s="26">
        <f t="shared" ca="1" si="75"/>
        <v>8.573750000000004</v>
      </c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</row>
    <row r="96" spans="1:90">
      <c r="BZ96" s="12" t="s">
        <v>0</v>
      </c>
    </row>
    <row r="97" spans="1:90">
      <c r="B97" s="11" t="s">
        <v>75</v>
      </c>
      <c r="BZ97" s="12" t="s">
        <v>0</v>
      </c>
    </row>
    <row r="98" spans="1:90">
      <c r="C98" s="11" t="s">
        <v>61</v>
      </c>
      <c r="G98" s="26">
        <f t="shared" ref="G98:BR98" si="76">F101</f>
        <v>0</v>
      </c>
      <c r="H98" s="26">
        <f t="shared" si="76"/>
        <v>0</v>
      </c>
      <c r="I98" s="26">
        <f t="shared" ca="1" si="76"/>
        <v>1.0714285714285701</v>
      </c>
      <c r="J98" s="26">
        <f t="shared" ca="1" si="76"/>
        <v>3.2142857142857117</v>
      </c>
      <c r="K98" s="26">
        <f t="shared" ca="1" si="76"/>
        <v>6.4285714285714244</v>
      </c>
      <c r="L98" s="26">
        <f t="shared" ca="1" si="76"/>
        <v>10.714285714285708</v>
      </c>
      <c r="M98" s="26">
        <f t="shared" ca="1" si="76"/>
        <v>15.357142857142849</v>
      </c>
      <c r="N98" s="26">
        <f t="shared" ca="1" si="76"/>
        <v>20.357142857142847</v>
      </c>
      <c r="O98" s="26">
        <f t="shared" ca="1" si="76"/>
        <v>25.714285714285701</v>
      </c>
      <c r="P98" s="26">
        <f t="shared" ca="1" si="76"/>
        <v>31.428571428571413</v>
      </c>
      <c r="Q98" s="26">
        <f t="shared" ca="1" si="76"/>
        <v>37.48214285714284</v>
      </c>
      <c r="R98" s="26">
        <f t="shared" ca="1" si="76"/>
        <v>43.874999999999979</v>
      </c>
      <c r="S98" s="26">
        <f t="shared" ca="1" si="76"/>
        <v>50.607142857142833</v>
      </c>
      <c r="T98" s="26">
        <f t="shared" ca="1" si="76"/>
        <v>57.678571428571402</v>
      </c>
      <c r="U98" s="26">
        <f t="shared" ca="1" si="76"/>
        <v>65.072321428571399</v>
      </c>
      <c r="V98" s="26">
        <f t="shared" ca="1" si="76"/>
        <v>72.788392857142824</v>
      </c>
      <c r="W98" s="26">
        <f t="shared" ca="1" si="76"/>
        <v>80.826785714285677</v>
      </c>
      <c r="X98" s="26">
        <f t="shared" ca="1" si="76"/>
        <v>89.187499999999957</v>
      </c>
      <c r="Y98" s="26">
        <f t="shared" ca="1" si="76"/>
        <v>97.854419642857096</v>
      </c>
      <c r="Z98" s="26">
        <f t="shared" ca="1" si="76"/>
        <v>106.82754464285709</v>
      </c>
      <c r="AA98" s="26">
        <f t="shared" ca="1" si="76"/>
        <v>116.10687499999995</v>
      </c>
      <c r="AB98" s="26">
        <f t="shared" ca="1" si="76"/>
        <v>125.69241071428566</v>
      </c>
      <c r="AC98" s="26">
        <f t="shared" ca="1" si="76"/>
        <v>135.58415178571423</v>
      </c>
      <c r="AD98" s="26">
        <f t="shared" ca="1" si="76"/>
        <v>145.78209821428567</v>
      </c>
      <c r="AE98" s="26">
        <f t="shared" ca="1" si="76"/>
        <v>156.28624999999994</v>
      </c>
      <c r="AF98" s="26">
        <f t="shared" ca="1" si="76"/>
        <v>167.09660714285707</v>
      </c>
      <c r="AG98" s="26">
        <f t="shared" ca="1" si="76"/>
        <v>178.21316964285705</v>
      </c>
      <c r="AH98" s="26">
        <f t="shared" ca="1" si="76"/>
        <v>189.6359374999999</v>
      </c>
      <c r="AI98" s="26">
        <f t="shared" ca="1" si="76"/>
        <v>201.3649107142856</v>
      </c>
      <c r="AJ98" s="26">
        <f t="shared" ca="1" si="76"/>
        <v>183.40008928571416</v>
      </c>
      <c r="AK98" s="26">
        <f t="shared" ca="1" si="76"/>
        <v>164.67004464285702</v>
      </c>
      <c r="AL98" s="26">
        <f t="shared" ca="1" si="76"/>
        <v>145.17477678571416</v>
      </c>
      <c r="AM98" s="26">
        <f t="shared" ca="1" si="76"/>
        <v>124.9142857142856</v>
      </c>
      <c r="AN98" s="26">
        <f t="shared" ca="1" si="76"/>
        <v>123.88857142857131</v>
      </c>
      <c r="AO98" s="26">
        <f t="shared" ca="1" si="76"/>
        <v>122.81191964285702</v>
      </c>
      <c r="AP98" s="26">
        <f t="shared" ca="1" si="76"/>
        <v>121.68433035714276</v>
      </c>
      <c r="AQ98" s="26">
        <f t="shared" ca="1" si="76"/>
        <v>120.50580357142849</v>
      </c>
      <c r="AR98" s="26">
        <f t="shared" ca="1" si="76"/>
        <v>119.77633928571422</v>
      </c>
      <c r="AS98" s="26">
        <f t="shared" ca="1" si="76"/>
        <v>119.01379464285708</v>
      </c>
      <c r="AT98" s="26">
        <f t="shared" ca="1" si="76"/>
        <v>118.21816964285708</v>
      </c>
      <c r="AU98" s="26">
        <f t="shared" ca="1" si="76"/>
        <v>117.38946428571423</v>
      </c>
      <c r="AV98" s="26">
        <f t="shared" ca="1" si="76"/>
        <v>117.0026785714285</v>
      </c>
      <c r="AW98" s="26">
        <f t="shared" ca="1" si="76"/>
        <v>116.59977678571421</v>
      </c>
      <c r="AX98" s="26">
        <f t="shared" ca="1" si="76"/>
        <v>116.18075892857135</v>
      </c>
      <c r="AY98" s="26">
        <f t="shared" ca="1" si="76"/>
        <v>115.74562499999992</v>
      </c>
      <c r="AZ98" s="26">
        <f t="shared" ca="1" si="76"/>
        <v>115.74562499999992</v>
      </c>
      <c r="BA98" s="26">
        <f t="shared" ca="1" si="76"/>
        <v>115.74562499999992</v>
      </c>
      <c r="BB98" s="26">
        <f t="shared" ca="1" si="76"/>
        <v>115.74562499999992</v>
      </c>
      <c r="BC98" s="26">
        <f t="shared" ca="1" si="76"/>
        <v>115.74562499999992</v>
      </c>
      <c r="BD98" s="26">
        <f t="shared" ca="1" si="76"/>
        <v>115.74562499999992</v>
      </c>
      <c r="BE98" s="26">
        <f t="shared" ca="1" si="76"/>
        <v>115.74562499999992</v>
      </c>
      <c r="BF98" s="26">
        <f t="shared" ca="1" si="76"/>
        <v>115.74562499999992</v>
      </c>
      <c r="BG98" s="26">
        <f t="shared" ca="1" si="76"/>
        <v>115.74562499999992</v>
      </c>
      <c r="BH98" s="26">
        <f t="shared" ca="1" si="76"/>
        <v>115.74562499999992</v>
      </c>
      <c r="BI98" s="26">
        <f t="shared" ca="1" si="76"/>
        <v>115.74562499999992</v>
      </c>
      <c r="BJ98" s="26">
        <f t="shared" ca="1" si="76"/>
        <v>115.74562499999992</v>
      </c>
      <c r="BK98" s="26">
        <f t="shared" ca="1" si="76"/>
        <v>115.74562499999992</v>
      </c>
      <c r="BL98" s="26">
        <f t="shared" ca="1" si="76"/>
        <v>115.74562499999992</v>
      </c>
      <c r="BM98" s="26">
        <f t="shared" ca="1" si="76"/>
        <v>115.74562499999992</v>
      </c>
      <c r="BN98" s="26">
        <f t="shared" ca="1" si="76"/>
        <v>115.74562499999992</v>
      </c>
      <c r="BO98" s="26">
        <f t="shared" ca="1" si="76"/>
        <v>115.74562499999992</v>
      </c>
      <c r="BP98" s="26">
        <f t="shared" ca="1" si="76"/>
        <v>115.74562499999992</v>
      </c>
      <c r="BQ98" s="26">
        <f t="shared" ca="1" si="76"/>
        <v>115.74562499999992</v>
      </c>
      <c r="BR98" s="26">
        <f t="shared" ca="1" si="76"/>
        <v>115.74562499999992</v>
      </c>
      <c r="BS98" s="26">
        <f t="shared" ref="BS98:BY98" ca="1" si="77">BR101</f>
        <v>115.74562499999992</v>
      </c>
      <c r="BT98" s="26">
        <f t="shared" ca="1" si="77"/>
        <v>115.74562499999992</v>
      </c>
      <c r="BU98" s="26">
        <f t="shared" ca="1" si="77"/>
        <v>115.74562499999992</v>
      </c>
      <c r="BV98" s="26">
        <f t="shared" ca="1" si="77"/>
        <v>115.74562499999992</v>
      </c>
      <c r="BW98" s="26">
        <f t="shared" ca="1" si="77"/>
        <v>115.74562499999992</v>
      </c>
      <c r="BX98" s="26">
        <f t="shared" ca="1" si="77"/>
        <v>115.74562499999992</v>
      </c>
      <c r="BY98" s="26">
        <f t="shared" ca="1" si="77"/>
        <v>115.74562499999992</v>
      </c>
      <c r="BZ98" s="12" t="s">
        <v>0</v>
      </c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</row>
    <row r="99" spans="1:90">
      <c r="C99" s="11" t="s">
        <v>76</v>
      </c>
      <c r="G99" s="26">
        <f>G95</f>
        <v>0</v>
      </c>
      <c r="H99" s="26">
        <f t="shared" ref="H99:BS99" si="78">H95</f>
        <v>1.0714285714285701</v>
      </c>
      <c r="I99" s="26">
        <f t="shared" ca="1" si="78"/>
        <v>2.1428571428571419</v>
      </c>
      <c r="J99" s="26">
        <f t="shared" ca="1" si="78"/>
        <v>3.2142857142857126</v>
      </c>
      <c r="K99" s="26">
        <f t="shared" ca="1" si="78"/>
        <v>4.2857142857142838</v>
      </c>
      <c r="L99" s="26">
        <f t="shared" ca="1" si="78"/>
        <v>4.6428571428571406</v>
      </c>
      <c r="M99" s="26">
        <f t="shared" ca="1" si="78"/>
        <v>4.9999999999999982</v>
      </c>
      <c r="N99" s="26">
        <f t="shared" ca="1" si="78"/>
        <v>5.357142857142855</v>
      </c>
      <c r="O99" s="26">
        <f t="shared" ca="1" si="78"/>
        <v>5.7142857142857117</v>
      </c>
      <c r="P99" s="26">
        <f t="shared" ca="1" si="78"/>
        <v>6.0535714285714262</v>
      </c>
      <c r="Q99" s="26">
        <f t="shared" ca="1" si="78"/>
        <v>6.3928571428571397</v>
      </c>
      <c r="R99" s="26">
        <f t="shared" ca="1" si="78"/>
        <v>6.7321428571428541</v>
      </c>
      <c r="S99" s="26">
        <f t="shared" ca="1" si="78"/>
        <v>7.0714285714285685</v>
      </c>
      <c r="T99" s="26">
        <f t="shared" ca="1" si="78"/>
        <v>7.3937499999999972</v>
      </c>
      <c r="U99" s="26">
        <f t="shared" ca="1" si="78"/>
        <v>7.7160714285714258</v>
      </c>
      <c r="V99" s="26">
        <f t="shared" ca="1" si="78"/>
        <v>8.0383928571428545</v>
      </c>
      <c r="W99" s="26">
        <f t="shared" ca="1" si="78"/>
        <v>8.3607142857142822</v>
      </c>
      <c r="X99" s="26">
        <f t="shared" ca="1" si="78"/>
        <v>8.66691964285714</v>
      </c>
      <c r="Y99" s="26">
        <f t="shared" ca="1" si="78"/>
        <v>8.973124999999996</v>
      </c>
      <c r="Z99" s="26">
        <f t="shared" ca="1" si="78"/>
        <v>9.2793303571428538</v>
      </c>
      <c r="AA99" s="26">
        <f t="shared" ca="1" si="78"/>
        <v>9.5855357142857116</v>
      </c>
      <c r="AB99" s="26">
        <f t="shared" ca="1" si="78"/>
        <v>9.8917410714285694</v>
      </c>
      <c r="AC99" s="26">
        <f t="shared" ca="1" si="78"/>
        <v>10.197946428571427</v>
      </c>
      <c r="AD99" s="26">
        <f t="shared" ca="1" si="78"/>
        <v>10.504151785714285</v>
      </c>
      <c r="AE99" s="26">
        <f t="shared" ca="1" si="78"/>
        <v>10.810357142857143</v>
      </c>
      <c r="AF99" s="26">
        <f t="shared" ca="1" si="78"/>
        <v>11.116562500000001</v>
      </c>
      <c r="AG99" s="26">
        <f t="shared" ca="1" si="78"/>
        <v>11.422767857142857</v>
      </c>
      <c r="AH99" s="26">
        <f t="shared" ca="1" si="78"/>
        <v>11.728973214285714</v>
      </c>
      <c r="AI99" s="26">
        <f t="shared" ca="1" si="78"/>
        <v>12.035178571428572</v>
      </c>
      <c r="AJ99" s="26">
        <f t="shared" ca="1" si="78"/>
        <v>11.269955357142859</v>
      </c>
      <c r="AK99" s="26">
        <f t="shared" ca="1" si="78"/>
        <v>10.504732142857145</v>
      </c>
      <c r="AL99" s="26">
        <f t="shared" ca="1" si="78"/>
        <v>9.739508928571432</v>
      </c>
      <c r="AM99" s="26">
        <f t="shared" ca="1" si="78"/>
        <v>8.9742857142857186</v>
      </c>
      <c r="AN99" s="26">
        <f t="shared" ca="1" si="78"/>
        <v>8.9233482142857206</v>
      </c>
      <c r="AO99" s="26">
        <f t="shared" ca="1" si="78"/>
        <v>8.8724107142857207</v>
      </c>
      <c r="AP99" s="26">
        <f t="shared" ca="1" si="78"/>
        <v>8.8214732142857208</v>
      </c>
      <c r="AQ99" s="26">
        <f t="shared" ca="1" si="78"/>
        <v>8.770535714285721</v>
      </c>
      <c r="AR99" s="26">
        <f t="shared" ca="1" si="78"/>
        <v>8.7374553571428635</v>
      </c>
      <c r="AS99" s="26">
        <f t="shared" ca="1" si="78"/>
        <v>8.704375000000006</v>
      </c>
      <c r="AT99" s="26">
        <f t="shared" ca="1" si="78"/>
        <v>8.6712946428571485</v>
      </c>
      <c r="AU99" s="26">
        <f t="shared" ca="1" si="78"/>
        <v>8.638214285714291</v>
      </c>
      <c r="AV99" s="26">
        <f t="shared" ca="1" si="78"/>
        <v>8.6220982142857192</v>
      </c>
      <c r="AW99" s="26">
        <f t="shared" ca="1" si="78"/>
        <v>8.6059821428571475</v>
      </c>
      <c r="AX99" s="26">
        <f t="shared" ca="1" si="78"/>
        <v>8.5898660714285757</v>
      </c>
      <c r="AY99" s="26">
        <f t="shared" ca="1" si="78"/>
        <v>8.573750000000004</v>
      </c>
      <c r="AZ99" s="26">
        <f t="shared" ca="1" si="78"/>
        <v>8.573750000000004</v>
      </c>
      <c r="BA99" s="26">
        <f t="shared" ca="1" si="78"/>
        <v>8.573750000000004</v>
      </c>
      <c r="BB99" s="26">
        <f t="shared" ca="1" si="78"/>
        <v>8.573750000000004</v>
      </c>
      <c r="BC99" s="26">
        <f t="shared" ca="1" si="78"/>
        <v>8.573750000000004</v>
      </c>
      <c r="BD99" s="26">
        <f t="shared" ca="1" si="78"/>
        <v>8.573750000000004</v>
      </c>
      <c r="BE99" s="26">
        <f t="shared" ca="1" si="78"/>
        <v>8.573750000000004</v>
      </c>
      <c r="BF99" s="26">
        <f t="shared" ca="1" si="78"/>
        <v>8.573750000000004</v>
      </c>
      <c r="BG99" s="26">
        <f t="shared" ca="1" si="78"/>
        <v>8.573750000000004</v>
      </c>
      <c r="BH99" s="26">
        <f t="shared" ca="1" si="78"/>
        <v>8.573750000000004</v>
      </c>
      <c r="BI99" s="26">
        <f t="shared" ca="1" si="78"/>
        <v>8.573750000000004</v>
      </c>
      <c r="BJ99" s="26">
        <f t="shared" ca="1" si="78"/>
        <v>8.573750000000004</v>
      </c>
      <c r="BK99" s="26">
        <f t="shared" ca="1" si="78"/>
        <v>8.573750000000004</v>
      </c>
      <c r="BL99" s="26">
        <f t="shared" ca="1" si="78"/>
        <v>8.573750000000004</v>
      </c>
      <c r="BM99" s="26">
        <f t="shared" ca="1" si="78"/>
        <v>8.573750000000004</v>
      </c>
      <c r="BN99" s="26">
        <f t="shared" ca="1" si="78"/>
        <v>8.573750000000004</v>
      </c>
      <c r="BO99" s="26">
        <f t="shared" ca="1" si="78"/>
        <v>8.573750000000004</v>
      </c>
      <c r="BP99" s="26">
        <f t="shared" ca="1" si="78"/>
        <v>8.573750000000004</v>
      </c>
      <c r="BQ99" s="26">
        <f t="shared" ca="1" si="78"/>
        <v>8.573750000000004</v>
      </c>
      <c r="BR99" s="26">
        <f t="shared" ca="1" si="78"/>
        <v>8.573750000000004</v>
      </c>
      <c r="BS99" s="26">
        <f t="shared" ca="1" si="78"/>
        <v>8.573750000000004</v>
      </c>
      <c r="BT99" s="26">
        <f t="shared" ref="BT99:BY99" ca="1" si="79">BT95</f>
        <v>8.573750000000004</v>
      </c>
      <c r="BU99" s="26">
        <f t="shared" ca="1" si="79"/>
        <v>8.573750000000004</v>
      </c>
      <c r="BV99" s="26">
        <f t="shared" ca="1" si="79"/>
        <v>8.573750000000004</v>
      </c>
      <c r="BW99" s="26">
        <f t="shared" ca="1" si="79"/>
        <v>8.573750000000004</v>
      </c>
      <c r="BX99" s="26">
        <f t="shared" ca="1" si="79"/>
        <v>8.573750000000004</v>
      </c>
      <c r="BY99" s="26">
        <f t="shared" ca="1" si="79"/>
        <v>8.573750000000004</v>
      </c>
      <c r="BZ99" s="12" t="s">
        <v>0</v>
      </c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</row>
    <row r="100" spans="1:90">
      <c r="C100" s="11" t="s">
        <v>73</v>
      </c>
      <c r="G100" s="26">
        <f>G93</f>
        <v>0</v>
      </c>
      <c r="H100" s="26">
        <f t="shared" ref="H100:BS100" ca="1" si="80">H93</f>
        <v>0</v>
      </c>
      <c r="I100" s="26">
        <f t="shared" ca="1" si="80"/>
        <v>0</v>
      </c>
      <c r="J100" s="26">
        <f t="shared" ca="1" si="80"/>
        <v>0</v>
      </c>
      <c r="K100" s="26">
        <f t="shared" ca="1" si="80"/>
        <v>0</v>
      </c>
      <c r="L100" s="26">
        <f t="shared" ca="1" si="80"/>
        <v>0</v>
      </c>
      <c r="M100" s="26">
        <f t="shared" ca="1" si="80"/>
        <v>0</v>
      </c>
      <c r="N100" s="26">
        <f t="shared" ca="1" si="80"/>
        <v>0</v>
      </c>
      <c r="O100" s="26">
        <f t="shared" ca="1" si="80"/>
        <v>0</v>
      </c>
      <c r="P100" s="26">
        <f t="shared" ca="1" si="80"/>
        <v>0</v>
      </c>
      <c r="Q100" s="26">
        <f t="shared" ca="1" si="80"/>
        <v>0</v>
      </c>
      <c r="R100" s="26">
        <f t="shared" ca="1" si="80"/>
        <v>0</v>
      </c>
      <c r="S100" s="26">
        <f t="shared" ca="1" si="80"/>
        <v>0</v>
      </c>
      <c r="T100" s="26">
        <f t="shared" ca="1" si="80"/>
        <v>0</v>
      </c>
      <c r="U100" s="26">
        <f t="shared" ca="1" si="80"/>
        <v>0</v>
      </c>
      <c r="V100" s="26">
        <f t="shared" ca="1" si="80"/>
        <v>0</v>
      </c>
      <c r="W100" s="26">
        <f t="shared" ca="1" si="80"/>
        <v>0</v>
      </c>
      <c r="X100" s="26">
        <f t="shared" ca="1" si="80"/>
        <v>0</v>
      </c>
      <c r="Y100" s="26">
        <f t="shared" ca="1" si="80"/>
        <v>0</v>
      </c>
      <c r="Z100" s="26">
        <f t="shared" ca="1" si="80"/>
        <v>0</v>
      </c>
      <c r="AA100" s="26">
        <f t="shared" ca="1" si="80"/>
        <v>0</v>
      </c>
      <c r="AB100" s="26">
        <f t="shared" ca="1" si="80"/>
        <v>0</v>
      </c>
      <c r="AC100" s="26">
        <f t="shared" ca="1" si="80"/>
        <v>0</v>
      </c>
      <c r="AD100" s="26">
        <f t="shared" ca="1" si="80"/>
        <v>0</v>
      </c>
      <c r="AE100" s="26">
        <f t="shared" ca="1" si="80"/>
        <v>0</v>
      </c>
      <c r="AF100" s="26">
        <f t="shared" ca="1" si="80"/>
        <v>0</v>
      </c>
      <c r="AG100" s="26">
        <f t="shared" ca="1" si="80"/>
        <v>0</v>
      </c>
      <c r="AH100" s="26">
        <f t="shared" ca="1" si="80"/>
        <v>0</v>
      </c>
      <c r="AI100" s="26">
        <f t="shared" ca="1" si="80"/>
        <v>30</v>
      </c>
      <c r="AJ100" s="26">
        <f t="shared" ca="1" si="80"/>
        <v>30</v>
      </c>
      <c r="AK100" s="26">
        <f t="shared" ca="1" si="80"/>
        <v>30</v>
      </c>
      <c r="AL100" s="26">
        <f t="shared" ca="1" si="80"/>
        <v>30</v>
      </c>
      <c r="AM100" s="26">
        <f t="shared" ca="1" si="80"/>
        <v>10</v>
      </c>
      <c r="AN100" s="26">
        <f t="shared" ca="1" si="80"/>
        <v>10</v>
      </c>
      <c r="AO100" s="26">
        <f t="shared" ca="1" si="80"/>
        <v>10</v>
      </c>
      <c r="AP100" s="26">
        <f t="shared" ca="1" si="80"/>
        <v>10</v>
      </c>
      <c r="AQ100" s="26">
        <f t="shared" ca="1" si="80"/>
        <v>9.5</v>
      </c>
      <c r="AR100" s="26">
        <f t="shared" ca="1" si="80"/>
        <v>9.5</v>
      </c>
      <c r="AS100" s="26">
        <f t="shared" ca="1" si="80"/>
        <v>9.5</v>
      </c>
      <c r="AT100" s="26">
        <f t="shared" ca="1" si="80"/>
        <v>9.5</v>
      </c>
      <c r="AU100" s="26">
        <f t="shared" ca="1" si="80"/>
        <v>9.0250000000000004</v>
      </c>
      <c r="AV100" s="26">
        <f t="shared" ca="1" si="80"/>
        <v>9.0250000000000004</v>
      </c>
      <c r="AW100" s="26">
        <f t="shared" ca="1" si="80"/>
        <v>9.0250000000000004</v>
      </c>
      <c r="AX100" s="26">
        <f t="shared" ca="1" si="80"/>
        <v>9.0250000000000004</v>
      </c>
      <c r="AY100" s="26">
        <f t="shared" ca="1" si="80"/>
        <v>8.5737500000000004</v>
      </c>
      <c r="AZ100" s="26">
        <f t="shared" ca="1" si="80"/>
        <v>8.5737500000000004</v>
      </c>
      <c r="BA100" s="26">
        <f t="shared" ca="1" si="80"/>
        <v>8.5737500000000004</v>
      </c>
      <c r="BB100" s="26">
        <f t="shared" ca="1" si="80"/>
        <v>8.5737500000000004</v>
      </c>
      <c r="BC100" s="26">
        <f t="shared" ca="1" si="80"/>
        <v>8.5737500000000004</v>
      </c>
      <c r="BD100" s="26">
        <f t="shared" ca="1" si="80"/>
        <v>8.5737500000000004</v>
      </c>
      <c r="BE100" s="26">
        <f t="shared" ca="1" si="80"/>
        <v>8.5737500000000004</v>
      </c>
      <c r="BF100" s="26">
        <f t="shared" ca="1" si="80"/>
        <v>8.5737500000000004</v>
      </c>
      <c r="BG100" s="26">
        <f t="shared" ca="1" si="80"/>
        <v>8.5737500000000004</v>
      </c>
      <c r="BH100" s="26">
        <f t="shared" ca="1" si="80"/>
        <v>8.5737500000000004</v>
      </c>
      <c r="BI100" s="26">
        <f t="shared" ca="1" si="80"/>
        <v>8.5737500000000004</v>
      </c>
      <c r="BJ100" s="26">
        <f t="shared" ca="1" si="80"/>
        <v>8.5737500000000004</v>
      </c>
      <c r="BK100" s="26">
        <f t="shared" ca="1" si="80"/>
        <v>8.5737500000000004</v>
      </c>
      <c r="BL100" s="26">
        <f t="shared" ca="1" si="80"/>
        <v>8.5737500000000004</v>
      </c>
      <c r="BM100" s="26">
        <f t="shared" ca="1" si="80"/>
        <v>8.5737500000000004</v>
      </c>
      <c r="BN100" s="26">
        <f t="shared" ca="1" si="80"/>
        <v>8.5737500000000004</v>
      </c>
      <c r="BO100" s="26">
        <f t="shared" ca="1" si="80"/>
        <v>8.5737500000000004</v>
      </c>
      <c r="BP100" s="26">
        <f t="shared" ca="1" si="80"/>
        <v>8.5737500000000004</v>
      </c>
      <c r="BQ100" s="26">
        <f t="shared" ca="1" si="80"/>
        <v>8.5737500000000004</v>
      </c>
      <c r="BR100" s="26">
        <f t="shared" ca="1" si="80"/>
        <v>8.5737500000000004</v>
      </c>
      <c r="BS100" s="26">
        <f t="shared" ca="1" si="80"/>
        <v>8.5737500000000004</v>
      </c>
      <c r="BT100" s="26">
        <f t="shared" ref="BT100:BY100" ca="1" si="81">BT93</f>
        <v>8.5737500000000004</v>
      </c>
      <c r="BU100" s="26">
        <f t="shared" ca="1" si="81"/>
        <v>8.5737500000000004</v>
      </c>
      <c r="BV100" s="26">
        <f t="shared" ca="1" si="81"/>
        <v>8.5737500000000004</v>
      </c>
      <c r="BW100" s="26">
        <f t="shared" ca="1" si="81"/>
        <v>8.5737500000000004</v>
      </c>
      <c r="BX100" s="26">
        <f t="shared" ca="1" si="81"/>
        <v>8.5737500000000004</v>
      </c>
      <c r="BY100" s="26">
        <f t="shared" ca="1" si="81"/>
        <v>8.5737500000000004</v>
      </c>
      <c r="BZ100" s="12" t="s">
        <v>0</v>
      </c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</row>
    <row r="101" spans="1:90">
      <c r="C101" s="11" t="s">
        <v>67</v>
      </c>
      <c r="G101" s="26">
        <f>G98+G99-G100</f>
        <v>0</v>
      </c>
      <c r="H101" s="26">
        <f t="shared" ref="H101:BS101" ca="1" si="82">H98+H99-H100</f>
        <v>1.0714285714285701</v>
      </c>
      <c r="I101" s="26">
        <f t="shared" ca="1" si="82"/>
        <v>3.2142857142857117</v>
      </c>
      <c r="J101" s="26">
        <f t="shared" ca="1" si="82"/>
        <v>6.4285714285714244</v>
      </c>
      <c r="K101" s="26">
        <f t="shared" ca="1" si="82"/>
        <v>10.714285714285708</v>
      </c>
      <c r="L101" s="26">
        <f t="shared" ca="1" si="82"/>
        <v>15.357142857142849</v>
      </c>
      <c r="M101" s="26">
        <f t="shared" ca="1" si="82"/>
        <v>20.357142857142847</v>
      </c>
      <c r="N101" s="26">
        <f t="shared" ca="1" si="82"/>
        <v>25.714285714285701</v>
      </c>
      <c r="O101" s="26">
        <f t="shared" ca="1" si="82"/>
        <v>31.428571428571413</v>
      </c>
      <c r="P101" s="26">
        <f t="shared" ca="1" si="82"/>
        <v>37.48214285714284</v>
      </c>
      <c r="Q101" s="26">
        <f t="shared" ca="1" si="82"/>
        <v>43.874999999999979</v>
      </c>
      <c r="R101" s="26">
        <f t="shared" ca="1" si="82"/>
        <v>50.607142857142833</v>
      </c>
      <c r="S101" s="26">
        <f t="shared" ca="1" si="82"/>
        <v>57.678571428571402</v>
      </c>
      <c r="T101" s="26">
        <f t="shared" ca="1" si="82"/>
        <v>65.072321428571399</v>
      </c>
      <c r="U101" s="26">
        <f t="shared" ca="1" si="82"/>
        <v>72.788392857142824</v>
      </c>
      <c r="V101" s="26">
        <f t="shared" ca="1" si="82"/>
        <v>80.826785714285677</v>
      </c>
      <c r="W101" s="26">
        <f t="shared" ca="1" si="82"/>
        <v>89.187499999999957</v>
      </c>
      <c r="X101" s="26">
        <f t="shared" ca="1" si="82"/>
        <v>97.854419642857096</v>
      </c>
      <c r="Y101" s="26">
        <f t="shared" ca="1" si="82"/>
        <v>106.82754464285709</v>
      </c>
      <c r="Z101" s="26">
        <f t="shared" ca="1" si="82"/>
        <v>116.10687499999995</v>
      </c>
      <c r="AA101" s="26">
        <f t="shared" ca="1" si="82"/>
        <v>125.69241071428566</v>
      </c>
      <c r="AB101" s="26">
        <f t="shared" ca="1" si="82"/>
        <v>135.58415178571423</v>
      </c>
      <c r="AC101" s="26">
        <f t="shared" ca="1" si="82"/>
        <v>145.78209821428567</v>
      </c>
      <c r="AD101" s="26">
        <f t="shared" ca="1" si="82"/>
        <v>156.28624999999994</v>
      </c>
      <c r="AE101" s="26">
        <f t="shared" ca="1" si="82"/>
        <v>167.09660714285707</v>
      </c>
      <c r="AF101" s="26">
        <f t="shared" ca="1" si="82"/>
        <v>178.21316964285705</v>
      </c>
      <c r="AG101" s="26">
        <f t="shared" ca="1" si="82"/>
        <v>189.6359374999999</v>
      </c>
      <c r="AH101" s="26">
        <f t="shared" ca="1" si="82"/>
        <v>201.3649107142856</v>
      </c>
      <c r="AI101" s="26">
        <f t="shared" ca="1" si="82"/>
        <v>183.40008928571416</v>
      </c>
      <c r="AJ101" s="26">
        <f t="shared" ca="1" si="82"/>
        <v>164.67004464285702</v>
      </c>
      <c r="AK101" s="26">
        <f t="shared" ca="1" si="82"/>
        <v>145.17477678571416</v>
      </c>
      <c r="AL101" s="26">
        <f t="shared" ca="1" si="82"/>
        <v>124.9142857142856</v>
      </c>
      <c r="AM101" s="26">
        <f t="shared" ca="1" si="82"/>
        <v>123.88857142857131</v>
      </c>
      <c r="AN101" s="26">
        <f t="shared" ca="1" si="82"/>
        <v>122.81191964285702</v>
      </c>
      <c r="AO101" s="26">
        <f t="shared" ca="1" si="82"/>
        <v>121.68433035714276</v>
      </c>
      <c r="AP101" s="26">
        <f t="shared" ca="1" si="82"/>
        <v>120.50580357142849</v>
      </c>
      <c r="AQ101" s="26">
        <f t="shared" ca="1" si="82"/>
        <v>119.77633928571422</v>
      </c>
      <c r="AR101" s="26">
        <f t="shared" ca="1" si="82"/>
        <v>119.01379464285708</v>
      </c>
      <c r="AS101" s="26">
        <f t="shared" ca="1" si="82"/>
        <v>118.21816964285708</v>
      </c>
      <c r="AT101" s="26">
        <f t="shared" ca="1" si="82"/>
        <v>117.38946428571423</v>
      </c>
      <c r="AU101" s="26">
        <f t="shared" ca="1" si="82"/>
        <v>117.0026785714285</v>
      </c>
      <c r="AV101" s="26">
        <f t="shared" ca="1" si="82"/>
        <v>116.59977678571421</v>
      </c>
      <c r="AW101" s="26">
        <f t="shared" ca="1" si="82"/>
        <v>116.18075892857135</v>
      </c>
      <c r="AX101" s="26">
        <f t="shared" ca="1" si="82"/>
        <v>115.74562499999992</v>
      </c>
      <c r="AY101" s="26">
        <f t="shared" ca="1" si="82"/>
        <v>115.74562499999992</v>
      </c>
      <c r="AZ101" s="26">
        <f t="shared" ca="1" si="82"/>
        <v>115.74562499999992</v>
      </c>
      <c r="BA101" s="26">
        <f t="shared" ca="1" si="82"/>
        <v>115.74562499999992</v>
      </c>
      <c r="BB101" s="26">
        <f t="shared" ca="1" si="82"/>
        <v>115.74562499999992</v>
      </c>
      <c r="BC101" s="26">
        <f t="shared" ca="1" si="82"/>
        <v>115.74562499999992</v>
      </c>
      <c r="BD101" s="26">
        <f t="shared" ca="1" si="82"/>
        <v>115.74562499999992</v>
      </c>
      <c r="BE101" s="26">
        <f t="shared" ca="1" si="82"/>
        <v>115.74562499999992</v>
      </c>
      <c r="BF101" s="26">
        <f t="shared" ca="1" si="82"/>
        <v>115.74562499999992</v>
      </c>
      <c r="BG101" s="26">
        <f t="shared" ca="1" si="82"/>
        <v>115.74562499999992</v>
      </c>
      <c r="BH101" s="26">
        <f t="shared" ca="1" si="82"/>
        <v>115.74562499999992</v>
      </c>
      <c r="BI101" s="26">
        <f t="shared" ca="1" si="82"/>
        <v>115.74562499999992</v>
      </c>
      <c r="BJ101" s="26">
        <f t="shared" ca="1" si="82"/>
        <v>115.74562499999992</v>
      </c>
      <c r="BK101" s="26">
        <f t="shared" ca="1" si="82"/>
        <v>115.74562499999992</v>
      </c>
      <c r="BL101" s="26">
        <f t="shared" ca="1" si="82"/>
        <v>115.74562499999992</v>
      </c>
      <c r="BM101" s="26">
        <f t="shared" ca="1" si="82"/>
        <v>115.74562499999992</v>
      </c>
      <c r="BN101" s="26">
        <f t="shared" ca="1" si="82"/>
        <v>115.74562499999992</v>
      </c>
      <c r="BO101" s="26">
        <f t="shared" ca="1" si="82"/>
        <v>115.74562499999992</v>
      </c>
      <c r="BP101" s="26">
        <f t="shared" ca="1" si="82"/>
        <v>115.74562499999992</v>
      </c>
      <c r="BQ101" s="26">
        <f t="shared" ca="1" si="82"/>
        <v>115.74562499999992</v>
      </c>
      <c r="BR101" s="26">
        <f t="shared" ca="1" si="82"/>
        <v>115.74562499999992</v>
      </c>
      <c r="BS101" s="26">
        <f t="shared" ca="1" si="82"/>
        <v>115.74562499999992</v>
      </c>
      <c r="BT101" s="26">
        <f t="shared" ref="BT101:BY101" ca="1" si="83">BT98+BT99-BT100</f>
        <v>115.74562499999992</v>
      </c>
      <c r="BU101" s="26">
        <f t="shared" ca="1" si="83"/>
        <v>115.74562499999992</v>
      </c>
      <c r="BV101" s="26">
        <f t="shared" ca="1" si="83"/>
        <v>115.74562499999992</v>
      </c>
      <c r="BW101" s="26">
        <f t="shared" ca="1" si="83"/>
        <v>115.74562499999992</v>
      </c>
      <c r="BX101" s="26">
        <f t="shared" ca="1" si="83"/>
        <v>115.74562499999992</v>
      </c>
      <c r="BY101" s="26">
        <f t="shared" ca="1" si="83"/>
        <v>115.74562499999992</v>
      </c>
      <c r="BZ101" s="12" t="s">
        <v>0</v>
      </c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</row>
    <row r="102" spans="1:90">
      <c r="BZ102" s="12" t="s">
        <v>0</v>
      </c>
    </row>
    <row r="103" spans="1:90">
      <c r="B103" s="11" t="s">
        <v>77</v>
      </c>
      <c r="G103" s="26">
        <f>G94-G101</f>
        <v>30</v>
      </c>
      <c r="H103" s="26">
        <f t="shared" ref="H103:BS103" ca="1" si="84">H94-H101</f>
        <v>58.928571428571431</v>
      </c>
      <c r="I103" s="26">
        <f t="shared" ca="1" si="84"/>
        <v>86.785714285714292</v>
      </c>
      <c r="J103" s="26">
        <f t="shared" ca="1" si="84"/>
        <v>113.57142857142857</v>
      </c>
      <c r="K103" s="26">
        <f t="shared" ca="1" si="84"/>
        <v>119.28571428571429</v>
      </c>
      <c r="L103" s="26">
        <f t="shared" ca="1" si="84"/>
        <v>124.64285714285715</v>
      </c>
      <c r="M103" s="26">
        <f t="shared" ca="1" si="84"/>
        <v>129.64285714285717</v>
      </c>
      <c r="N103" s="26">
        <f t="shared" ca="1" si="84"/>
        <v>134.28571428571431</v>
      </c>
      <c r="O103" s="26">
        <f t="shared" ca="1" si="84"/>
        <v>138.07142857142858</v>
      </c>
      <c r="P103" s="26">
        <f t="shared" ca="1" si="84"/>
        <v>141.51785714285717</v>
      </c>
      <c r="Q103" s="26">
        <f t="shared" ca="1" si="84"/>
        <v>144.62500000000003</v>
      </c>
      <c r="R103" s="26">
        <f t="shared" ca="1" si="84"/>
        <v>147.39285714285717</v>
      </c>
      <c r="S103" s="26">
        <f t="shared" ca="1" si="84"/>
        <v>149.34642857142859</v>
      </c>
      <c r="T103" s="26">
        <f t="shared" ca="1" si="84"/>
        <v>150.97767857142861</v>
      </c>
      <c r="U103" s="26">
        <f t="shared" ca="1" si="84"/>
        <v>152.28660714285718</v>
      </c>
      <c r="V103" s="26">
        <f t="shared" ca="1" si="84"/>
        <v>153.27321428571435</v>
      </c>
      <c r="W103" s="26">
        <f t="shared" ca="1" si="84"/>
        <v>153.48625000000004</v>
      </c>
      <c r="X103" s="26">
        <f t="shared" ca="1" si="84"/>
        <v>153.39308035714291</v>
      </c>
      <c r="Y103" s="26">
        <f t="shared" ca="1" si="84"/>
        <v>152.99370535714291</v>
      </c>
      <c r="Z103" s="26">
        <f t="shared" ca="1" si="84"/>
        <v>152.28812500000009</v>
      </c>
      <c r="AA103" s="26">
        <f t="shared" ca="1" si="84"/>
        <v>151.27633928571441</v>
      </c>
      <c r="AB103" s="26">
        <f t="shared" ca="1" si="84"/>
        <v>149.95834821428585</v>
      </c>
      <c r="AC103" s="26">
        <f t="shared" ca="1" si="84"/>
        <v>148.33415178571443</v>
      </c>
      <c r="AD103" s="26">
        <f t="shared" ca="1" si="84"/>
        <v>146.40375000000017</v>
      </c>
      <c r="AE103" s="26">
        <f t="shared" ca="1" si="84"/>
        <v>144.16714285714306</v>
      </c>
      <c r="AF103" s="26">
        <f t="shared" ca="1" si="84"/>
        <v>141.62433035714309</v>
      </c>
      <c r="AG103" s="26">
        <f t="shared" ca="1" si="84"/>
        <v>138.77531250000027</v>
      </c>
      <c r="AH103" s="26">
        <f t="shared" ca="1" si="84"/>
        <v>135.62008928571458</v>
      </c>
      <c r="AI103" s="26">
        <f t="shared" ca="1" si="84"/>
        <v>132.15866071428604</v>
      </c>
      <c r="AJ103" s="26">
        <f t="shared" ca="1" si="84"/>
        <v>129.4624553571432</v>
      </c>
      <c r="AK103" s="26">
        <f t="shared" ca="1" si="84"/>
        <v>127.53147321428608</v>
      </c>
      <c r="AL103" s="26">
        <f t="shared" ca="1" si="84"/>
        <v>126.36571428571466</v>
      </c>
      <c r="AM103" s="26">
        <f t="shared" ca="1" si="84"/>
        <v>125.96517857142896</v>
      </c>
      <c r="AN103" s="26">
        <f t="shared" ca="1" si="84"/>
        <v>125.61558035714327</v>
      </c>
      <c r="AO103" s="26">
        <f t="shared" ca="1" si="84"/>
        <v>125.31691964285756</v>
      </c>
      <c r="AP103" s="26">
        <f t="shared" ca="1" si="84"/>
        <v>125.06919642857181</v>
      </c>
      <c r="AQ103" s="26">
        <f t="shared" ca="1" si="84"/>
        <v>124.87241071428608</v>
      </c>
      <c r="AR103" s="26">
        <f t="shared" ca="1" si="84"/>
        <v>124.7087053571432</v>
      </c>
      <c r="AS103" s="26">
        <f t="shared" ca="1" si="84"/>
        <v>124.57808035714319</v>
      </c>
      <c r="AT103" s="26">
        <f t="shared" ca="1" si="84"/>
        <v>124.48053571428603</v>
      </c>
      <c r="AU103" s="26">
        <f t="shared" ca="1" si="84"/>
        <v>124.41607142857174</v>
      </c>
      <c r="AV103" s="26">
        <f t="shared" ca="1" si="84"/>
        <v>124.36772321428602</v>
      </c>
      <c r="AW103" s="26">
        <f t="shared" ca="1" si="84"/>
        <v>124.33549107142886</v>
      </c>
      <c r="AX103" s="26">
        <f t="shared" ca="1" si="84"/>
        <v>124.31937500000028</v>
      </c>
      <c r="AY103" s="26">
        <f t="shared" ca="1" si="84"/>
        <v>124.31937500000028</v>
      </c>
      <c r="AZ103" s="26">
        <f t="shared" ca="1" si="84"/>
        <v>124.31937500000028</v>
      </c>
      <c r="BA103" s="26">
        <f t="shared" ca="1" si="84"/>
        <v>124.31937500000028</v>
      </c>
      <c r="BB103" s="26">
        <f t="shared" ca="1" si="84"/>
        <v>124.31937500000028</v>
      </c>
      <c r="BC103" s="26">
        <f t="shared" ca="1" si="84"/>
        <v>124.31937500000028</v>
      </c>
      <c r="BD103" s="26">
        <f t="shared" ca="1" si="84"/>
        <v>124.31937500000028</v>
      </c>
      <c r="BE103" s="26">
        <f t="shared" ca="1" si="84"/>
        <v>124.31937500000028</v>
      </c>
      <c r="BF103" s="26">
        <f t="shared" ca="1" si="84"/>
        <v>124.31937500000028</v>
      </c>
      <c r="BG103" s="26">
        <f t="shared" ca="1" si="84"/>
        <v>124.31937500000028</v>
      </c>
      <c r="BH103" s="26">
        <f t="shared" ca="1" si="84"/>
        <v>124.31937500000028</v>
      </c>
      <c r="BI103" s="26">
        <f t="shared" ca="1" si="84"/>
        <v>124.31937500000028</v>
      </c>
      <c r="BJ103" s="26">
        <f t="shared" ca="1" si="84"/>
        <v>124.31937500000028</v>
      </c>
      <c r="BK103" s="26">
        <f t="shared" ca="1" si="84"/>
        <v>124.31937500000028</v>
      </c>
      <c r="BL103" s="26">
        <f t="shared" ca="1" si="84"/>
        <v>124.31937500000028</v>
      </c>
      <c r="BM103" s="26">
        <f t="shared" ca="1" si="84"/>
        <v>124.31937500000028</v>
      </c>
      <c r="BN103" s="26">
        <f t="shared" ca="1" si="84"/>
        <v>124.31937500000028</v>
      </c>
      <c r="BO103" s="26">
        <f t="shared" ca="1" si="84"/>
        <v>124.31937500000028</v>
      </c>
      <c r="BP103" s="26">
        <f t="shared" ca="1" si="84"/>
        <v>124.31937500000028</v>
      </c>
      <c r="BQ103" s="26">
        <f t="shared" ca="1" si="84"/>
        <v>124.31937500000028</v>
      </c>
      <c r="BR103" s="26">
        <f t="shared" ca="1" si="84"/>
        <v>124.31937500000028</v>
      </c>
      <c r="BS103" s="26">
        <f t="shared" ca="1" si="84"/>
        <v>124.31937500000028</v>
      </c>
      <c r="BT103" s="26">
        <f t="shared" ref="BT103:BY103" ca="1" si="85">BT94-BT101</f>
        <v>124.31937500000028</v>
      </c>
      <c r="BU103" s="26">
        <f t="shared" ca="1" si="85"/>
        <v>124.31937500000028</v>
      </c>
      <c r="BV103" s="26">
        <f t="shared" ca="1" si="85"/>
        <v>124.31937500000028</v>
      </c>
      <c r="BW103" s="26">
        <f t="shared" ca="1" si="85"/>
        <v>124.31937500000028</v>
      </c>
      <c r="BX103" s="26">
        <f t="shared" ca="1" si="85"/>
        <v>124.31937500000028</v>
      </c>
      <c r="BY103" s="26">
        <f t="shared" ca="1" si="85"/>
        <v>124.31937500000028</v>
      </c>
      <c r="BZ103" s="12" t="s">
        <v>0</v>
      </c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</row>
    <row r="104" spans="1:90"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12" t="s">
        <v>0</v>
      </c>
    </row>
    <row r="105" spans="1:90" s="4" customFormat="1">
      <c r="A105" s="30" t="s">
        <v>78</v>
      </c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" t="s">
        <v>0</v>
      </c>
    </row>
    <row r="106" spans="1:90">
      <c r="B106" s="11" t="s">
        <v>79</v>
      </c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12" t="s">
        <v>0</v>
      </c>
    </row>
    <row r="107" spans="1:90">
      <c r="C107" s="11" t="s">
        <v>80</v>
      </c>
      <c r="F107" s="38"/>
      <c r="G107" s="39">
        <f>F109</f>
        <v>30</v>
      </c>
      <c r="H107" s="39">
        <f t="shared" ref="H107:BS107" ca="1" si="86">G109</f>
        <v>3731.5</v>
      </c>
      <c r="I107" s="39">
        <f t="shared" ca="1" si="86"/>
        <v>22399.767857142859</v>
      </c>
      <c r="J107" s="39">
        <f t="shared" ca="1" si="86"/>
        <v>63541.92857142858</v>
      </c>
      <c r="K107" s="39">
        <f t="shared" ca="1" si="86"/>
        <v>138396.10714285716</v>
      </c>
      <c r="L107" s="39">
        <f t="shared" ca="1" si="86"/>
        <v>209620.40714285715</v>
      </c>
      <c r="M107" s="39">
        <f t="shared" ca="1" si="86"/>
        <v>265804.46428571432</v>
      </c>
      <c r="N107" s="39">
        <f t="shared" ca="1" si="86"/>
        <v>299476.1892857143</v>
      </c>
      <c r="O107" s="39">
        <f t="shared" ca="1" si="86"/>
        <v>299476.1892857143</v>
      </c>
      <c r="P107" s="39">
        <f t="shared" ca="1" si="86"/>
        <v>299481.92600446427</v>
      </c>
      <c r="Q107" s="39">
        <f t="shared" ca="1" si="86"/>
        <v>299582.42986049107</v>
      </c>
      <c r="R107" s="39">
        <f t="shared" ca="1" si="86"/>
        <v>299582.42986049107</v>
      </c>
      <c r="S107" s="39">
        <f t="shared" ca="1" si="86"/>
        <v>299582.42986049107</v>
      </c>
      <c r="T107" s="39">
        <f t="shared" ca="1" si="86"/>
        <v>299582.42986049107</v>
      </c>
      <c r="U107" s="39">
        <f t="shared" ca="1" si="86"/>
        <v>299605.20706441381</v>
      </c>
      <c r="V107" s="39">
        <f t="shared" ca="1" si="86"/>
        <v>299605.20706441381</v>
      </c>
      <c r="W107" s="39">
        <f t="shared" ca="1" si="86"/>
        <v>299605.20706441381</v>
      </c>
      <c r="X107" s="39">
        <f t="shared" ca="1" si="86"/>
        <v>299653.85333840566</v>
      </c>
      <c r="Y107" s="39">
        <f t="shared" ca="1" si="86"/>
        <v>299653.85333840566</v>
      </c>
      <c r="Z107" s="39">
        <f t="shared" ca="1" si="86"/>
        <v>299653.85333840566</v>
      </c>
      <c r="AA107" s="39">
        <f t="shared" ca="1" si="86"/>
        <v>299653.85333840566</v>
      </c>
      <c r="AB107" s="39">
        <f t="shared" ca="1" si="86"/>
        <v>299661.00223400752</v>
      </c>
      <c r="AC107" s="39">
        <f t="shared" ca="1" si="86"/>
        <v>299661.00223400752</v>
      </c>
      <c r="AD107" s="39">
        <f t="shared" ca="1" si="86"/>
        <v>299661.00223400752</v>
      </c>
      <c r="AE107" s="39">
        <f t="shared" ca="1" si="86"/>
        <v>299661.00223400752</v>
      </c>
      <c r="AF107" s="39">
        <f t="shared" ca="1" si="86"/>
        <v>299690.24966471188</v>
      </c>
      <c r="AG107" s="39">
        <f t="shared" ca="1" si="86"/>
        <v>299690.24966471188</v>
      </c>
      <c r="AH107" s="39">
        <f t="shared" ca="1" si="86"/>
        <v>299690.24966471188</v>
      </c>
      <c r="AI107" s="39">
        <f t="shared" ca="1" si="86"/>
        <v>299690.24966471188</v>
      </c>
      <c r="AJ107" s="39">
        <f t="shared" ca="1" si="86"/>
        <v>299720.69921408856</v>
      </c>
      <c r="AK107" s="39">
        <f t="shared" ca="1" si="86"/>
        <v>299720.69921408856</v>
      </c>
      <c r="AL107" s="39">
        <f t="shared" ca="1" si="86"/>
        <v>299720.69921408856</v>
      </c>
      <c r="AM107" s="39">
        <f t="shared" ca="1" si="86"/>
        <v>299720.69921408856</v>
      </c>
      <c r="AN107" s="39">
        <f t="shared" ca="1" si="86"/>
        <v>299750.76270805491</v>
      </c>
      <c r="AO107" s="39">
        <f t="shared" ca="1" si="86"/>
        <v>299750.76270805491</v>
      </c>
      <c r="AP107" s="39">
        <f t="shared" ca="1" si="86"/>
        <v>299750.76270805491</v>
      </c>
      <c r="AQ107" s="39">
        <f t="shared" ca="1" si="86"/>
        <v>299750.76270805491</v>
      </c>
      <c r="AR107" s="39">
        <f t="shared" ca="1" si="86"/>
        <v>299778.81660827098</v>
      </c>
      <c r="AS107" s="39">
        <f t="shared" ca="1" si="86"/>
        <v>299778.81660827098</v>
      </c>
      <c r="AT107" s="39">
        <f t="shared" ca="1" si="86"/>
        <v>299778.81660827098</v>
      </c>
      <c r="AU107" s="39">
        <f t="shared" ca="1" si="86"/>
        <v>299778.81660827098</v>
      </c>
      <c r="AV107" s="39">
        <f t="shared" ca="1" si="86"/>
        <v>299806.69493526936</v>
      </c>
      <c r="AW107" s="39">
        <f t="shared" ca="1" si="86"/>
        <v>299806.69493526936</v>
      </c>
      <c r="AX107" s="39">
        <f t="shared" ca="1" si="86"/>
        <v>299806.69493526936</v>
      </c>
      <c r="AY107" s="39">
        <f t="shared" ca="1" si="86"/>
        <v>299806.69493526936</v>
      </c>
      <c r="AZ107" s="39">
        <f t="shared" ca="1" si="86"/>
        <v>299834.46558683092</v>
      </c>
      <c r="BA107" s="39">
        <f t="shared" ca="1" si="86"/>
        <v>299834.46558683092</v>
      </c>
      <c r="BB107" s="39">
        <f t="shared" ca="1" si="86"/>
        <v>299834.46558683092</v>
      </c>
      <c r="BC107" s="39">
        <f t="shared" ca="1" si="86"/>
        <v>299834.46558683092</v>
      </c>
      <c r="BD107" s="39">
        <f t="shared" ca="1" si="86"/>
        <v>299862.19569439528</v>
      </c>
      <c r="BE107" s="39">
        <f t="shared" ca="1" si="86"/>
        <v>299862.19569439528</v>
      </c>
      <c r="BF107" s="39">
        <f t="shared" ca="1" si="86"/>
        <v>299862.19569439528</v>
      </c>
      <c r="BG107" s="39">
        <f t="shared" ca="1" si="86"/>
        <v>299862.19569439528</v>
      </c>
      <c r="BH107" s="39">
        <f t="shared" ca="1" si="86"/>
        <v>299889.92586560658</v>
      </c>
      <c r="BI107" s="39">
        <f t="shared" ca="1" si="86"/>
        <v>299889.92586560658</v>
      </c>
      <c r="BJ107" s="39">
        <f t="shared" ca="1" si="86"/>
        <v>299889.92586560658</v>
      </c>
      <c r="BK107" s="39">
        <f t="shared" ca="1" si="86"/>
        <v>299889.92586560658</v>
      </c>
      <c r="BL107" s="39">
        <f t="shared" ca="1" si="86"/>
        <v>299917.65603671793</v>
      </c>
      <c r="BM107" s="39">
        <f t="shared" ca="1" si="86"/>
        <v>299917.65603671793</v>
      </c>
      <c r="BN107" s="39">
        <f t="shared" ca="1" si="86"/>
        <v>299917.65603671793</v>
      </c>
      <c r="BO107" s="39">
        <f t="shared" ca="1" si="86"/>
        <v>299917.65603671793</v>
      </c>
      <c r="BP107" s="39">
        <f t="shared" ca="1" si="86"/>
        <v>299945.38620782946</v>
      </c>
      <c r="BQ107" s="39">
        <f t="shared" ca="1" si="86"/>
        <v>299945.38620782946</v>
      </c>
      <c r="BR107" s="39">
        <f t="shared" ca="1" si="86"/>
        <v>299945.38620782946</v>
      </c>
      <c r="BS107" s="39">
        <f t="shared" ca="1" si="86"/>
        <v>299945.38620782946</v>
      </c>
      <c r="BT107" s="39">
        <f t="shared" ref="BT107:BY107" ca="1" si="87">BS109</f>
        <v>299973.11637894099</v>
      </c>
      <c r="BU107" s="39">
        <f t="shared" ca="1" si="87"/>
        <v>299973.11637894099</v>
      </c>
      <c r="BV107" s="39">
        <f t="shared" ca="1" si="87"/>
        <v>299973.11637894099</v>
      </c>
      <c r="BW107" s="39">
        <f t="shared" ca="1" si="87"/>
        <v>299973.11637894099</v>
      </c>
      <c r="BX107" s="39">
        <f t="shared" ca="1" si="87"/>
        <v>300000.84655005252</v>
      </c>
      <c r="BY107" s="39">
        <f t="shared" ca="1" si="87"/>
        <v>300000.84655005252</v>
      </c>
      <c r="BZ107" s="12" t="s">
        <v>0</v>
      </c>
      <c r="CA107" s="39"/>
    </row>
    <row r="108" spans="1:90" s="8" customFormat="1">
      <c r="A108" s="46"/>
      <c r="C108" s="8" t="s">
        <v>81</v>
      </c>
      <c r="F108" s="47"/>
      <c r="G108" s="48">
        <f t="shared" ref="G108:BR108" ca="1" si="88">G162</f>
        <v>3701.5</v>
      </c>
      <c r="H108" s="48">
        <f t="shared" ca="1" si="88"/>
        <v>18668.267857142859</v>
      </c>
      <c r="I108" s="48">
        <f t="shared" ca="1" si="88"/>
        <v>41142.160714285717</v>
      </c>
      <c r="J108" s="48">
        <f t="shared" ca="1" si="88"/>
        <v>74854.178571428565</v>
      </c>
      <c r="K108" s="48">
        <f t="shared" ca="1" si="88"/>
        <v>71224.3</v>
      </c>
      <c r="L108" s="48">
        <f t="shared" ca="1" si="88"/>
        <v>56184.057142857142</v>
      </c>
      <c r="M108" s="48">
        <f t="shared" ca="1" si="88"/>
        <v>33671.725000000006</v>
      </c>
      <c r="N108" s="48">
        <f t="shared" ca="1" si="88"/>
        <v>0</v>
      </c>
      <c r="O108" s="48">
        <f t="shared" ca="1" si="88"/>
        <v>5.7367187499999943</v>
      </c>
      <c r="P108" s="48">
        <f t="shared" ca="1" si="88"/>
        <v>100.50385602678571</v>
      </c>
      <c r="Q108" s="48">
        <f t="shared" ca="1" si="88"/>
        <v>0</v>
      </c>
      <c r="R108" s="48">
        <f t="shared" ca="1" si="88"/>
        <v>0</v>
      </c>
      <c r="S108" s="48">
        <f t="shared" ca="1" si="88"/>
        <v>0</v>
      </c>
      <c r="T108" s="48">
        <f t="shared" ca="1" si="88"/>
        <v>22.777203922727239</v>
      </c>
      <c r="U108" s="48">
        <f t="shared" ca="1" si="88"/>
        <v>0</v>
      </c>
      <c r="V108" s="48">
        <f t="shared" ca="1" si="88"/>
        <v>0</v>
      </c>
      <c r="W108" s="48">
        <f t="shared" ca="1" si="88"/>
        <v>48.646273991865243</v>
      </c>
      <c r="X108" s="48">
        <f t="shared" ca="1" si="88"/>
        <v>0</v>
      </c>
      <c r="Y108" s="48">
        <f t="shared" ca="1" si="88"/>
        <v>0</v>
      </c>
      <c r="Z108" s="48">
        <f t="shared" ca="1" si="88"/>
        <v>0</v>
      </c>
      <c r="AA108" s="48">
        <f t="shared" ca="1" si="88"/>
        <v>7.1488956018852434</v>
      </c>
      <c r="AB108" s="48">
        <f t="shared" ca="1" si="88"/>
        <v>0</v>
      </c>
      <c r="AC108" s="48">
        <f t="shared" ca="1" si="88"/>
        <v>0</v>
      </c>
      <c r="AD108" s="48">
        <f t="shared" ca="1" si="88"/>
        <v>0</v>
      </c>
      <c r="AE108" s="48">
        <f t="shared" ca="1" si="88"/>
        <v>29.247430704342989</v>
      </c>
      <c r="AF108" s="48">
        <f t="shared" ca="1" si="88"/>
        <v>0</v>
      </c>
      <c r="AG108" s="48">
        <f t="shared" ca="1" si="88"/>
        <v>0</v>
      </c>
      <c r="AH108" s="48">
        <f t="shared" ca="1" si="88"/>
        <v>0</v>
      </c>
      <c r="AI108" s="48">
        <f t="shared" ca="1" si="88"/>
        <v>30.449549376655298</v>
      </c>
      <c r="AJ108" s="48">
        <f t="shared" ca="1" si="88"/>
        <v>0</v>
      </c>
      <c r="AK108" s="48">
        <f t="shared" ca="1" si="88"/>
        <v>0</v>
      </c>
      <c r="AL108" s="48">
        <f t="shared" ca="1" si="88"/>
        <v>0</v>
      </c>
      <c r="AM108" s="48">
        <f t="shared" ca="1" si="88"/>
        <v>30.063493966361591</v>
      </c>
      <c r="AN108" s="48">
        <f t="shared" ca="1" si="88"/>
        <v>0</v>
      </c>
      <c r="AO108" s="48">
        <f t="shared" ca="1" si="88"/>
        <v>0</v>
      </c>
      <c r="AP108" s="48">
        <f t="shared" ca="1" si="88"/>
        <v>0</v>
      </c>
      <c r="AQ108" s="48">
        <f t="shared" ca="1" si="88"/>
        <v>28.053900216065728</v>
      </c>
      <c r="AR108" s="48">
        <f t="shared" ca="1" si="88"/>
        <v>0</v>
      </c>
      <c r="AS108" s="48">
        <f t="shared" ca="1" si="88"/>
        <v>0</v>
      </c>
      <c r="AT108" s="48">
        <f t="shared" ca="1" si="88"/>
        <v>0</v>
      </c>
      <c r="AU108" s="48">
        <f t="shared" ca="1" si="88"/>
        <v>27.878326998369076</v>
      </c>
      <c r="AV108" s="48">
        <f t="shared" ca="1" si="88"/>
        <v>0</v>
      </c>
      <c r="AW108" s="48">
        <f t="shared" ca="1" si="88"/>
        <v>0</v>
      </c>
      <c r="AX108" s="48">
        <f t="shared" ca="1" si="88"/>
        <v>0</v>
      </c>
      <c r="AY108" s="48">
        <f t="shared" ca="1" si="88"/>
        <v>27.770651561550153</v>
      </c>
      <c r="AZ108" s="48">
        <f t="shared" ca="1" si="88"/>
        <v>0</v>
      </c>
      <c r="BA108" s="48">
        <f t="shared" ca="1" si="88"/>
        <v>0</v>
      </c>
      <c r="BB108" s="48">
        <f t="shared" ca="1" si="88"/>
        <v>0</v>
      </c>
      <c r="BC108" s="48">
        <f t="shared" ca="1" si="88"/>
        <v>27.730107564341623</v>
      </c>
      <c r="BD108" s="48">
        <f t="shared" ca="1" si="88"/>
        <v>0</v>
      </c>
      <c r="BE108" s="48">
        <f t="shared" ca="1" si="88"/>
        <v>0</v>
      </c>
      <c r="BF108" s="48">
        <f t="shared" ca="1" si="88"/>
        <v>0</v>
      </c>
      <c r="BG108" s="48">
        <f t="shared" ca="1" si="88"/>
        <v>27.730171211290354</v>
      </c>
      <c r="BH108" s="48">
        <f t="shared" ca="1" si="88"/>
        <v>0</v>
      </c>
      <c r="BI108" s="48">
        <f t="shared" ca="1" si="88"/>
        <v>0</v>
      </c>
      <c r="BJ108" s="48">
        <f t="shared" ca="1" si="88"/>
        <v>0</v>
      </c>
      <c r="BK108" s="48">
        <f t="shared" ca="1" si="88"/>
        <v>27.730171111375824</v>
      </c>
      <c r="BL108" s="48">
        <f t="shared" ca="1" si="88"/>
        <v>0</v>
      </c>
      <c r="BM108" s="48">
        <f t="shared" ca="1" si="88"/>
        <v>0</v>
      </c>
      <c r="BN108" s="48">
        <f t="shared" ca="1" si="88"/>
        <v>0</v>
      </c>
      <c r="BO108" s="48">
        <f t="shared" ca="1" si="88"/>
        <v>27.730171111532698</v>
      </c>
      <c r="BP108" s="48">
        <f t="shared" ca="1" si="88"/>
        <v>0</v>
      </c>
      <c r="BQ108" s="48">
        <f t="shared" ca="1" si="88"/>
        <v>0</v>
      </c>
      <c r="BR108" s="48">
        <f t="shared" ca="1" si="88"/>
        <v>0</v>
      </c>
      <c r="BS108" s="48">
        <f t="shared" ref="BS108:BY108" ca="1" si="89">BS162</f>
        <v>27.730171111532442</v>
      </c>
      <c r="BT108" s="48">
        <f t="shared" ca="1" si="89"/>
        <v>0</v>
      </c>
      <c r="BU108" s="48">
        <f t="shared" ca="1" si="89"/>
        <v>0</v>
      </c>
      <c r="BV108" s="48">
        <f t="shared" ca="1" si="89"/>
        <v>0</v>
      </c>
      <c r="BW108" s="48">
        <f t="shared" ca="1" si="89"/>
        <v>27.730171111532442</v>
      </c>
      <c r="BX108" s="48">
        <f t="shared" ca="1" si="89"/>
        <v>0</v>
      </c>
      <c r="BY108" s="48">
        <f t="shared" ca="1" si="89"/>
        <v>0</v>
      </c>
      <c r="BZ108" s="8" t="s">
        <v>0</v>
      </c>
      <c r="CA108" s="48"/>
    </row>
    <row r="109" spans="1:90">
      <c r="C109" s="11" t="s">
        <v>82</v>
      </c>
      <c r="F109" s="26">
        <f>F48-F50</f>
        <v>30</v>
      </c>
      <c r="G109" s="39">
        <f t="shared" ref="G109:BR109" ca="1" si="90">G107+G108</f>
        <v>3731.5</v>
      </c>
      <c r="H109" s="39">
        <f t="shared" ca="1" si="90"/>
        <v>22399.767857142859</v>
      </c>
      <c r="I109" s="39">
        <f t="shared" ca="1" si="90"/>
        <v>63541.92857142858</v>
      </c>
      <c r="J109" s="39">
        <f t="shared" ca="1" si="90"/>
        <v>138396.10714285716</v>
      </c>
      <c r="K109" s="39">
        <f t="shared" ca="1" si="90"/>
        <v>209620.40714285715</v>
      </c>
      <c r="L109" s="39">
        <f t="shared" ca="1" si="90"/>
        <v>265804.46428571432</v>
      </c>
      <c r="M109" s="39">
        <f t="shared" ca="1" si="90"/>
        <v>299476.1892857143</v>
      </c>
      <c r="N109" s="39">
        <f t="shared" ca="1" si="90"/>
        <v>299476.1892857143</v>
      </c>
      <c r="O109" s="39">
        <f t="shared" ca="1" si="90"/>
        <v>299481.92600446427</v>
      </c>
      <c r="P109" s="39">
        <f t="shared" ca="1" si="90"/>
        <v>299582.42986049107</v>
      </c>
      <c r="Q109" s="39">
        <f t="shared" ca="1" si="90"/>
        <v>299582.42986049107</v>
      </c>
      <c r="R109" s="39">
        <f t="shared" ca="1" si="90"/>
        <v>299582.42986049107</v>
      </c>
      <c r="S109" s="39">
        <f t="shared" ca="1" si="90"/>
        <v>299582.42986049107</v>
      </c>
      <c r="T109" s="39">
        <f t="shared" ca="1" si="90"/>
        <v>299605.20706441381</v>
      </c>
      <c r="U109" s="39">
        <f t="shared" ca="1" si="90"/>
        <v>299605.20706441381</v>
      </c>
      <c r="V109" s="39">
        <f t="shared" ca="1" si="90"/>
        <v>299605.20706441381</v>
      </c>
      <c r="W109" s="39">
        <f t="shared" ca="1" si="90"/>
        <v>299653.85333840566</v>
      </c>
      <c r="X109" s="39">
        <f t="shared" ca="1" si="90"/>
        <v>299653.85333840566</v>
      </c>
      <c r="Y109" s="39">
        <f t="shared" ca="1" si="90"/>
        <v>299653.85333840566</v>
      </c>
      <c r="Z109" s="39">
        <f t="shared" ca="1" si="90"/>
        <v>299653.85333840566</v>
      </c>
      <c r="AA109" s="39">
        <f t="shared" ca="1" si="90"/>
        <v>299661.00223400752</v>
      </c>
      <c r="AB109" s="39">
        <f t="shared" ca="1" si="90"/>
        <v>299661.00223400752</v>
      </c>
      <c r="AC109" s="39">
        <f t="shared" ca="1" si="90"/>
        <v>299661.00223400752</v>
      </c>
      <c r="AD109" s="39">
        <f t="shared" ca="1" si="90"/>
        <v>299661.00223400752</v>
      </c>
      <c r="AE109" s="39">
        <f t="shared" ca="1" si="90"/>
        <v>299690.24966471188</v>
      </c>
      <c r="AF109" s="39">
        <f t="shared" ca="1" si="90"/>
        <v>299690.24966471188</v>
      </c>
      <c r="AG109" s="39">
        <f t="shared" ca="1" si="90"/>
        <v>299690.24966471188</v>
      </c>
      <c r="AH109" s="39">
        <f t="shared" ca="1" si="90"/>
        <v>299690.24966471188</v>
      </c>
      <c r="AI109" s="39">
        <f t="shared" ca="1" si="90"/>
        <v>299720.69921408856</v>
      </c>
      <c r="AJ109" s="39">
        <f t="shared" ca="1" si="90"/>
        <v>299720.69921408856</v>
      </c>
      <c r="AK109" s="39">
        <f t="shared" ca="1" si="90"/>
        <v>299720.69921408856</v>
      </c>
      <c r="AL109" s="39">
        <f t="shared" ca="1" si="90"/>
        <v>299720.69921408856</v>
      </c>
      <c r="AM109" s="39">
        <f t="shared" ca="1" si="90"/>
        <v>299750.76270805491</v>
      </c>
      <c r="AN109" s="39">
        <f t="shared" ca="1" si="90"/>
        <v>299750.76270805491</v>
      </c>
      <c r="AO109" s="39">
        <f t="shared" ca="1" si="90"/>
        <v>299750.76270805491</v>
      </c>
      <c r="AP109" s="39">
        <f t="shared" ca="1" si="90"/>
        <v>299750.76270805491</v>
      </c>
      <c r="AQ109" s="39">
        <f t="shared" ca="1" si="90"/>
        <v>299778.81660827098</v>
      </c>
      <c r="AR109" s="39">
        <f t="shared" ca="1" si="90"/>
        <v>299778.81660827098</v>
      </c>
      <c r="AS109" s="39">
        <f t="shared" ca="1" si="90"/>
        <v>299778.81660827098</v>
      </c>
      <c r="AT109" s="39">
        <f t="shared" ca="1" si="90"/>
        <v>299778.81660827098</v>
      </c>
      <c r="AU109" s="39">
        <f t="shared" ca="1" si="90"/>
        <v>299806.69493526936</v>
      </c>
      <c r="AV109" s="39">
        <f t="shared" ca="1" si="90"/>
        <v>299806.69493526936</v>
      </c>
      <c r="AW109" s="39">
        <f t="shared" ca="1" si="90"/>
        <v>299806.69493526936</v>
      </c>
      <c r="AX109" s="39">
        <f t="shared" ca="1" si="90"/>
        <v>299806.69493526936</v>
      </c>
      <c r="AY109" s="39">
        <f t="shared" ca="1" si="90"/>
        <v>299834.46558683092</v>
      </c>
      <c r="AZ109" s="39">
        <f t="shared" ca="1" si="90"/>
        <v>299834.46558683092</v>
      </c>
      <c r="BA109" s="39">
        <f t="shared" ca="1" si="90"/>
        <v>299834.46558683092</v>
      </c>
      <c r="BB109" s="39">
        <f t="shared" ca="1" si="90"/>
        <v>299834.46558683092</v>
      </c>
      <c r="BC109" s="39">
        <f t="shared" ca="1" si="90"/>
        <v>299862.19569439528</v>
      </c>
      <c r="BD109" s="39">
        <f t="shared" ca="1" si="90"/>
        <v>299862.19569439528</v>
      </c>
      <c r="BE109" s="39">
        <f t="shared" ca="1" si="90"/>
        <v>299862.19569439528</v>
      </c>
      <c r="BF109" s="39">
        <f t="shared" ca="1" si="90"/>
        <v>299862.19569439528</v>
      </c>
      <c r="BG109" s="39">
        <f t="shared" ca="1" si="90"/>
        <v>299889.92586560658</v>
      </c>
      <c r="BH109" s="39">
        <f t="shared" ca="1" si="90"/>
        <v>299889.92586560658</v>
      </c>
      <c r="BI109" s="39">
        <f t="shared" ca="1" si="90"/>
        <v>299889.92586560658</v>
      </c>
      <c r="BJ109" s="39">
        <f t="shared" ca="1" si="90"/>
        <v>299889.92586560658</v>
      </c>
      <c r="BK109" s="39">
        <f t="shared" ca="1" si="90"/>
        <v>299917.65603671793</v>
      </c>
      <c r="BL109" s="39">
        <f t="shared" ca="1" si="90"/>
        <v>299917.65603671793</v>
      </c>
      <c r="BM109" s="39">
        <f t="shared" ca="1" si="90"/>
        <v>299917.65603671793</v>
      </c>
      <c r="BN109" s="39">
        <f t="shared" ca="1" si="90"/>
        <v>299917.65603671793</v>
      </c>
      <c r="BO109" s="39">
        <f t="shared" ca="1" si="90"/>
        <v>299945.38620782946</v>
      </c>
      <c r="BP109" s="39">
        <f t="shared" ca="1" si="90"/>
        <v>299945.38620782946</v>
      </c>
      <c r="BQ109" s="39">
        <f t="shared" ca="1" si="90"/>
        <v>299945.38620782946</v>
      </c>
      <c r="BR109" s="39">
        <f t="shared" ca="1" si="90"/>
        <v>299945.38620782946</v>
      </c>
      <c r="BS109" s="39">
        <f t="shared" ref="BS109:BY109" ca="1" si="91">BS107+BS108</f>
        <v>299973.11637894099</v>
      </c>
      <c r="BT109" s="39">
        <f t="shared" ca="1" si="91"/>
        <v>299973.11637894099</v>
      </c>
      <c r="BU109" s="39">
        <f t="shared" ca="1" si="91"/>
        <v>299973.11637894099</v>
      </c>
      <c r="BV109" s="39">
        <f t="shared" ca="1" si="91"/>
        <v>299973.11637894099</v>
      </c>
      <c r="BW109" s="39">
        <f t="shared" ca="1" si="91"/>
        <v>300000.84655005252</v>
      </c>
      <c r="BX109" s="39">
        <f t="shared" ca="1" si="91"/>
        <v>300000.84655005252</v>
      </c>
      <c r="BY109" s="39">
        <f t="shared" ca="1" si="91"/>
        <v>300000.84655005252</v>
      </c>
      <c r="BZ109" s="12" t="s">
        <v>0</v>
      </c>
      <c r="CA109" s="39"/>
    </row>
    <row r="110" spans="1:90">
      <c r="F110" s="38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12" t="s">
        <v>0</v>
      </c>
    </row>
    <row r="111" spans="1:90">
      <c r="B111" s="11" t="s">
        <v>83</v>
      </c>
      <c r="F111" s="38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12" t="s">
        <v>0</v>
      </c>
    </row>
    <row r="112" spans="1:90">
      <c r="C112" s="11" t="s">
        <v>31</v>
      </c>
      <c r="F112" s="49">
        <f>$F$37</f>
        <v>400</v>
      </c>
      <c r="G112" s="39">
        <f>$F$112</f>
        <v>400</v>
      </c>
      <c r="H112" s="39">
        <f t="shared" ref="H112:BS112" si="92">$F$112</f>
        <v>400</v>
      </c>
      <c r="I112" s="39">
        <f t="shared" si="92"/>
        <v>400</v>
      </c>
      <c r="J112" s="39">
        <f t="shared" si="92"/>
        <v>400</v>
      </c>
      <c r="K112" s="39">
        <f t="shared" si="92"/>
        <v>400</v>
      </c>
      <c r="L112" s="39">
        <f t="shared" si="92"/>
        <v>400</v>
      </c>
      <c r="M112" s="39">
        <f t="shared" si="92"/>
        <v>400</v>
      </c>
      <c r="N112" s="39">
        <f t="shared" si="92"/>
        <v>400</v>
      </c>
      <c r="O112" s="39">
        <f t="shared" si="92"/>
        <v>400</v>
      </c>
      <c r="P112" s="39">
        <f t="shared" si="92"/>
        <v>400</v>
      </c>
      <c r="Q112" s="39">
        <f t="shared" si="92"/>
        <v>400</v>
      </c>
      <c r="R112" s="39">
        <f t="shared" si="92"/>
        <v>400</v>
      </c>
      <c r="S112" s="39">
        <f t="shared" si="92"/>
        <v>400</v>
      </c>
      <c r="T112" s="39">
        <f t="shared" si="92"/>
        <v>400</v>
      </c>
      <c r="U112" s="39">
        <f t="shared" si="92"/>
        <v>400</v>
      </c>
      <c r="V112" s="39">
        <f t="shared" si="92"/>
        <v>400</v>
      </c>
      <c r="W112" s="39">
        <f t="shared" si="92"/>
        <v>400</v>
      </c>
      <c r="X112" s="39">
        <f t="shared" si="92"/>
        <v>400</v>
      </c>
      <c r="Y112" s="39">
        <f t="shared" si="92"/>
        <v>400</v>
      </c>
      <c r="Z112" s="39">
        <f t="shared" si="92"/>
        <v>400</v>
      </c>
      <c r="AA112" s="39">
        <f t="shared" si="92"/>
        <v>400</v>
      </c>
      <c r="AB112" s="39">
        <f t="shared" si="92"/>
        <v>400</v>
      </c>
      <c r="AC112" s="39">
        <f t="shared" si="92"/>
        <v>400</v>
      </c>
      <c r="AD112" s="39">
        <f t="shared" si="92"/>
        <v>400</v>
      </c>
      <c r="AE112" s="39">
        <f t="shared" si="92"/>
        <v>400</v>
      </c>
      <c r="AF112" s="39">
        <f t="shared" si="92"/>
        <v>400</v>
      </c>
      <c r="AG112" s="39">
        <f t="shared" si="92"/>
        <v>400</v>
      </c>
      <c r="AH112" s="39">
        <f t="shared" si="92"/>
        <v>400</v>
      </c>
      <c r="AI112" s="39">
        <f t="shared" si="92"/>
        <v>400</v>
      </c>
      <c r="AJ112" s="39">
        <f t="shared" si="92"/>
        <v>400</v>
      </c>
      <c r="AK112" s="39">
        <f t="shared" si="92"/>
        <v>400</v>
      </c>
      <c r="AL112" s="39">
        <f t="shared" si="92"/>
        <v>400</v>
      </c>
      <c r="AM112" s="39">
        <f t="shared" si="92"/>
        <v>400</v>
      </c>
      <c r="AN112" s="39">
        <f t="shared" si="92"/>
        <v>400</v>
      </c>
      <c r="AO112" s="39">
        <f t="shared" si="92"/>
        <v>400</v>
      </c>
      <c r="AP112" s="39">
        <f t="shared" si="92"/>
        <v>400</v>
      </c>
      <c r="AQ112" s="39">
        <f t="shared" si="92"/>
        <v>400</v>
      </c>
      <c r="AR112" s="39">
        <f t="shared" si="92"/>
        <v>400</v>
      </c>
      <c r="AS112" s="39">
        <f t="shared" si="92"/>
        <v>400</v>
      </c>
      <c r="AT112" s="39">
        <f t="shared" si="92"/>
        <v>400</v>
      </c>
      <c r="AU112" s="39">
        <f t="shared" si="92"/>
        <v>400</v>
      </c>
      <c r="AV112" s="39">
        <f t="shared" si="92"/>
        <v>400</v>
      </c>
      <c r="AW112" s="39">
        <f t="shared" si="92"/>
        <v>400</v>
      </c>
      <c r="AX112" s="39">
        <f t="shared" si="92"/>
        <v>400</v>
      </c>
      <c r="AY112" s="39">
        <f t="shared" si="92"/>
        <v>400</v>
      </c>
      <c r="AZ112" s="39">
        <f t="shared" si="92"/>
        <v>400</v>
      </c>
      <c r="BA112" s="39">
        <f t="shared" si="92"/>
        <v>400</v>
      </c>
      <c r="BB112" s="39">
        <f t="shared" si="92"/>
        <v>400</v>
      </c>
      <c r="BC112" s="39">
        <f t="shared" si="92"/>
        <v>400</v>
      </c>
      <c r="BD112" s="39">
        <f t="shared" si="92"/>
        <v>400</v>
      </c>
      <c r="BE112" s="39">
        <f t="shared" si="92"/>
        <v>400</v>
      </c>
      <c r="BF112" s="39">
        <f t="shared" si="92"/>
        <v>400</v>
      </c>
      <c r="BG112" s="39">
        <f t="shared" si="92"/>
        <v>400</v>
      </c>
      <c r="BH112" s="39">
        <f t="shared" si="92"/>
        <v>400</v>
      </c>
      <c r="BI112" s="39">
        <f t="shared" si="92"/>
        <v>400</v>
      </c>
      <c r="BJ112" s="39">
        <f t="shared" si="92"/>
        <v>400</v>
      </c>
      <c r="BK112" s="39">
        <f t="shared" si="92"/>
        <v>400</v>
      </c>
      <c r="BL112" s="39">
        <f t="shared" si="92"/>
        <v>400</v>
      </c>
      <c r="BM112" s="39">
        <f t="shared" si="92"/>
        <v>400</v>
      </c>
      <c r="BN112" s="39">
        <f t="shared" si="92"/>
        <v>400</v>
      </c>
      <c r="BO112" s="39">
        <f t="shared" si="92"/>
        <v>400</v>
      </c>
      <c r="BP112" s="39">
        <f t="shared" si="92"/>
        <v>400</v>
      </c>
      <c r="BQ112" s="39">
        <f t="shared" si="92"/>
        <v>400</v>
      </c>
      <c r="BR112" s="39">
        <f t="shared" si="92"/>
        <v>400</v>
      </c>
      <c r="BS112" s="39">
        <f t="shared" si="92"/>
        <v>400</v>
      </c>
      <c r="BT112" s="39">
        <f t="shared" ref="BT112:BY112" si="93">$F$112</f>
        <v>400</v>
      </c>
      <c r="BU112" s="39">
        <f t="shared" si="93"/>
        <v>400</v>
      </c>
      <c r="BV112" s="39">
        <f t="shared" si="93"/>
        <v>400</v>
      </c>
      <c r="BW112" s="39">
        <f t="shared" si="93"/>
        <v>400</v>
      </c>
      <c r="BX112" s="39">
        <f t="shared" si="93"/>
        <v>400</v>
      </c>
      <c r="BY112" s="39">
        <f t="shared" si="93"/>
        <v>400</v>
      </c>
      <c r="BZ112" s="12" t="s">
        <v>0</v>
      </c>
    </row>
    <row r="113" spans="1:90" s="8" customFormat="1">
      <c r="A113" s="46"/>
      <c r="C113" s="8" t="s">
        <v>84</v>
      </c>
      <c r="F113" s="50"/>
      <c r="G113" s="48">
        <f>G116</f>
        <v>0</v>
      </c>
      <c r="H113" s="48">
        <f t="shared" ref="H113:BS113" ca="1" si="94">H116</f>
        <v>0</v>
      </c>
      <c r="I113" s="48">
        <f t="shared" ca="1" si="94"/>
        <v>0</v>
      </c>
      <c r="J113" s="48">
        <f t="shared" ca="1" si="94"/>
        <v>0</v>
      </c>
      <c r="K113" s="48">
        <f t="shared" ca="1" si="94"/>
        <v>0</v>
      </c>
      <c r="L113" s="48">
        <f t="shared" ca="1" si="94"/>
        <v>0</v>
      </c>
      <c r="M113" s="48">
        <f t="shared" ca="1" si="94"/>
        <v>0</v>
      </c>
      <c r="N113" s="48">
        <f t="shared" ca="1" si="94"/>
        <v>0</v>
      </c>
      <c r="O113" s="48">
        <f t="shared" ca="1" si="94"/>
        <v>70.760714285714286</v>
      </c>
      <c r="P113" s="48">
        <f t="shared" ca="1" si="94"/>
        <v>0</v>
      </c>
      <c r="Q113" s="48">
        <f t="shared" ca="1" si="94"/>
        <v>0</v>
      </c>
      <c r="R113" s="48">
        <f t="shared" ca="1" si="94"/>
        <v>48.157566964285714</v>
      </c>
      <c r="S113" s="48">
        <f t="shared" ca="1" si="94"/>
        <v>92.677691720145091</v>
      </c>
      <c r="T113" s="48">
        <f t="shared" ca="1" si="94"/>
        <v>18.876505418419285</v>
      </c>
      <c r="U113" s="48">
        <f t="shared" ca="1" si="94"/>
        <v>0</v>
      </c>
      <c r="V113" s="48">
        <f t="shared" ca="1" si="94"/>
        <v>24.996747348255923</v>
      </c>
      <c r="W113" s="48">
        <f t="shared" ca="1" si="94"/>
        <v>54.258739355880238</v>
      </c>
      <c r="X113" s="48">
        <f t="shared" ca="1" si="94"/>
        <v>0</v>
      </c>
      <c r="Y113" s="48">
        <f t="shared" ca="1" si="94"/>
        <v>29.658454687468801</v>
      </c>
      <c r="Z113" s="48">
        <f t="shared" ca="1" si="94"/>
        <v>61.114933314262885</v>
      </c>
      <c r="AA113" s="48">
        <f t="shared" ca="1" si="94"/>
        <v>95.186793967061774</v>
      </c>
      <c r="AB113" s="48">
        <f t="shared" ca="1" si="94"/>
        <v>0</v>
      </c>
      <c r="AC113" s="48">
        <f t="shared" ca="1" si="94"/>
        <v>9.1829624999841677</v>
      </c>
      <c r="AD113" s="48">
        <f t="shared" ca="1" si="94"/>
        <v>39.56089610039087</v>
      </c>
      <c r="AE113" s="48">
        <f t="shared" ca="1" si="94"/>
        <v>73.22551684660688</v>
      </c>
      <c r="AF113" s="48">
        <f t="shared" ca="1" si="94"/>
        <v>0</v>
      </c>
      <c r="AG113" s="48">
        <f t="shared" ca="1" si="94"/>
        <v>9.1829624999841677</v>
      </c>
      <c r="AH113" s="48">
        <f t="shared" ca="1" si="94"/>
        <v>38.676594524463006</v>
      </c>
      <c r="AI113" s="48">
        <f t="shared" ca="1" si="94"/>
        <v>72.030864749898996</v>
      </c>
      <c r="AJ113" s="48">
        <f t="shared" ca="1" si="94"/>
        <v>0</v>
      </c>
      <c r="AK113" s="48">
        <f t="shared" ca="1" si="94"/>
        <v>9.1829624999841677</v>
      </c>
      <c r="AL113" s="48">
        <f t="shared" ca="1" si="94"/>
        <v>38.563416525506966</v>
      </c>
      <c r="AM113" s="48">
        <f t="shared" ca="1" si="94"/>
        <v>72.414522300501417</v>
      </c>
      <c r="AN113" s="48">
        <f t="shared" ca="1" si="94"/>
        <v>0</v>
      </c>
      <c r="AO113" s="48">
        <f t="shared" ca="1" si="94"/>
        <v>9.1829624999841677</v>
      </c>
      <c r="AP113" s="48">
        <f t="shared" ca="1" si="94"/>
        <v>40.322772417727009</v>
      </c>
      <c r="AQ113" s="48">
        <f t="shared" ca="1" si="94"/>
        <v>74.411634102037681</v>
      </c>
      <c r="AR113" s="48">
        <f t="shared" ca="1" si="94"/>
        <v>0</v>
      </c>
      <c r="AS113" s="48">
        <f t="shared" ca="1" si="94"/>
        <v>9.1829624999841677</v>
      </c>
      <c r="AT113" s="48">
        <f t="shared" ca="1" si="94"/>
        <v>40.459071573394247</v>
      </c>
      <c r="AU113" s="48">
        <f t="shared" ca="1" si="94"/>
        <v>74.586116802854235</v>
      </c>
      <c r="AV113" s="48">
        <f t="shared" ca="1" si="94"/>
        <v>0</v>
      </c>
      <c r="AW113" s="48">
        <f t="shared" ca="1" si="94"/>
        <v>9.1829624999841677</v>
      </c>
      <c r="AX113" s="48">
        <f t="shared" ca="1" si="94"/>
        <v>40.545316801317085</v>
      </c>
      <c r="AY113" s="48">
        <f t="shared" ca="1" si="94"/>
        <v>74.693123448140113</v>
      </c>
      <c r="AZ113" s="48">
        <f t="shared" ca="1" si="94"/>
        <v>0</v>
      </c>
      <c r="BA113" s="48">
        <f t="shared" ca="1" si="94"/>
        <v>9.1829624999841677</v>
      </c>
      <c r="BB113" s="48">
        <f t="shared" ca="1" si="94"/>
        <v>40.581410764148103</v>
      </c>
      <c r="BC113" s="48">
        <f t="shared" ca="1" si="94"/>
        <v>74.733415619279043</v>
      </c>
      <c r="BD113" s="48">
        <f t="shared" ca="1" si="94"/>
        <v>0</v>
      </c>
      <c r="BE113" s="48">
        <f t="shared" ca="1" si="94"/>
        <v>9.1829624999841677</v>
      </c>
      <c r="BF113" s="48">
        <f t="shared" ca="1" si="94"/>
        <v>40.581347807630706</v>
      </c>
      <c r="BG113" s="48">
        <f t="shared" ca="1" si="94"/>
        <v>74.733352367652969</v>
      </c>
      <c r="BH113" s="48">
        <f t="shared" ca="1" si="94"/>
        <v>0</v>
      </c>
      <c r="BI113" s="48">
        <f t="shared" ca="1" si="94"/>
        <v>9.1829624999841677</v>
      </c>
      <c r="BJ113" s="48">
        <f t="shared" ca="1" si="94"/>
        <v>40.581347906461367</v>
      </c>
      <c r="BK113" s="48">
        <f t="shared" ca="1" si="94"/>
        <v>74.733352466946911</v>
      </c>
      <c r="BL113" s="48">
        <f t="shared" ca="1" si="94"/>
        <v>0</v>
      </c>
      <c r="BM113" s="48">
        <f t="shared" ca="1" si="94"/>
        <v>9.1829624999841677</v>
      </c>
      <c r="BN113" s="48">
        <f t="shared" ca="1" si="94"/>
        <v>40.58134790630622</v>
      </c>
      <c r="BO113" s="48">
        <f t="shared" ca="1" si="94"/>
        <v>74.733352466791018</v>
      </c>
      <c r="BP113" s="48">
        <f t="shared" ca="1" si="94"/>
        <v>0</v>
      </c>
      <c r="BQ113" s="48">
        <f t="shared" ca="1" si="94"/>
        <v>9.1829624999841677</v>
      </c>
      <c r="BR113" s="48">
        <f t="shared" ca="1" si="94"/>
        <v>40.581347906306462</v>
      </c>
      <c r="BS113" s="48">
        <f t="shared" ca="1" si="94"/>
        <v>74.733352466791274</v>
      </c>
      <c r="BT113" s="48">
        <f t="shared" ref="BT113:BY113" ca="1" si="95">BT116</f>
        <v>0</v>
      </c>
      <c r="BU113" s="48">
        <f t="shared" ca="1" si="95"/>
        <v>9.1829624999841677</v>
      </c>
      <c r="BV113" s="48">
        <f t="shared" ca="1" si="95"/>
        <v>40.581347906306462</v>
      </c>
      <c r="BW113" s="48">
        <f t="shared" ca="1" si="95"/>
        <v>74.733352466791274</v>
      </c>
      <c r="BX113" s="48">
        <f t="shared" ca="1" si="95"/>
        <v>0</v>
      </c>
      <c r="BY113" s="48">
        <f t="shared" ca="1" si="95"/>
        <v>9.1829624999841677</v>
      </c>
      <c r="BZ113" s="8" t="s">
        <v>0</v>
      </c>
    </row>
    <row r="114" spans="1:90">
      <c r="C114" s="27" t="s">
        <v>85</v>
      </c>
      <c r="D114" s="28"/>
      <c r="E114" s="28"/>
      <c r="F114" s="51"/>
      <c r="G114" s="52">
        <f t="shared" ref="G114:BR114" si="96">G112-G113</f>
        <v>400</v>
      </c>
      <c r="H114" s="52">
        <f t="shared" ca="1" si="96"/>
        <v>400</v>
      </c>
      <c r="I114" s="52">
        <f t="shared" ca="1" si="96"/>
        <v>400</v>
      </c>
      <c r="J114" s="52">
        <f t="shared" ca="1" si="96"/>
        <v>400</v>
      </c>
      <c r="K114" s="52">
        <f t="shared" ca="1" si="96"/>
        <v>400</v>
      </c>
      <c r="L114" s="52">
        <f t="shared" ca="1" si="96"/>
        <v>400</v>
      </c>
      <c r="M114" s="52">
        <f t="shared" ca="1" si="96"/>
        <v>400</v>
      </c>
      <c r="N114" s="52">
        <f t="shared" ca="1" si="96"/>
        <v>400</v>
      </c>
      <c r="O114" s="52">
        <f t="shared" ca="1" si="96"/>
        <v>329.2392857142857</v>
      </c>
      <c r="P114" s="52">
        <f t="shared" ca="1" si="96"/>
        <v>400</v>
      </c>
      <c r="Q114" s="52">
        <f t="shared" ca="1" si="96"/>
        <v>400</v>
      </c>
      <c r="R114" s="52">
        <f t="shared" ca="1" si="96"/>
        <v>351.84243303571429</v>
      </c>
      <c r="S114" s="52">
        <f t="shared" ca="1" si="96"/>
        <v>307.32230827985489</v>
      </c>
      <c r="T114" s="52">
        <f t="shared" ca="1" si="96"/>
        <v>381.1234945815807</v>
      </c>
      <c r="U114" s="52">
        <f t="shared" ca="1" si="96"/>
        <v>400</v>
      </c>
      <c r="V114" s="52">
        <f t="shared" ca="1" si="96"/>
        <v>375.00325265174411</v>
      </c>
      <c r="W114" s="52">
        <f t="shared" ca="1" si="96"/>
        <v>345.74126064411973</v>
      </c>
      <c r="X114" s="52">
        <f t="shared" ca="1" si="96"/>
        <v>400</v>
      </c>
      <c r="Y114" s="52">
        <f t="shared" ca="1" si="96"/>
        <v>370.3415453125312</v>
      </c>
      <c r="Z114" s="52">
        <f t="shared" ca="1" si="96"/>
        <v>338.88506668573712</v>
      </c>
      <c r="AA114" s="52">
        <f t="shared" ca="1" si="96"/>
        <v>304.81320603293824</v>
      </c>
      <c r="AB114" s="52">
        <f t="shared" ca="1" si="96"/>
        <v>400</v>
      </c>
      <c r="AC114" s="52">
        <f t="shared" ca="1" si="96"/>
        <v>390.81703750001583</v>
      </c>
      <c r="AD114" s="52">
        <f t="shared" ca="1" si="96"/>
        <v>360.43910389960911</v>
      </c>
      <c r="AE114" s="52">
        <f t="shared" ca="1" si="96"/>
        <v>326.77448315339313</v>
      </c>
      <c r="AF114" s="52">
        <f t="shared" ca="1" si="96"/>
        <v>400</v>
      </c>
      <c r="AG114" s="52">
        <f t="shared" ca="1" si="96"/>
        <v>390.81703750001583</v>
      </c>
      <c r="AH114" s="52">
        <f t="shared" ca="1" si="96"/>
        <v>361.32340547553702</v>
      </c>
      <c r="AI114" s="52">
        <f t="shared" ca="1" si="96"/>
        <v>327.96913525010098</v>
      </c>
      <c r="AJ114" s="52">
        <f t="shared" ca="1" si="96"/>
        <v>400</v>
      </c>
      <c r="AK114" s="52">
        <f t="shared" ca="1" si="96"/>
        <v>390.81703750001583</v>
      </c>
      <c r="AL114" s="52">
        <f t="shared" ca="1" si="96"/>
        <v>361.43658347449303</v>
      </c>
      <c r="AM114" s="52">
        <f t="shared" ca="1" si="96"/>
        <v>327.5854776994986</v>
      </c>
      <c r="AN114" s="52">
        <f t="shared" ca="1" si="96"/>
        <v>400</v>
      </c>
      <c r="AO114" s="52">
        <f t="shared" ca="1" si="96"/>
        <v>390.81703750001583</v>
      </c>
      <c r="AP114" s="52">
        <f t="shared" ca="1" si="96"/>
        <v>359.67722758227296</v>
      </c>
      <c r="AQ114" s="52">
        <f t="shared" ca="1" si="96"/>
        <v>325.58836589796232</v>
      </c>
      <c r="AR114" s="52">
        <f t="shared" ca="1" si="96"/>
        <v>400</v>
      </c>
      <c r="AS114" s="52">
        <f t="shared" ca="1" si="96"/>
        <v>390.81703750001583</v>
      </c>
      <c r="AT114" s="52">
        <f t="shared" ca="1" si="96"/>
        <v>359.54092842660577</v>
      </c>
      <c r="AU114" s="52">
        <f t="shared" ca="1" si="96"/>
        <v>325.41388319714576</v>
      </c>
      <c r="AV114" s="52">
        <f t="shared" ca="1" si="96"/>
        <v>400</v>
      </c>
      <c r="AW114" s="52">
        <f t="shared" ca="1" si="96"/>
        <v>390.81703750001583</v>
      </c>
      <c r="AX114" s="52">
        <f t="shared" ca="1" si="96"/>
        <v>359.45468319868291</v>
      </c>
      <c r="AY114" s="52">
        <f t="shared" ca="1" si="96"/>
        <v>325.30687655185989</v>
      </c>
      <c r="AZ114" s="52">
        <f t="shared" ca="1" si="96"/>
        <v>400</v>
      </c>
      <c r="BA114" s="52">
        <f t="shared" ca="1" si="96"/>
        <v>390.81703750001583</v>
      </c>
      <c r="BB114" s="52">
        <f t="shared" ca="1" si="96"/>
        <v>359.41858923585187</v>
      </c>
      <c r="BC114" s="52">
        <f t="shared" ca="1" si="96"/>
        <v>325.26658438072093</v>
      </c>
      <c r="BD114" s="52">
        <f t="shared" ca="1" si="96"/>
        <v>400</v>
      </c>
      <c r="BE114" s="52">
        <f t="shared" ca="1" si="96"/>
        <v>390.81703750001583</v>
      </c>
      <c r="BF114" s="52">
        <f t="shared" ca="1" si="96"/>
        <v>359.41865219236928</v>
      </c>
      <c r="BG114" s="52">
        <f t="shared" ca="1" si="96"/>
        <v>325.26664763234703</v>
      </c>
      <c r="BH114" s="52">
        <f t="shared" ca="1" si="96"/>
        <v>400</v>
      </c>
      <c r="BI114" s="52">
        <f t="shared" ca="1" si="96"/>
        <v>390.81703750001583</v>
      </c>
      <c r="BJ114" s="52">
        <f t="shared" ca="1" si="96"/>
        <v>359.41865209353864</v>
      </c>
      <c r="BK114" s="52">
        <f t="shared" ca="1" si="96"/>
        <v>325.26664753305306</v>
      </c>
      <c r="BL114" s="52">
        <f t="shared" ca="1" si="96"/>
        <v>400</v>
      </c>
      <c r="BM114" s="52">
        <f t="shared" ca="1" si="96"/>
        <v>390.81703750001583</v>
      </c>
      <c r="BN114" s="52">
        <f t="shared" ca="1" si="96"/>
        <v>359.41865209369377</v>
      </c>
      <c r="BO114" s="52">
        <f t="shared" ca="1" si="96"/>
        <v>325.26664753320898</v>
      </c>
      <c r="BP114" s="52">
        <f t="shared" ca="1" si="96"/>
        <v>400</v>
      </c>
      <c r="BQ114" s="52">
        <f t="shared" ca="1" si="96"/>
        <v>390.81703750001583</v>
      </c>
      <c r="BR114" s="52">
        <f t="shared" ca="1" si="96"/>
        <v>359.41865209369354</v>
      </c>
      <c r="BS114" s="52">
        <f t="shared" ref="BS114:BY114" ca="1" si="97">BS112-BS113</f>
        <v>325.2666475332087</v>
      </c>
      <c r="BT114" s="52">
        <f t="shared" ca="1" si="97"/>
        <v>400</v>
      </c>
      <c r="BU114" s="52">
        <f t="shared" ca="1" si="97"/>
        <v>390.81703750001583</v>
      </c>
      <c r="BV114" s="52">
        <f t="shared" ca="1" si="97"/>
        <v>359.41865209369354</v>
      </c>
      <c r="BW114" s="52">
        <f t="shared" ca="1" si="97"/>
        <v>325.2666475332087</v>
      </c>
      <c r="BX114" s="52">
        <f t="shared" ca="1" si="97"/>
        <v>400</v>
      </c>
      <c r="BY114" s="52">
        <f t="shared" ca="1" si="97"/>
        <v>390.81703750001583</v>
      </c>
      <c r="BZ114" s="55" t="s">
        <v>0</v>
      </c>
    </row>
    <row r="115" spans="1:90">
      <c r="F115" s="4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12" t="s">
        <v>0</v>
      </c>
    </row>
    <row r="116" spans="1:90">
      <c r="C116" s="11" t="s">
        <v>61</v>
      </c>
      <c r="F116" s="49"/>
      <c r="G116" s="39">
        <f t="shared" ref="G116:BR116" si="98">F119</f>
        <v>0</v>
      </c>
      <c r="H116" s="39">
        <f t="shared" ca="1" si="98"/>
        <v>0</v>
      </c>
      <c r="I116" s="39">
        <f t="shared" ca="1" si="98"/>
        <v>0</v>
      </c>
      <c r="J116" s="39">
        <f t="shared" ca="1" si="98"/>
        <v>0</v>
      </c>
      <c r="K116" s="39">
        <f t="shared" ca="1" si="98"/>
        <v>0</v>
      </c>
      <c r="L116" s="39">
        <f t="shared" ca="1" si="98"/>
        <v>0</v>
      </c>
      <c r="M116" s="39">
        <f t="shared" ca="1" si="98"/>
        <v>0</v>
      </c>
      <c r="N116" s="39">
        <f t="shared" ca="1" si="98"/>
        <v>0</v>
      </c>
      <c r="O116" s="39">
        <f t="shared" ca="1" si="98"/>
        <v>70.760714285714286</v>
      </c>
      <c r="P116" s="39">
        <f t="shared" ca="1" si="98"/>
        <v>0</v>
      </c>
      <c r="Q116" s="39">
        <f t="shared" ca="1" si="98"/>
        <v>0</v>
      </c>
      <c r="R116" s="39">
        <f t="shared" ca="1" si="98"/>
        <v>48.157566964285714</v>
      </c>
      <c r="S116" s="39">
        <f t="shared" ca="1" si="98"/>
        <v>92.677691720145091</v>
      </c>
      <c r="T116" s="39">
        <f t="shared" ca="1" si="98"/>
        <v>18.876505418419285</v>
      </c>
      <c r="U116" s="39">
        <f t="shared" ca="1" si="98"/>
        <v>0</v>
      </c>
      <c r="V116" s="39">
        <f t="shared" ca="1" si="98"/>
        <v>24.996747348255923</v>
      </c>
      <c r="W116" s="39">
        <f t="shared" ca="1" si="98"/>
        <v>54.258739355880238</v>
      </c>
      <c r="X116" s="39">
        <f t="shared" ca="1" si="98"/>
        <v>0</v>
      </c>
      <c r="Y116" s="39">
        <f t="shared" ca="1" si="98"/>
        <v>29.658454687468801</v>
      </c>
      <c r="Z116" s="39">
        <f t="shared" ca="1" si="98"/>
        <v>61.114933314262885</v>
      </c>
      <c r="AA116" s="39">
        <f t="shared" ca="1" si="98"/>
        <v>95.186793967061774</v>
      </c>
      <c r="AB116" s="39">
        <f t="shared" ca="1" si="98"/>
        <v>0</v>
      </c>
      <c r="AC116" s="39">
        <f t="shared" ca="1" si="98"/>
        <v>9.1829624999841677</v>
      </c>
      <c r="AD116" s="39">
        <f t="shared" ca="1" si="98"/>
        <v>39.56089610039087</v>
      </c>
      <c r="AE116" s="39">
        <f t="shared" ca="1" si="98"/>
        <v>73.22551684660688</v>
      </c>
      <c r="AF116" s="39">
        <f t="shared" ca="1" si="98"/>
        <v>0</v>
      </c>
      <c r="AG116" s="39">
        <f t="shared" ca="1" si="98"/>
        <v>9.1829624999841677</v>
      </c>
      <c r="AH116" s="39">
        <f t="shared" ca="1" si="98"/>
        <v>38.676594524463006</v>
      </c>
      <c r="AI116" s="39">
        <f t="shared" ca="1" si="98"/>
        <v>72.030864749898996</v>
      </c>
      <c r="AJ116" s="39">
        <f t="shared" ca="1" si="98"/>
        <v>0</v>
      </c>
      <c r="AK116" s="39">
        <f t="shared" ca="1" si="98"/>
        <v>9.1829624999841677</v>
      </c>
      <c r="AL116" s="39">
        <f t="shared" ca="1" si="98"/>
        <v>38.563416525506966</v>
      </c>
      <c r="AM116" s="39">
        <f t="shared" ca="1" si="98"/>
        <v>72.414522300501417</v>
      </c>
      <c r="AN116" s="39">
        <f t="shared" ca="1" si="98"/>
        <v>0</v>
      </c>
      <c r="AO116" s="39">
        <f t="shared" ca="1" si="98"/>
        <v>9.1829624999841677</v>
      </c>
      <c r="AP116" s="39">
        <f t="shared" ca="1" si="98"/>
        <v>40.322772417727009</v>
      </c>
      <c r="AQ116" s="39">
        <f t="shared" ca="1" si="98"/>
        <v>74.411634102037681</v>
      </c>
      <c r="AR116" s="39">
        <f t="shared" ca="1" si="98"/>
        <v>0</v>
      </c>
      <c r="AS116" s="39">
        <f t="shared" ca="1" si="98"/>
        <v>9.1829624999841677</v>
      </c>
      <c r="AT116" s="39">
        <f t="shared" ca="1" si="98"/>
        <v>40.459071573394247</v>
      </c>
      <c r="AU116" s="39">
        <f t="shared" ca="1" si="98"/>
        <v>74.586116802854235</v>
      </c>
      <c r="AV116" s="39">
        <f t="shared" ca="1" si="98"/>
        <v>0</v>
      </c>
      <c r="AW116" s="39">
        <f t="shared" ca="1" si="98"/>
        <v>9.1829624999841677</v>
      </c>
      <c r="AX116" s="39">
        <f t="shared" ca="1" si="98"/>
        <v>40.545316801317085</v>
      </c>
      <c r="AY116" s="39">
        <f t="shared" ca="1" si="98"/>
        <v>74.693123448140113</v>
      </c>
      <c r="AZ116" s="39">
        <f t="shared" ca="1" si="98"/>
        <v>0</v>
      </c>
      <c r="BA116" s="39">
        <f t="shared" ca="1" si="98"/>
        <v>9.1829624999841677</v>
      </c>
      <c r="BB116" s="39">
        <f t="shared" ca="1" si="98"/>
        <v>40.581410764148103</v>
      </c>
      <c r="BC116" s="39">
        <f t="shared" ca="1" si="98"/>
        <v>74.733415619279043</v>
      </c>
      <c r="BD116" s="39">
        <f t="shared" ca="1" si="98"/>
        <v>0</v>
      </c>
      <c r="BE116" s="39">
        <f t="shared" ca="1" si="98"/>
        <v>9.1829624999841677</v>
      </c>
      <c r="BF116" s="39">
        <f t="shared" ca="1" si="98"/>
        <v>40.581347807630706</v>
      </c>
      <c r="BG116" s="39">
        <f t="shared" ca="1" si="98"/>
        <v>74.733352367652969</v>
      </c>
      <c r="BH116" s="39">
        <f t="shared" ca="1" si="98"/>
        <v>0</v>
      </c>
      <c r="BI116" s="39">
        <f t="shared" ca="1" si="98"/>
        <v>9.1829624999841677</v>
      </c>
      <c r="BJ116" s="39">
        <f t="shared" ca="1" si="98"/>
        <v>40.581347906461367</v>
      </c>
      <c r="BK116" s="39">
        <f t="shared" ca="1" si="98"/>
        <v>74.733352466946911</v>
      </c>
      <c r="BL116" s="39">
        <f t="shared" ca="1" si="98"/>
        <v>0</v>
      </c>
      <c r="BM116" s="39">
        <f t="shared" ca="1" si="98"/>
        <v>9.1829624999841677</v>
      </c>
      <c r="BN116" s="39">
        <f t="shared" ca="1" si="98"/>
        <v>40.58134790630622</v>
      </c>
      <c r="BO116" s="39">
        <f t="shared" ca="1" si="98"/>
        <v>74.733352466791018</v>
      </c>
      <c r="BP116" s="39">
        <f t="shared" ca="1" si="98"/>
        <v>0</v>
      </c>
      <c r="BQ116" s="39">
        <f t="shared" ca="1" si="98"/>
        <v>9.1829624999841677</v>
      </c>
      <c r="BR116" s="39">
        <f t="shared" ca="1" si="98"/>
        <v>40.581347906306462</v>
      </c>
      <c r="BS116" s="39">
        <f t="shared" ref="BS116:BY116" ca="1" si="99">BR119</f>
        <v>74.733352466791274</v>
      </c>
      <c r="BT116" s="39">
        <f t="shared" ca="1" si="99"/>
        <v>0</v>
      </c>
      <c r="BU116" s="39">
        <f t="shared" ca="1" si="99"/>
        <v>9.1829624999841677</v>
      </c>
      <c r="BV116" s="39">
        <f t="shared" ca="1" si="99"/>
        <v>40.581347906306462</v>
      </c>
      <c r="BW116" s="39">
        <f t="shared" ca="1" si="99"/>
        <v>74.733352466791274</v>
      </c>
      <c r="BX116" s="39">
        <f t="shared" ca="1" si="99"/>
        <v>0</v>
      </c>
      <c r="BY116" s="39">
        <f t="shared" ca="1" si="99"/>
        <v>9.1829624999841677</v>
      </c>
      <c r="BZ116" s="12" t="s">
        <v>0</v>
      </c>
    </row>
    <row r="117" spans="1:90">
      <c r="C117" s="11" t="s">
        <v>86</v>
      </c>
      <c r="F117" s="49"/>
      <c r="G117" s="39">
        <f ca="1">G160</f>
        <v>0</v>
      </c>
      <c r="H117" s="39">
        <f t="shared" ref="H117:BS118" ca="1" si="100">H160</f>
        <v>0</v>
      </c>
      <c r="I117" s="39">
        <f t="shared" ca="1" si="100"/>
        <v>0</v>
      </c>
      <c r="J117" s="39">
        <f t="shared" ca="1" si="100"/>
        <v>0</v>
      </c>
      <c r="K117" s="39">
        <f t="shared" ca="1" si="100"/>
        <v>0</v>
      </c>
      <c r="L117" s="39">
        <f t="shared" ca="1" si="100"/>
        <v>0</v>
      </c>
      <c r="M117" s="39">
        <f t="shared" ca="1" si="100"/>
        <v>0</v>
      </c>
      <c r="N117" s="39">
        <f t="shared" ca="1" si="100"/>
        <v>70.760714285714286</v>
      </c>
      <c r="O117" s="39">
        <f t="shared" ca="1" si="100"/>
        <v>0</v>
      </c>
      <c r="P117" s="39">
        <f t="shared" ca="1" si="100"/>
        <v>0</v>
      </c>
      <c r="Q117" s="39">
        <f t="shared" ca="1" si="100"/>
        <v>48.157566964285714</v>
      </c>
      <c r="R117" s="39">
        <f t="shared" ca="1" si="100"/>
        <v>44.520124755859378</v>
      </c>
      <c r="S117" s="39">
        <f t="shared" ca="1" si="100"/>
        <v>0</v>
      </c>
      <c r="T117" s="39">
        <f t="shared" ca="1" si="100"/>
        <v>0</v>
      </c>
      <c r="U117" s="39">
        <f t="shared" ca="1" si="100"/>
        <v>24.996747348255923</v>
      </c>
      <c r="V117" s="39">
        <f t="shared" ca="1" si="100"/>
        <v>29.261992007624315</v>
      </c>
      <c r="W117" s="39">
        <f t="shared" ca="1" si="100"/>
        <v>0</v>
      </c>
      <c r="X117" s="39">
        <f t="shared" ca="1" si="100"/>
        <v>29.658454687468801</v>
      </c>
      <c r="Y117" s="39">
        <f t="shared" ca="1" si="100"/>
        <v>31.456478626794084</v>
      </c>
      <c r="Z117" s="39">
        <f t="shared" ca="1" si="100"/>
        <v>34.07186065279889</v>
      </c>
      <c r="AA117" s="39">
        <f t="shared" ca="1" si="100"/>
        <v>0</v>
      </c>
      <c r="AB117" s="39">
        <f t="shared" ca="1" si="100"/>
        <v>9.1829624999841677</v>
      </c>
      <c r="AC117" s="39">
        <f t="shared" ca="1" si="100"/>
        <v>30.377933600406703</v>
      </c>
      <c r="AD117" s="39">
        <f t="shared" ca="1" si="100"/>
        <v>33.664620746216009</v>
      </c>
      <c r="AE117" s="39">
        <f t="shared" ca="1" si="100"/>
        <v>0</v>
      </c>
      <c r="AF117" s="39">
        <f t="shared" ca="1" si="100"/>
        <v>9.1829624999841677</v>
      </c>
      <c r="AG117" s="39">
        <f t="shared" ca="1" si="100"/>
        <v>29.493632024478838</v>
      </c>
      <c r="AH117" s="39">
        <f t="shared" ca="1" si="100"/>
        <v>33.35427022543599</v>
      </c>
      <c r="AI117" s="39">
        <f t="shared" ca="1" si="100"/>
        <v>0</v>
      </c>
      <c r="AJ117" s="39">
        <f t="shared" ca="1" si="100"/>
        <v>9.1829624999841677</v>
      </c>
      <c r="AK117" s="39">
        <f t="shared" ca="1" si="100"/>
        <v>29.380454025522802</v>
      </c>
      <c r="AL117" s="39">
        <f t="shared" ca="1" si="100"/>
        <v>33.851105774994451</v>
      </c>
      <c r="AM117" s="39">
        <f t="shared" ca="1" si="100"/>
        <v>0</v>
      </c>
      <c r="AN117" s="39">
        <f t="shared" ca="1" si="100"/>
        <v>9.1829624999841677</v>
      </c>
      <c r="AO117" s="39">
        <f t="shared" ca="1" si="100"/>
        <v>31.139809917742838</v>
      </c>
      <c r="AP117" s="39">
        <f t="shared" ca="1" si="100"/>
        <v>34.088861684310665</v>
      </c>
      <c r="AQ117" s="39">
        <f t="shared" ca="1" si="100"/>
        <v>0</v>
      </c>
      <c r="AR117" s="39">
        <f t="shared" ca="1" si="100"/>
        <v>9.1829624999841677</v>
      </c>
      <c r="AS117" s="39">
        <f t="shared" ca="1" si="100"/>
        <v>31.27610907341008</v>
      </c>
      <c r="AT117" s="39">
        <f t="shared" ca="1" si="100"/>
        <v>34.127045229459995</v>
      </c>
      <c r="AU117" s="39">
        <f t="shared" ca="1" si="100"/>
        <v>0</v>
      </c>
      <c r="AV117" s="39">
        <f t="shared" ca="1" si="100"/>
        <v>9.1829624999841677</v>
      </c>
      <c r="AW117" s="39">
        <f t="shared" ca="1" si="100"/>
        <v>31.362354301332914</v>
      </c>
      <c r="AX117" s="39">
        <f t="shared" ca="1" si="100"/>
        <v>34.147806646823028</v>
      </c>
      <c r="AY117" s="39">
        <f t="shared" ca="1" si="100"/>
        <v>0</v>
      </c>
      <c r="AZ117" s="39">
        <f t="shared" ca="1" si="100"/>
        <v>9.1829624999841677</v>
      </c>
      <c r="BA117" s="39">
        <f t="shared" ca="1" si="100"/>
        <v>31.398448264163939</v>
      </c>
      <c r="BB117" s="39">
        <f t="shared" ca="1" si="100"/>
        <v>34.15200485513094</v>
      </c>
      <c r="BC117" s="39">
        <f t="shared" ca="1" si="100"/>
        <v>0</v>
      </c>
      <c r="BD117" s="39">
        <f t="shared" ca="1" si="100"/>
        <v>9.1829624999841677</v>
      </c>
      <c r="BE117" s="39">
        <f t="shared" ca="1" si="100"/>
        <v>31.398385307646535</v>
      </c>
      <c r="BF117" s="39">
        <f t="shared" ca="1" si="100"/>
        <v>34.15200456002227</v>
      </c>
      <c r="BG117" s="39">
        <f t="shared" ca="1" si="100"/>
        <v>0</v>
      </c>
      <c r="BH117" s="39">
        <f t="shared" ca="1" si="100"/>
        <v>9.1829624999841677</v>
      </c>
      <c r="BI117" s="39">
        <f t="shared" ca="1" si="100"/>
        <v>31.3983854064772</v>
      </c>
      <c r="BJ117" s="39">
        <f t="shared" ca="1" si="100"/>
        <v>34.152004560485537</v>
      </c>
      <c r="BK117" s="39">
        <f t="shared" ca="1" si="100"/>
        <v>0</v>
      </c>
      <c r="BL117" s="39">
        <f t="shared" ca="1" si="100"/>
        <v>9.1829624999841677</v>
      </c>
      <c r="BM117" s="39">
        <f t="shared" ca="1" si="100"/>
        <v>31.398385406322056</v>
      </c>
      <c r="BN117" s="39">
        <f t="shared" ca="1" si="100"/>
        <v>34.152004560484805</v>
      </c>
      <c r="BO117" s="39">
        <f t="shared" ca="1" si="100"/>
        <v>0</v>
      </c>
      <c r="BP117" s="39">
        <f t="shared" ca="1" si="100"/>
        <v>9.1829624999841677</v>
      </c>
      <c r="BQ117" s="39">
        <f t="shared" ca="1" si="100"/>
        <v>31.398385406322298</v>
      </c>
      <c r="BR117" s="39">
        <f t="shared" ca="1" si="100"/>
        <v>34.152004560484812</v>
      </c>
      <c r="BS117" s="39">
        <f t="shared" ca="1" si="100"/>
        <v>0</v>
      </c>
      <c r="BT117" s="39">
        <f t="shared" ref="BT117:BY118" ca="1" si="101">BT160</f>
        <v>9.1829624999841677</v>
      </c>
      <c r="BU117" s="39">
        <f t="shared" ca="1" si="101"/>
        <v>31.398385406322298</v>
      </c>
      <c r="BV117" s="39">
        <f t="shared" ca="1" si="101"/>
        <v>34.152004560484812</v>
      </c>
      <c r="BW117" s="39">
        <f t="shared" ca="1" si="101"/>
        <v>0</v>
      </c>
      <c r="BX117" s="39">
        <f t="shared" ca="1" si="101"/>
        <v>9.1829624999841677</v>
      </c>
      <c r="BY117" s="39">
        <f t="shared" ca="1" si="101"/>
        <v>31.398385406322298</v>
      </c>
      <c r="BZ117" s="12" t="s">
        <v>0</v>
      </c>
    </row>
    <row r="118" spans="1:90">
      <c r="C118" s="11" t="s">
        <v>87</v>
      </c>
      <c r="F118" s="49"/>
      <c r="G118" s="39">
        <f ca="1">G161</f>
        <v>0</v>
      </c>
      <c r="H118" s="39">
        <f t="shared" ca="1" si="100"/>
        <v>0</v>
      </c>
      <c r="I118" s="39">
        <f t="shared" ca="1" si="100"/>
        <v>0</v>
      </c>
      <c r="J118" s="39">
        <f t="shared" ca="1" si="100"/>
        <v>0</v>
      </c>
      <c r="K118" s="39">
        <f t="shared" ca="1" si="100"/>
        <v>0</v>
      </c>
      <c r="L118" s="39">
        <f t="shared" ca="1" si="100"/>
        <v>0</v>
      </c>
      <c r="M118" s="39">
        <f t="shared" ca="1" si="100"/>
        <v>0</v>
      </c>
      <c r="N118" s="39">
        <f t="shared" ca="1" si="100"/>
        <v>0</v>
      </c>
      <c r="O118" s="39">
        <f t="shared" ca="1" si="100"/>
        <v>70.760714285714286</v>
      </c>
      <c r="P118" s="39">
        <f t="shared" ca="1" si="100"/>
        <v>0</v>
      </c>
      <c r="Q118" s="39">
        <f t="shared" ca="1" si="100"/>
        <v>0</v>
      </c>
      <c r="R118" s="39">
        <f t="shared" ca="1" si="100"/>
        <v>0</v>
      </c>
      <c r="S118" s="39">
        <f t="shared" ca="1" si="100"/>
        <v>73.801186301725807</v>
      </c>
      <c r="T118" s="39">
        <f t="shared" ca="1" si="100"/>
        <v>18.876505418419285</v>
      </c>
      <c r="U118" s="39">
        <f t="shared" ca="1" si="100"/>
        <v>0</v>
      </c>
      <c r="V118" s="39">
        <f t="shared" ca="1" si="100"/>
        <v>0</v>
      </c>
      <c r="W118" s="39">
        <f t="shared" ca="1" si="100"/>
        <v>54.258739355880238</v>
      </c>
      <c r="X118" s="39">
        <f t="shared" ca="1" si="100"/>
        <v>0</v>
      </c>
      <c r="Y118" s="39">
        <f t="shared" ca="1" si="100"/>
        <v>0</v>
      </c>
      <c r="Z118" s="39">
        <f t="shared" ca="1" si="100"/>
        <v>0</v>
      </c>
      <c r="AA118" s="39">
        <f t="shared" ca="1" si="100"/>
        <v>95.186793967061774</v>
      </c>
      <c r="AB118" s="39">
        <f t="shared" ca="1" si="100"/>
        <v>0</v>
      </c>
      <c r="AC118" s="39">
        <f t="shared" ca="1" si="100"/>
        <v>0</v>
      </c>
      <c r="AD118" s="39">
        <f t="shared" ca="1" si="100"/>
        <v>0</v>
      </c>
      <c r="AE118" s="39">
        <f t="shared" ca="1" si="100"/>
        <v>73.22551684660688</v>
      </c>
      <c r="AF118" s="39">
        <f t="shared" ca="1" si="100"/>
        <v>0</v>
      </c>
      <c r="AG118" s="39">
        <f t="shared" ca="1" si="100"/>
        <v>0</v>
      </c>
      <c r="AH118" s="39">
        <f t="shared" ca="1" si="100"/>
        <v>0</v>
      </c>
      <c r="AI118" s="39">
        <f t="shared" ca="1" si="100"/>
        <v>72.030864749898996</v>
      </c>
      <c r="AJ118" s="39">
        <f t="shared" ca="1" si="100"/>
        <v>0</v>
      </c>
      <c r="AK118" s="39">
        <f t="shared" ca="1" si="100"/>
        <v>0</v>
      </c>
      <c r="AL118" s="39">
        <f t="shared" ca="1" si="100"/>
        <v>0</v>
      </c>
      <c r="AM118" s="39">
        <f t="shared" ca="1" si="100"/>
        <v>72.414522300501417</v>
      </c>
      <c r="AN118" s="39">
        <f t="shared" ca="1" si="100"/>
        <v>0</v>
      </c>
      <c r="AO118" s="39">
        <f t="shared" ca="1" si="100"/>
        <v>0</v>
      </c>
      <c r="AP118" s="39">
        <f t="shared" ca="1" si="100"/>
        <v>0</v>
      </c>
      <c r="AQ118" s="39">
        <f t="shared" ca="1" si="100"/>
        <v>74.411634102037681</v>
      </c>
      <c r="AR118" s="39">
        <f t="shared" ca="1" si="100"/>
        <v>0</v>
      </c>
      <c r="AS118" s="39">
        <f t="shared" ca="1" si="100"/>
        <v>0</v>
      </c>
      <c r="AT118" s="39">
        <f t="shared" ca="1" si="100"/>
        <v>0</v>
      </c>
      <c r="AU118" s="39">
        <f t="shared" ca="1" si="100"/>
        <v>74.586116802854235</v>
      </c>
      <c r="AV118" s="39">
        <f t="shared" ca="1" si="100"/>
        <v>0</v>
      </c>
      <c r="AW118" s="39">
        <f t="shared" ca="1" si="100"/>
        <v>0</v>
      </c>
      <c r="AX118" s="39">
        <f t="shared" ca="1" si="100"/>
        <v>0</v>
      </c>
      <c r="AY118" s="39">
        <f t="shared" ca="1" si="100"/>
        <v>74.693123448140113</v>
      </c>
      <c r="AZ118" s="39">
        <f t="shared" ca="1" si="100"/>
        <v>0</v>
      </c>
      <c r="BA118" s="39">
        <f t="shared" ca="1" si="100"/>
        <v>0</v>
      </c>
      <c r="BB118" s="39">
        <f t="shared" ca="1" si="100"/>
        <v>0</v>
      </c>
      <c r="BC118" s="39">
        <f t="shared" ca="1" si="100"/>
        <v>74.733415619279043</v>
      </c>
      <c r="BD118" s="39">
        <f t="shared" ca="1" si="100"/>
        <v>0</v>
      </c>
      <c r="BE118" s="39">
        <f t="shared" ca="1" si="100"/>
        <v>0</v>
      </c>
      <c r="BF118" s="39">
        <f t="shared" ca="1" si="100"/>
        <v>0</v>
      </c>
      <c r="BG118" s="39">
        <f t="shared" ca="1" si="100"/>
        <v>74.733352367652969</v>
      </c>
      <c r="BH118" s="39">
        <f t="shared" ca="1" si="100"/>
        <v>0</v>
      </c>
      <c r="BI118" s="39">
        <f t="shared" ca="1" si="100"/>
        <v>0</v>
      </c>
      <c r="BJ118" s="39">
        <f t="shared" ca="1" si="100"/>
        <v>0</v>
      </c>
      <c r="BK118" s="39">
        <f t="shared" ca="1" si="100"/>
        <v>74.733352466946911</v>
      </c>
      <c r="BL118" s="39">
        <f t="shared" ca="1" si="100"/>
        <v>0</v>
      </c>
      <c r="BM118" s="39">
        <f t="shared" ca="1" si="100"/>
        <v>0</v>
      </c>
      <c r="BN118" s="39">
        <f t="shared" ca="1" si="100"/>
        <v>0</v>
      </c>
      <c r="BO118" s="39">
        <f t="shared" ca="1" si="100"/>
        <v>74.733352466791018</v>
      </c>
      <c r="BP118" s="39">
        <f t="shared" ca="1" si="100"/>
        <v>0</v>
      </c>
      <c r="BQ118" s="39">
        <f t="shared" ca="1" si="100"/>
        <v>0</v>
      </c>
      <c r="BR118" s="39">
        <f t="shared" ca="1" si="100"/>
        <v>0</v>
      </c>
      <c r="BS118" s="39">
        <f t="shared" ca="1" si="100"/>
        <v>74.733352466791274</v>
      </c>
      <c r="BT118" s="39">
        <f t="shared" ca="1" si="101"/>
        <v>0</v>
      </c>
      <c r="BU118" s="39">
        <f t="shared" ca="1" si="101"/>
        <v>0</v>
      </c>
      <c r="BV118" s="39">
        <f t="shared" ca="1" si="101"/>
        <v>0</v>
      </c>
      <c r="BW118" s="39">
        <f t="shared" ca="1" si="101"/>
        <v>74.733352466791274</v>
      </c>
      <c r="BX118" s="39">
        <f t="shared" ca="1" si="101"/>
        <v>0</v>
      </c>
      <c r="BY118" s="39">
        <f t="shared" ca="1" si="101"/>
        <v>0</v>
      </c>
      <c r="BZ118" s="12" t="s">
        <v>0</v>
      </c>
    </row>
    <row r="119" spans="1:90">
      <c r="C119" s="11" t="s">
        <v>67</v>
      </c>
      <c r="F119" s="49"/>
      <c r="G119" s="39">
        <f t="shared" ref="G119:BR119" ca="1" si="102">G116+G117-G118</f>
        <v>0</v>
      </c>
      <c r="H119" s="39">
        <f t="shared" ca="1" si="102"/>
        <v>0</v>
      </c>
      <c r="I119" s="39">
        <f t="shared" ca="1" si="102"/>
        <v>0</v>
      </c>
      <c r="J119" s="39">
        <f t="shared" ca="1" si="102"/>
        <v>0</v>
      </c>
      <c r="K119" s="39">
        <f t="shared" ca="1" si="102"/>
        <v>0</v>
      </c>
      <c r="L119" s="39">
        <f t="shared" ca="1" si="102"/>
        <v>0</v>
      </c>
      <c r="M119" s="39">
        <f t="shared" ca="1" si="102"/>
        <v>0</v>
      </c>
      <c r="N119" s="39">
        <f t="shared" ca="1" si="102"/>
        <v>70.760714285714286</v>
      </c>
      <c r="O119" s="39">
        <f t="shared" ca="1" si="102"/>
        <v>0</v>
      </c>
      <c r="P119" s="39">
        <f t="shared" ca="1" si="102"/>
        <v>0</v>
      </c>
      <c r="Q119" s="39">
        <f t="shared" ca="1" si="102"/>
        <v>48.157566964285714</v>
      </c>
      <c r="R119" s="39">
        <f t="shared" ca="1" si="102"/>
        <v>92.677691720145091</v>
      </c>
      <c r="S119" s="39">
        <f t="shared" ca="1" si="102"/>
        <v>18.876505418419285</v>
      </c>
      <c r="T119" s="39">
        <f t="shared" ca="1" si="102"/>
        <v>0</v>
      </c>
      <c r="U119" s="39">
        <f t="shared" ca="1" si="102"/>
        <v>24.996747348255923</v>
      </c>
      <c r="V119" s="39">
        <f t="shared" ca="1" si="102"/>
        <v>54.258739355880238</v>
      </c>
      <c r="W119" s="39">
        <f t="shared" ca="1" si="102"/>
        <v>0</v>
      </c>
      <c r="X119" s="39">
        <f t="shared" ca="1" si="102"/>
        <v>29.658454687468801</v>
      </c>
      <c r="Y119" s="39">
        <f t="shared" ca="1" si="102"/>
        <v>61.114933314262885</v>
      </c>
      <c r="Z119" s="39">
        <f t="shared" ca="1" si="102"/>
        <v>95.186793967061774</v>
      </c>
      <c r="AA119" s="39">
        <f t="shared" ca="1" si="102"/>
        <v>0</v>
      </c>
      <c r="AB119" s="39">
        <f t="shared" ca="1" si="102"/>
        <v>9.1829624999841677</v>
      </c>
      <c r="AC119" s="39">
        <f t="shared" ca="1" si="102"/>
        <v>39.56089610039087</v>
      </c>
      <c r="AD119" s="39">
        <f t="shared" ca="1" si="102"/>
        <v>73.22551684660688</v>
      </c>
      <c r="AE119" s="39">
        <f t="shared" ca="1" si="102"/>
        <v>0</v>
      </c>
      <c r="AF119" s="39">
        <f t="shared" ca="1" si="102"/>
        <v>9.1829624999841677</v>
      </c>
      <c r="AG119" s="39">
        <f t="shared" ca="1" si="102"/>
        <v>38.676594524463006</v>
      </c>
      <c r="AH119" s="39">
        <f t="shared" ca="1" si="102"/>
        <v>72.030864749898996</v>
      </c>
      <c r="AI119" s="39">
        <f t="shared" ca="1" si="102"/>
        <v>0</v>
      </c>
      <c r="AJ119" s="39">
        <f t="shared" ca="1" si="102"/>
        <v>9.1829624999841677</v>
      </c>
      <c r="AK119" s="39">
        <f t="shared" ca="1" si="102"/>
        <v>38.563416525506966</v>
      </c>
      <c r="AL119" s="39">
        <f t="shared" ca="1" si="102"/>
        <v>72.414522300501417</v>
      </c>
      <c r="AM119" s="39">
        <f t="shared" ca="1" si="102"/>
        <v>0</v>
      </c>
      <c r="AN119" s="39">
        <f t="shared" ca="1" si="102"/>
        <v>9.1829624999841677</v>
      </c>
      <c r="AO119" s="39">
        <f t="shared" ca="1" si="102"/>
        <v>40.322772417727009</v>
      </c>
      <c r="AP119" s="39">
        <f t="shared" ca="1" si="102"/>
        <v>74.411634102037681</v>
      </c>
      <c r="AQ119" s="39">
        <f t="shared" ca="1" si="102"/>
        <v>0</v>
      </c>
      <c r="AR119" s="39">
        <f t="shared" ca="1" si="102"/>
        <v>9.1829624999841677</v>
      </c>
      <c r="AS119" s="39">
        <f t="shared" ca="1" si="102"/>
        <v>40.459071573394247</v>
      </c>
      <c r="AT119" s="39">
        <f t="shared" ca="1" si="102"/>
        <v>74.586116802854235</v>
      </c>
      <c r="AU119" s="39">
        <f t="shared" ca="1" si="102"/>
        <v>0</v>
      </c>
      <c r="AV119" s="39">
        <f t="shared" ca="1" si="102"/>
        <v>9.1829624999841677</v>
      </c>
      <c r="AW119" s="39">
        <f t="shared" ca="1" si="102"/>
        <v>40.545316801317085</v>
      </c>
      <c r="AX119" s="39">
        <f t="shared" ca="1" si="102"/>
        <v>74.693123448140113</v>
      </c>
      <c r="AY119" s="39">
        <f t="shared" ca="1" si="102"/>
        <v>0</v>
      </c>
      <c r="AZ119" s="39">
        <f t="shared" ca="1" si="102"/>
        <v>9.1829624999841677</v>
      </c>
      <c r="BA119" s="39">
        <f t="shared" ca="1" si="102"/>
        <v>40.581410764148103</v>
      </c>
      <c r="BB119" s="39">
        <f t="shared" ca="1" si="102"/>
        <v>74.733415619279043</v>
      </c>
      <c r="BC119" s="39">
        <f t="shared" ca="1" si="102"/>
        <v>0</v>
      </c>
      <c r="BD119" s="39">
        <f t="shared" ca="1" si="102"/>
        <v>9.1829624999841677</v>
      </c>
      <c r="BE119" s="39">
        <f t="shared" ca="1" si="102"/>
        <v>40.581347807630706</v>
      </c>
      <c r="BF119" s="39">
        <f t="shared" ca="1" si="102"/>
        <v>74.733352367652969</v>
      </c>
      <c r="BG119" s="39">
        <f t="shared" ca="1" si="102"/>
        <v>0</v>
      </c>
      <c r="BH119" s="39">
        <f t="shared" ca="1" si="102"/>
        <v>9.1829624999841677</v>
      </c>
      <c r="BI119" s="39">
        <f t="shared" ca="1" si="102"/>
        <v>40.581347906461367</v>
      </c>
      <c r="BJ119" s="39">
        <f t="shared" ca="1" si="102"/>
        <v>74.733352466946911</v>
      </c>
      <c r="BK119" s="39">
        <f t="shared" ca="1" si="102"/>
        <v>0</v>
      </c>
      <c r="BL119" s="39">
        <f t="shared" ca="1" si="102"/>
        <v>9.1829624999841677</v>
      </c>
      <c r="BM119" s="39">
        <f t="shared" ca="1" si="102"/>
        <v>40.58134790630622</v>
      </c>
      <c r="BN119" s="39">
        <f t="shared" ca="1" si="102"/>
        <v>74.733352466791018</v>
      </c>
      <c r="BO119" s="39">
        <f t="shared" ca="1" si="102"/>
        <v>0</v>
      </c>
      <c r="BP119" s="39">
        <f t="shared" ca="1" si="102"/>
        <v>9.1829624999841677</v>
      </c>
      <c r="BQ119" s="39">
        <f t="shared" ca="1" si="102"/>
        <v>40.581347906306462</v>
      </c>
      <c r="BR119" s="39">
        <f t="shared" ca="1" si="102"/>
        <v>74.733352466791274</v>
      </c>
      <c r="BS119" s="39">
        <f t="shared" ref="BS119:BY119" ca="1" si="103">BS116+BS117-BS118</f>
        <v>0</v>
      </c>
      <c r="BT119" s="39">
        <f t="shared" ca="1" si="103"/>
        <v>9.1829624999841677</v>
      </c>
      <c r="BU119" s="39">
        <f t="shared" ca="1" si="103"/>
        <v>40.581347906306462</v>
      </c>
      <c r="BV119" s="39">
        <f t="shared" ca="1" si="103"/>
        <v>74.733352466791274</v>
      </c>
      <c r="BW119" s="39">
        <f t="shared" ca="1" si="103"/>
        <v>0</v>
      </c>
      <c r="BX119" s="39">
        <f t="shared" ca="1" si="103"/>
        <v>9.1829624999841677</v>
      </c>
      <c r="BY119" s="39">
        <f t="shared" ca="1" si="103"/>
        <v>40.581347906306462</v>
      </c>
      <c r="BZ119" s="12" t="s">
        <v>0</v>
      </c>
    </row>
    <row r="120" spans="1:90">
      <c r="F120" s="4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12" t="s">
        <v>0</v>
      </c>
    </row>
    <row r="121" spans="1:90">
      <c r="C121" s="11" t="s">
        <v>88</v>
      </c>
      <c r="E121" s="44">
        <f>$F$38/12*E3</f>
        <v>1.2500000000000001E-2</v>
      </c>
      <c r="F121" s="26"/>
      <c r="G121" s="39">
        <f>G116*$E$121</f>
        <v>0</v>
      </c>
      <c r="H121" s="39">
        <f t="shared" ref="H121:BS121" ca="1" si="104">H116*$E$121</f>
        <v>0</v>
      </c>
      <c r="I121" s="39">
        <f t="shared" ca="1" si="104"/>
        <v>0</v>
      </c>
      <c r="J121" s="39">
        <f t="shared" ca="1" si="104"/>
        <v>0</v>
      </c>
      <c r="K121" s="39">
        <f t="shared" ca="1" si="104"/>
        <v>0</v>
      </c>
      <c r="L121" s="39">
        <f t="shared" ca="1" si="104"/>
        <v>0</v>
      </c>
      <c r="M121" s="39">
        <f t="shared" ca="1" si="104"/>
        <v>0</v>
      </c>
      <c r="N121" s="39">
        <f t="shared" ca="1" si="104"/>
        <v>0</v>
      </c>
      <c r="O121" s="39">
        <f t="shared" ca="1" si="104"/>
        <v>0.8845089285714286</v>
      </c>
      <c r="P121" s="39">
        <f t="shared" ca="1" si="104"/>
        <v>0</v>
      </c>
      <c r="Q121" s="39">
        <f t="shared" ca="1" si="104"/>
        <v>0</v>
      </c>
      <c r="R121" s="39">
        <f t="shared" ca="1" si="104"/>
        <v>0.60196958705357151</v>
      </c>
      <c r="S121" s="39">
        <f t="shared" ca="1" si="104"/>
        <v>1.1584711465018136</v>
      </c>
      <c r="T121" s="39">
        <f t="shared" ca="1" si="104"/>
        <v>0.23595631773024106</v>
      </c>
      <c r="U121" s="39">
        <f t="shared" ca="1" si="104"/>
        <v>0</v>
      </c>
      <c r="V121" s="39">
        <f t="shared" ca="1" si="104"/>
        <v>0.31245934185319907</v>
      </c>
      <c r="W121" s="39">
        <f t="shared" ca="1" si="104"/>
        <v>0.67823424194850301</v>
      </c>
      <c r="X121" s="39">
        <f t="shared" ca="1" si="104"/>
        <v>0</v>
      </c>
      <c r="Y121" s="39">
        <f t="shared" ca="1" si="104"/>
        <v>0.37073068359336003</v>
      </c>
      <c r="Z121" s="39">
        <f t="shared" ca="1" si="104"/>
        <v>0.76393666642828606</v>
      </c>
      <c r="AA121" s="39">
        <f t="shared" ca="1" si="104"/>
        <v>1.1898349245882722</v>
      </c>
      <c r="AB121" s="39">
        <f t="shared" ca="1" si="104"/>
        <v>0</v>
      </c>
      <c r="AC121" s="39">
        <f t="shared" ca="1" si="104"/>
        <v>0.11478703124980211</v>
      </c>
      <c r="AD121" s="39">
        <f t="shared" ca="1" si="104"/>
        <v>0.4945112012548859</v>
      </c>
      <c r="AE121" s="39">
        <f t="shared" ca="1" si="104"/>
        <v>0.91531896058258599</v>
      </c>
      <c r="AF121" s="39">
        <f t="shared" ca="1" si="104"/>
        <v>0</v>
      </c>
      <c r="AG121" s="39">
        <f t="shared" ca="1" si="104"/>
        <v>0.11478703124980211</v>
      </c>
      <c r="AH121" s="39">
        <f t="shared" ca="1" si="104"/>
        <v>0.48345743155578758</v>
      </c>
      <c r="AI121" s="39">
        <f t="shared" ca="1" si="104"/>
        <v>0.90038580937373747</v>
      </c>
      <c r="AJ121" s="39">
        <f t="shared" ca="1" si="104"/>
        <v>0</v>
      </c>
      <c r="AK121" s="39">
        <f t="shared" ca="1" si="104"/>
        <v>0.11478703124980211</v>
      </c>
      <c r="AL121" s="39">
        <f t="shared" ca="1" si="104"/>
        <v>0.48204270656883708</v>
      </c>
      <c r="AM121" s="39">
        <f t="shared" ca="1" si="104"/>
        <v>0.90518152875626778</v>
      </c>
      <c r="AN121" s="39">
        <f t="shared" ca="1" si="104"/>
        <v>0</v>
      </c>
      <c r="AO121" s="39">
        <f t="shared" ca="1" si="104"/>
        <v>0.11478703124980211</v>
      </c>
      <c r="AP121" s="39">
        <f t="shared" ca="1" si="104"/>
        <v>0.50403465522158764</v>
      </c>
      <c r="AQ121" s="39">
        <f t="shared" ca="1" si="104"/>
        <v>0.93014542627547103</v>
      </c>
      <c r="AR121" s="39">
        <f t="shared" ca="1" si="104"/>
        <v>0</v>
      </c>
      <c r="AS121" s="39">
        <f t="shared" ca="1" si="104"/>
        <v>0.11478703124980211</v>
      </c>
      <c r="AT121" s="39">
        <f t="shared" ca="1" si="104"/>
        <v>0.50573839466742809</v>
      </c>
      <c r="AU121" s="39">
        <f t="shared" ca="1" si="104"/>
        <v>0.93232646003567798</v>
      </c>
      <c r="AV121" s="39">
        <f t="shared" ca="1" si="104"/>
        <v>0</v>
      </c>
      <c r="AW121" s="39">
        <f t="shared" ca="1" si="104"/>
        <v>0.11478703124980211</v>
      </c>
      <c r="AX121" s="39">
        <f t="shared" ca="1" si="104"/>
        <v>0.50681646001646363</v>
      </c>
      <c r="AY121" s="39">
        <f t="shared" ca="1" si="104"/>
        <v>0.93366404310175144</v>
      </c>
      <c r="AZ121" s="39">
        <f t="shared" ca="1" si="104"/>
        <v>0</v>
      </c>
      <c r="BA121" s="39">
        <f t="shared" ca="1" si="104"/>
        <v>0.11478703124980211</v>
      </c>
      <c r="BB121" s="39">
        <f t="shared" ca="1" si="104"/>
        <v>0.50726763455185131</v>
      </c>
      <c r="BC121" s="39">
        <f t="shared" ca="1" si="104"/>
        <v>0.93416769524098808</v>
      </c>
      <c r="BD121" s="39">
        <f t="shared" ca="1" si="104"/>
        <v>0</v>
      </c>
      <c r="BE121" s="39">
        <f t="shared" ca="1" si="104"/>
        <v>0.11478703124980211</v>
      </c>
      <c r="BF121" s="39">
        <f t="shared" ca="1" si="104"/>
        <v>0.50726684759538387</v>
      </c>
      <c r="BG121" s="39">
        <f t="shared" ca="1" si="104"/>
        <v>0.93416690459566221</v>
      </c>
      <c r="BH121" s="39">
        <f t="shared" ca="1" si="104"/>
        <v>0</v>
      </c>
      <c r="BI121" s="39">
        <f t="shared" ca="1" si="104"/>
        <v>0.11478703124980211</v>
      </c>
      <c r="BJ121" s="39">
        <f t="shared" ca="1" si="104"/>
        <v>0.50726684883076711</v>
      </c>
      <c r="BK121" s="39">
        <f t="shared" ca="1" si="104"/>
        <v>0.93416690583683648</v>
      </c>
      <c r="BL121" s="39">
        <f t="shared" ca="1" si="104"/>
        <v>0</v>
      </c>
      <c r="BM121" s="39">
        <f t="shared" ca="1" si="104"/>
        <v>0.11478703124980211</v>
      </c>
      <c r="BN121" s="39">
        <f t="shared" ca="1" si="104"/>
        <v>0.50726684882882778</v>
      </c>
      <c r="BO121" s="39">
        <f t="shared" ca="1" si="104"/>
        <v>0.93416690583488782</v>
      </c>
      <c r="BP121" s="39">
        <f t="shared" ca="1" si="104"/>
        <v>0</v>
      </c>
      <c r="BQ121" s="39">
        <f t="shared" ca="1" si="104"/>
        <v>0.11478703124980211</v>
      </c>
      <c r="BR121" s="39">
        <f t="shared" ca="1" si="104"/>
        <v>0.50726684882883077</v>
      </c>
      <c r="BS121" s="39">
        <f t="shared" ca="1" si="104"/>
        <v>0.93416690583489093</v>
      </c>
      <c r="BT121" s="39">
        <f t="shared" ref="BT121:BY121" ca="1" si="105">BT116*$E$121</f>
        <v>0</v>
      </c>
      <c r="BU121" s="39">
        <f t="shared" ca="1" si="105"/>
        <v>0.11478703124980211</v>
      </c>
      <c r="BV121" s="39">
        <f t="shared" ca="1" si="105"/>
        <v>0.50726684882883077</v>
      </c>
      <c r="BW121" s="39">
        <f t="shared" ca="1" si="105"/>
        <v>0.93416690583489093</v>
      </c>
      <c r="BX121" s="39">
        <f t="shared" ca="1" si="105"/>
        <v>0</v>
      </c>
      <c r="BY121" s="39">
        <f t="shared" ca="1" si="105"/>
        <v>0.11478703124980211</v>
      </c>
      <c r="BZ121" s="12" t="s">
        <v>0</v>
      </c>
    </row>
    <row r="122" spans="1:90">
      <c r="C122" s="11" t="s">
        <v>89</v>
      </c>
      <c r="E122" s="44">
        <f>F39/4</f>
        <v>6.2500000000000003E-3</v>
      </c>
      <c r="F122" s="26"/>
      <c r="G122" s="39">
        <f>$E$122*G114</f>
        <v>2.5</v>
      </c>
      <c r="H122" s="39">
        <f t="shared" ref="H122:BS122" ca="1" si="106">$E$122*H114</f>
        <v>2.5</v>
      </c>
      <c r="I122" s="39">
        <f t="shared" ca="1" si="106"/>
        <v>2.5</v>
      </c>
      <c r="J122" s="39">
        <f t="shared" ca="1" si="106"/>
        <v>2.5</v>
      </c>
      <c r="K122" s="39">
        <f t="shared" ca="1" si="106"/>
        <v>2.5</v>
      </c>
      <c r="L122" s="39">
        <f t="shared" ca="1" si="106"/>
        <v>2.5</v>
      </c>
      <c r="M122" s="39">
        <f t="shared" ca="1" si="106"/>
        <v>2.5</v>
      </c>
      <c r="N122" s="39">
        <f t="shared" ca="1" si="106"/>
        <v>2.5</v>
      </c>
      <c r="O122" s="39">
        <f t="shared" ca="1" si="106"/>
        <v>2.0577455357142855</v>
      </c>
      <c r="P122" s="39">
        <f t="shared" ca="1" si="106"/>
        <v>2.5</v>
      </c>
      <c r="Q122" s="39">
        <f t="shared" ca="1" si="106"/>
        <v>2.5</v>
      </c>
      <c r="R122" s="39">
        <f t="shared" ca="1" si="106"/>
        <v>2.1990152064732142</v>
      </c>
      <c r="S122" s="39">
        <f t="shared" ca="1" si="106"/>
        <v>1.9207644267490931</v>
      </c>
      <c r="T122" s="39">
        <f t="shared" ca="1" si="106"/>
        <v>2.3820218411348795</v>
      </c>
      <c r="U122" s="39">
        <f t="shared" ca="1" si="106"/>
        <v>2.5</v>
      </c>
      <c r="V122" s="39">
        <f t="shared" ca="1" si="106"/>
        <v>2.3437703290734007</v>
      </c>
      <c r="W122" s="39">
        <f t="shared" ca="1" si="106"/>
        <v>2.1608828790257486</v>
      </c>
      <c r="X122" s="39">
        <f t="shared" ca="1" si="106"/>
        <v>2.5</v>
      </c>
      <c r="Y122" s="39">
        <f t="shared" ca="1" si="106"/>
        <v>2.3146346582033201</v>
      </c>
      <c r="Z122" s="39">
        <f t="shared" ca="1" si="106"/>
        <v>2.118031666785857</v>
      </c>
      <c r="AA122" s="39">
        <f t="shared" ca="1" si="106"/>
        <v>1.905082537705864</v>
      </c>
      <c r="AB122" s="39">
        <f t="shared" ca="1" si="106"/>
        <v>2.5</v>
      </c>
      <c r="AC122" s="39">
        <f t="shared" ca="1" si="106"/>
        <v>2.4426064843750992</v>
      </c>
      <c r="AD122" s="39">
        <f t="shared" ca="1" si="106"/>
        <v>2.2527443993725571</v>
      </c>
      <c r="AE122" s="39">
        <f t="shared" ca="1" si="106"/>
        <v>2.042340519708707</v>
      </c>
      <c r="AF122" s="39">
        <f t="shared" ca="1" si="106"/>
        <v>2.5</v>
      </c>
      <c r="AG122" s="39">
        <f t="shared" ca="1" si="106"/>
        <v>2.4426064843750992</v>
      </c>
      <c r="AH122" s="39">
        <f t="shared" ca="1" si="106"/>
        <v>2.2582712842221064</v>
      </c>
      <c r="AI122" s="39">
        <f t="shared" ca="1" si="106"/>
        <v>2.0498070953131311</v>
      </c>
      <c r="AJ122" s="39">
        <f t="shared" ca="1" si="106"/>
        <v>2.5</v>
      </c>
      <c r="AK122" s="39">
        <f t="shared" ca="1" si="106"/>
        <v>2.4426064843750992</v>
      </c>
      <c r="AL122" s="39">
        <f t="shared" ca="1" si="106"/>
        <v>2.2589786467155815</v>
      </c>
      <c r="AM122" s="39">
        <f t="shared" ca="1" si="106"/>
        <v>2.0474092356218665</v>
      </c>
      <c r="AN122" s="39">
        <f t="shared" ca="1" si="106"/>
        <v>2.5</v>
      </c>
      <c r="AO122" s="39">
        <f t="shared" ca="1" si="106"/>
        <v>2.4426064843750992</v>
      </c>
      <c r="AP122" s="39">
        <f t="shared" ca="1" si="106"/>
        <v>2.247982672389206</v>
      </c>
      <c r="AQ122" s="39">
        <f t="shared" ca="1" si="106"/>
        <v>2.0349272868622648</v>
      </c>
      <c r="AR122" s="39">
        <f t="shared" ca="1" si="106"/>
        <v>2.5</v>
      </c>
      <c r="AS122" s="39">
        <f t="shared" ca="1" si="106"/>
        <v>2.4426064843750992</v>
      </c>
      <c r="AT122" s="39">
        <f t="shared" ca="1" si="106"/>
        <v>2.2471308026662862</v>
      </c>
      <c r="AU122" s="39">
        <f t="shared" ca="1" si="106"/>
        <v>2.0338367699821611</v>
      </c>
      <c r="AV122" s="39">
        <f t="shared" ca="1" si="106"/>
        <v>2.5</v>
      </c>
      <c r="AW122" s="39">
        <f t="shared" ca="1" si="106"/>
        <v>2.4426064843750992</v>
      </c>
      <c r="AX122" s="39">
        <f t="shared" ca="1" si="106"/>
        <v>2.2465917699917681</v>
      </c>
      <c r="AY122" s="39">
        <f t="shared" ca="1" si="106"/>
        <v>2.0331679784491246</v>
      </c>
      <c r="AZ122" s="39">
        <f t="shared" ca="1" si="106"/>
        <v>2.5</v>
      </c>
      <c r="BA122" s="39">
        <f t="shared" ca="1" si="106"/>
        <v>2.4426064843750992</v>
      </c>
      <c r="BB122" s="39">
        <f t="shared" ca="1" si="106"/>
        <v>2.2463661827240742</v>
      </c>
      <c r="BC122" s="39">
        <f t="shared" ca="1" si="106"/>
        <v>2.0329161523795061</v>
      </c>
      <c r="BD122" s="39">
        <f t="shared" ca="1" si="106"/>
        <v>2.5</v>
      </c>
      <c r="BE122" s="39">
        <f t="shared" ca="1" si="106"/>
        <v>2.4426064843750992</v>
      </c>
      <c r="BF122" s="39">
        <f t="shared" ca="1" si="106"/>
        <v>2.2463665762023082</v>
      </c>
      <c r="BG122" s="39">
        <f t="shared" ca="1" si="106"/>
        <v>2.0329165477021691</v>
      </c>
      <c r="BH122" s="39">
        <f t="shared" ca="1" si="106"/>
        <v>2.5</v>
      </c>
      <c r="BI122" s="39">
        <f t="shared" ca="1" si="106"/>
        <v>2.4426064843750992</v>
      </c>
      <c r="BJ122" s="39">
        <f t="shared" ca="1" si="106"/>
        <v>2.2463665755846165</v>
      </c>
      <c r="BK122" s="39">
        <f t="shared" ca="1" si="106"/>
        <v>2.0329165470815815</v>
      </c>
      <c r="BL122" s="39">
        <f t="shared" ca="1" si="106"/>
        <v>2.5</v>
      </c>
      <c r="BM122" s="39">
        <f t="shared" ca="1" si="106"/>
        <v>2.4426064843750992</v>
      </c>
      <c r="BN122" s="39">
        <f t="shared" ca="1" si="106"/>
        <v>2.2463665755855859</v>
      </c>
      <c r="BO122" s="39">
        <f t="shared" ca="1" si="106"/>
        <v>2.0329165470825563</v>
      </c>
      <c r="BP122" s="39">
        <f t="shared" ca="1" si="106"/>
        <v>2.5</v>
      </c>
      <c r="BQ122" s="39">
        <f t="shared" ca="1" si="106"/>
        <v>2.4426064843750992</v>
      </c>
      <c r="BR122" s="39">
        <f t="shared" ca="1" si="106"/>
        <v>2.2463665755855846</v>
      </c>
      <c r="BS122" s="39">
        <f t="shared" ca="1" si="106"/>
        <v>2.0329165470825545</v>
      </c>
      <c r="BT122" s="39">
        <f t="shared" ref="BT122:BY122" ca="1" si="107">$E$122*BT114</f>
        <v>2.5</v>
      </c>
      <c r="BU122" s="39">
        <f t="shared" ca="1" si="107"/>
        <v>2.4426064843750992</v>
      </c>
      <c r="BV122" s="39">
        <f t="shared" ca="1" si="107"/>
        <v>2.2463665755855846</v>
      </c>
      <c r="BW122" s="39">
        <f t="shared" ca="1" si="107"/>
        <v>2.0329165470825545</v>
      </c>
      <c r="BX122" s="39">
        <f t="shared" ca="1" si="107"/>
        <v>2.5</v>
      </c>
      <c r="BY122" s="39">
        <f t="shared" ca="1" si="107"/>
        <v>2.4426064843750992</v>
      </c>
      <c r="BZ122" s="12" t="s">
        <v>0</v>
      </c>
    </row>
    <row r="123" spans="1:90">
      <c r="C123" s="11" t="s">
        <v>34</v>
      </c>
      <c r="E123" s="32">
        <f>F40</f>
        <v>0.01</v>
      </c>
      <c r="F123" s="26"/>
      <c r="G123" s="39">
        <f>G112*$E$123</f>
        <v>4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12" t="s">
        <v>0</v>
      </c>
    </row>
    <row r="124" spans="1:90">
      <c r="F124" s="38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12" t="s">
        <v>0</v>
      </c>
    </row>
    <row r="125" spans="1:90" s="4" customFormat="1">
      <c r="A125" s="30" t="s">
        <v>90</v>
      </c>
      <c r="F125" s="4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</row>
    <row r="126" spans="1:90">
      <c r="B126" s="11" t="s">
        <v>10</v>
      </c>
      <c r="F126" s="38"/>
      <c r="G126" s="39">
        <f t="shared" ref="G126:BR126" si="108">G61</f>
        <v>15</v>
      </c>
      <c r="H126" s="39">
        <f t="shared" si="108"/>
        <v>60</v>
      </c>
      <c r="I126" s="39">
        <f t="shared" si="108"/>
        <v>90</v>
      </c>
      <c r="J126" s="39">
        <f t="shared" si="108"/>
        <v>135</v>
      </c>
      <c r="K126" s="39">
        <f t="shared" si="108"/>
        <v>16.5</v>
      </c>
      <c r="L126" s="39">
        <f t="shared" si="108"/>
        <v>66</v>
      </c>
      <c r="M126" s="39">
        <f t="shared" si="108"/>
        <v>99</v>
      </c>
      <c r="N126" s="39">
        <f t="shared" si="108"/>
        <v>148.5</v>
      </c>
      <c r="O126" s="39">
        <f t="shared" si="108"/>
        <v>13.78125</v>
      </c>
      <c r="P126" s="39">
        <f t="shared" si="108"/>
        <v>55.125</v>
      </c>
      <c r="Q126" s="39">
        <f t="shared" si="108"/>
        <v>82.6875</v>
      </c>
      <c r="R126" s="39">
        <f t="shared" si="108"/>
        <v>124.03125</v>
      </c>
      <c r="S126" s="39">
        <f t="shared" si="108"/>
        <v>14.4703125</v>
      </c>
      <c r="T126" s="39">
        <f t="shared" si="108"/>
        <v>57.881250000000001</v>
      </c>
      <c r="U126" s="39">
        <f t="shared" si="108"/>
        <v>86.821875000000006</v>
      </c>
      <c r="V126" s="39">
        <f t="shared" si="108"/>
        <v>130.23281249999999</v>
      </c>
      <c r="W126" s="39">
        <f t="shared" si="108"/>
        <v>15.193828125</v>
      </c>
      <c r="X126" s="39">
        <f t="shared" si="108"/>
        <v>60.775312499999998</v>
      </c>
      <c r="Y126" s="39">
        <f t="shared" si="108"/>
        <v>91.162968750000005</v>
      </c>
      <c r="Z126" s="39">
        <f t="shared" si="108"/>
        <v>136.74445312500001</v>
      </c>
      <c r="AA126" s="39">
        <f t="shared" si="108"/>
        <v>15.193828125</v>
      </c>
      <c r="AB126" s="39">
        <f t="shared" si="108"/>
        <v>60.775312499999998</v>
      </c>
      <c r="AC126" s="39">
        <f t="shared" si="108"/>
        <v>91.162968750000005</v>
      </c>
      <c r="AD126" s="39">
        <f t="shared" si="108"/>
        <v>136.74445312500001</v>
      </c>
      <c r="AE126" s="39">
        <f t="shared" si="108"/>
        <v>15.193828125</v>
      </c>
      <c r="AF126" s="39">
        <f t="shared" si="108"/>
        <v>60.775312499999998</v>
      </c>
      <c r="AG126" s="39">
        <f t="shared" si="108"/>
        <v>91.162968750000005</v>
      </c>
      <c r="AH126" s="39">
        <f t="shared" si="108"/>
        <v>136.74445312500001</v>
      </c>
      <c r="AI126" s="39">
        <f t="shared" si="108"/>
        <v>15.193828125</v>
      </c>
      <c r="AJ126" s="39">
        <f t="shared" si="108"/>
        <v>60.775312499999998</v>
      </c>
      <c r="AK126" s="39">
        <f t="shared" si="108"/>
        <v>91.162968750000005</v>
      </c>
      <c r="AL126" s="39">
        <f t="shared" si="108"/>
        <v>136.74445312500001</v>
      </c>
      <c r="AM126" s="39">
        <f t="shared" si="108"/>
        <v>15.193828125</v>
      </c>
      <c r="AN126" s="39">
        <f t="shared" si="108"/>
        <v>60.775312499999998</v>
      </c>
      <c r="AO126" s="39">
        <f t="shared" si="108"/>
        <v>91.162968750000005</v>
      </c>
      <c r="AP126" s="39">
        <f t="shared" si="108"/>
        <v>136.74445312500001</v>
      </c>
      <c r="AQ126" s="39">
        <f t="shared" si="108"/>
        <v>15.193828125</v>
      </c>
      <c r="AR126" s="39">
        <f t="shared" si="108"/>
        <v>60.775312499999998</v>
      </c>
      <c r="AS126" s="39">
        <f t="shared" si="108"/>
        <v>91.162968750000005</v>
      </c>
      <c r="AT126" s="39">
        <f t="shared" si="108"/>
        <v>136.74445312500001</v>
      </c>
      <c r="AU126" s="39">
        <f t="shared" si="108"/>
        <v>15.193828125</v>
      </c>
      <c r="AV126" s="39">
        <f t="shared" si="108"/>
        <v>60.775312499999998</v>
      </c>
      <c r="AW126" s="39">
        <f t="shared" si="108"/>
        <v>91.162968750000005</v>
      </c>
      <c r="AX126" s="39">
        <f t="shared" si="108"/>
        <v>136.74445312500001</v>
      </c>
      <c r="AY126" s="39">
        <f t="shared" si="108"/>
        <v>15.193828125</v>
      </c>
      <c r="AZ126" s="39">
        <f t="shared" si="108"/>
        <v>60.775312499999998</v>
      </c>
      <c r="BA126" s="39">
        <f t="shared" si="108"/>
        <v>91.162968750000005</v>
      </c>
      <c r="BB126" s="39">
        <f t="shared" si="108"/>
        <v>136.74445312500001</v>
      </c>
      <c r="BC126" s="39">
        <f t="shared" si="108"/>
        <v>15.193828125</v>
      </c>
      <c r="BD126" s="39">
        <f t="shared" si="108"/>
        <v>60.775312499999998</v>
      </c>
      <c r="BE126" s="39">
        <f t="shared" si="108"/>
        <v>91.162968750000005</v>
      </c>
      <c r="BF126" s="39">
        <f t="shared" si="108"/>
        <v>136.74445312500001</v>
      </c>
      <c r="BG126" s="39">
        <f t="shared" si="108"/>
        <v>15.193828125</v>
      </c>
      <c r="BH126" s="39">
        <f t="shared" si="108"/>
        <v>60.775312499999998</v>
      </c>
      <c r="BI126" s="39">
        <f t="shared" si="108"/>
        <v>91.162968750000005</v>
      </c>
      <c r="BJ126" s="39">
        <f t="shared" si="108"/>
        <v>136.74445312500001</v>
      </c>
      <c r="BK126" s="39">
        <f t="shared" si="108"/>
        <v>15.193828125</v>
      </c>
      <c r="BL126" s="39">
        <f t="shared" si="108"/>
        <v>60.775312499999998</v>
      </c>
      <c r="BM126" s="39">
        <f t="shared" si="108"/>
        <v>91.162968750000005</v>
      </c>
      <c r="BN126" s="39">
        <f t="shared" si="108"/>
        <v>136.74445312500001</v>
      </c>
      <c r="BO126" s="39">
        <f t="shared" si="108"/>
        <v>15.193828125</v>
      </c>
      <c r="BP126" s="39">
        <f t="shared" si="108"/>
        <v>60.775312499999998</v>
      </c>
      <c r="BQ126" s="39">
        <f t="shared" si="108"/>
        <v>91.162968750000005</v>
      </c>
      <c r="BR126" s="39">
        <f t="shared" si="108"/>
        <v>136.74445312500001</v>
      </c>
      <c r="BS126" s="39">
        <f t="shared" ref="BS126:BY126" si="109">BS61</f>
        <v>15.193828125</v>
      </c>
      <c r="BT126" s="39">
        <f t="shared" si="109"/>
        <v>60.775312499999998</v>
      </c>
      <c r="BU126" s="39">
        <f t="shared" si="109"/>
        <v>91.162968750000005</v>
      </c>
      <c r="BV126" s="39">
        <f t="shared" si="109"/>
        <v>136.74445312500001</v>
      </c>
      <c r="BW126" s="39">
        <f t="shared" si="109"/>
        <v>15.193828125</v>
      </c>
      <c r="BX126" s="39">
        <f t="shared" si="109"/>
        <v>60.775312499999998</v>
      </c>
      <c r="BY126" s="39">
        <f t="shared" si="109"/>
        <v>91.162968750000005</v>
      </c>
      <c r="CA126" s="26">
        <f t="shared" ref="CA126:CL141" si="110">SUMIF($5:$5,CA$2,126:126)</f>
        <v>0</v>
      </c>
      <c r="CB126" s="26">
        <f t="shared" si="110"/>
        <v>0</v>
      </c>
      <c r="CC126" s="26">
        <f t="shared" si="110"/>
        <v>0</v>
      </c>
      <c r="CD126" s="26">
        <f t="shared" si="110"/>
        <v>0</v>
      </c>
      <c r="CE126" s="26">
        <f t="shared" si="110"/>
        <v>0</v>
      </c>
      <c r="CF126" s="26">
        <f t="shared" si="110"/>
        <v>0</v>
      </c>
      <c r="CG126" s="26">
        <f t="shared" si="110"/>
        <v>0</v>
      </c>
      <c r="CH126" s="26">
        <f t="shared" si="110"/>
        <v>0</v>
      </c>
      <c r="CI126" s="26">
        <f t="shared" si="110"/>
        <v>0</v>
      </c>
      <c r="CJ126" s="26">
        <f t="shared" si="110"/>
        <v>0</v>
      </c>
      <c r="CK126" s="26">
        <f t="shared" si="110"/>
        <v>0</v>
      </c>
      <c r="CL126" s="26">
        <f t="shared" si="110"/>
        <v>0</v>
      </c>
    </row>
    <row r="127" spans="1:90">
      <c r="B127" s="11" t="s">
        <v>52</v>
      </c>
      <c r="F127" s="38"/>
      <c r="G127" s="39">
        <f>G64</f>
        <v>12</v>
      </c>
      <c r="H127" s="39">
        <f t="shared" ref="H127:BS127" si="111">H64</f>
        <v>48</v>
      </c>
      <c r="I127" s="39">
        <f t="shared" si="111"/>
        <v>72</v>
      </c>
      <c r="J127" s="39">
        <f t="shared" si="111"/>
        <v>108</v>
      </c>
      <c r="K127" s="39">
        <f t="shared" si="111"/>
        <v>13.2</v>
      </c>
      <c r="L127" s="39">
        <f t="shared" si="111"/>
        <v>52.8</v>
      </c>
      <c r="M127" s="39">
        <f t="shared" si="111"/>
        <v>79.2</v>
      </c>
      <c r="N127" s="39">
        <f t="shared" si="111"/>
        <v>118.8</v>
      </c>
      <c r="O127" s="39">
        <f t="shared" si="111"/>
        <v>10.0603125</v>
      </c>
      <c r="P127" s="39">
        <f t="shared" si="111"/>
        <v>40.241250000000001</v>
      </c>
      <c r="Q127" s="39">
        <f t="shared" si="111"/>
        <v>60.361874999999998</v>
      </c>
      <c r="R127" s="39">
        <f t="shared" si="111"/>
        <v>90.542812499999997</v>
      </c>
      <c r="S127" s="39">
        <f t="shared" si="111"/>
        <v>10.563328125</v>
      </c>
      <c r="T127" s="39">
        <f t="shared" si="111"/>
        <v>42.2533125</v>
      </c>
      <c r="U127" s="39">
        <f t="shared" si="111"/>
        <v>63.379968750000003</v>
      </c>
      <c r="V127" s="39">
        <f t="shared" si="111"/>
        <v>95.069953124999998</v>
      </c>
      <c r="W127" s="39">
        <f t="shared" si="111"/>
        <v>11.09149453125</v>
      </c>
      <c r="X127" s="39">
        <f t="shared" si="111"/>
        <v>44.365978124999998</v>
      </c>
      <c r="Y127" s="39">
        <f t="shared" si="111"/>
        <v>66.548967187499997</v>
      </c>
      <c r="Z127" s="39">
        <f t="shared" si="111"/>
        <v>99.823450781250003</v>
      </c>
      <c r="AA127" s="39">
        <f t="shared" si="111"/>
        <v>11.09149453125</v>
      </c>
      <c r="AB127" s="39">
        <f t="shared" si="111"/>
        <v>44.365978124999998</v>
      </c>
      <c r="AC127" s="39">
        <f t="shared" si="111"/>
        <v>66.548967187499997</v>
      </c>
      <c r="AD127" s="39">
        <f t="shared" si="111"/>
        <v>99.823450781250003</v>
      </c>
      <c r="AE127" s="39">
        <f t="shared" si="111"/>
        <v>11.09149453125</v>
      </c>
      <c r="AF127" s="39">
        <f t="shared" si="111"/>
        <v>44.365978124999998</v>
      </c>
      <c r="AG127" s="39">
        <f t="shared" si="111"/>
        <v>66.548967187499997</v>
      </c>
      <c r="AH127" s="39">
        <f t="shared" si="111"/>
        <v>99.823450781250003</v>
      </c>
      <c r="AI127" s="39">
        <f t="shared" si="111"/>
        <v>11.09149453125</v>
      </c>
      <c r="AJ127" s="39">
        <f t="shared" si="111"/>
        <v>44.365978124999998</v>
      </c>
      <c r="AK127" s="39">
        <f t="shared" si="111"/>
        <v>66.548967187499997</v>
      </c>
      <c r="AL127" s="39">
        <f t="shared" si="111"/>
        <v>99.823450781250003</v>
      </c>
      <c r="AM127" s="39">
        <f t="shared" si="111"/>
        <v>11.09149453125</v>
      </c>
      <c r="AN127" s="39">
        <f t="shared" si="111"/>
        <v>44.365978124999998</v>
      </c>
      <c r="AO127" s="39">
        <f t="shared" si="111"/>
        <v>66.548967187499997</v>
      </c>
      <c r="AP127" s="39">
        <f t="shared" si="111"/>
        <v>99.823450781250003</v>
      </c>
      <c r="AQ127" s="39">
        <f t="shared" si="111"/>
        <v>11.09149453125</v>
      </c>
      <c r="AR127" s="39">
        <f t="shared" si="111"/>
        <v>44.365978124999998</v>
      </c>
      <c r="AS127" s="39">
        <f t="shared" si="111"/>
        <v>66.548967187499997</v>
      </c>
      <c r="AT127" s="39">
        <f t="shared" si="111"/>
        <v>99.823450781250003</v>
      </c>
      <c r="AU127" s="39">
        <f t="shared" si="111"/>
        <v>11.09149453125</v>
      </c>
      <c r="AV127" s="39">
        <f t="shared" si="111"/>
        <v>44.365978124999998</v>
      </c>
      <c r="AW127" s="39">
        <f t="shared" si="111"/>
        <v>66.548967187499997</v>
      </c>
      <c r="AX127" s="39">
        <f t="shared" si="111"/>
        <v>99.823450781250003</v>
      </c>
      <c r="AY127" s="39">
        <f t="shared" si="111"/>
        <v>11.09149453125</v>
      </c>
      <c r="AZ127" s="39">
        <f t="shared" si="111"/>
        <v>44.365978124999998</v>
      </c>
      <c r="BA127" s="39">
        <f t="shared" si="111"/>
        <v>66.548967187499997</v>
      </c>
      <c r="BB127" s="39">
        <f t="shared" si="111"/>
        <v>99.823450781250003</v>
      </c>
      <c r="BC127" s="39">
        <f t="shared" si="111"/>
        <v>11.09149453125</v>
      </c>
      <c r="BD127" s="39">
        <f t="shared" si="111"/>
        <v>44.365978124999998</v>
      </c>
      <c r="BE127" s="39">
        <f t="shared" si="111"/>
        <v>66.548967187499997</v>
      </c>
      <c r="BF127" s="39">
        <f t="shared" si="111"/>
        <v>99.823450781250003</v>
      </c>
      <c r="BG127" s="39">
        <f t="shared" si="111"/>
        <v>11.09149453125</v>
      </c>
      <c r="BH127" s="39">
        <f t="shared" si="111"/>
        <v>44.365978124999998</v>
      </c>
      <c r="BI127" s="39">
        <f t="shared" si="111"/>
        <v>66.548967187499997</v>
      </c>
      <c r="BJ127" s="39">
        <f t="shared" si="111"/>
        <v>99.823450781250003</v>
      </c>
      <c r="BK127" s="39">
        <f t="shared" si="111"/>
        <v>11.09149453125</v>
      </c>
      <c r="BL127" s="39">
        <f t="shared" si="111"/>
        <v>44.365978124999998</v>
      </c>
      <c r="BM127" s="39">
        <f t="shared" si="111"/>
        <v>66.548967187499997</v>
      </c>
      <c r="BN127" s="39">
        <f t="shared" si="111"/>
        <v>99.823450781250003</v>
      </c>
      <c r="BO127" s="39">
        <f t="shared" si="111"/>
        <v>11.09149453125</v>
      </c>
      <c r="BP127" s="39">
        <f t="shared" si="111"/>
        <v>44.365978124999998</v>
      </c>
      <c r="BQ127" s="39">
        <f t="shared" si="111"/>
        <v>66.548967187499997</v>
      </c>
      <c r="BR127" s="39">
        <f t="shared" si="111"/>
        <v>99.823450781250003</v>
      </c>
      <c r="BS127" s="39">
        <f t="shared" si="111"/>
        <v>11.09149453125</v>
      </c>
      <c r="BT127" s="39">
        <f t="shared" ref="BT127:BY127" si="112">BT64</f>
        <v>44.365978124999998</v>
      </c>
      <c r="BU127" s="39">
        <f t="shared" si="112"/>
        <v>66.548967187499997</v>
      </c>
      <c r="BV127" s="39">
        <f t="shared" si="112"/>
        <v>99.823450781250003</v>
      </c>
      <c r="BW127" s="39">
        <f t="shared" si="112"/>
        <v>11.09149453125</v>
      </c>
      <c r="BX127" s="39">
        <f t="shared" si="112"/>
        <v>44.365978124999998</v>
      </c>
      <c r="BY127" s="39">
        <f t="shared" si="112"/>
        <v>66.548967187499997</v>
      </c>
      <c r="CA127" s="26">
        <f t="shared" si="110"/>
        <v>0</v>
      </c>
      <c r="CB127" s="26">
        <f t="shared" si="110"/>
        <v>0</v>
      </c>
      <c r="CC127" s="26">
        <f t="shared" si="110"/>
        <v>0</v>
      </c>
      <c r="CD127" s="26">
        <f t="shared" si="110"/>
        <v>0</v>
      </c>
      <c r="CE127" s="26">
        <f t="shared" si="110"/>
        <v>0</v>
      </c>
      <c r="CF127" s="26">
        <f t="shared" si="110"/>
        <v>0</v>
      </c>
      <c r="CG127" s="26">
        <f t="shared" si="110"/>
        <v>0</v>
      </c>
      <c r="CH127" s="26">
        <f t="shared" si="110"/>
        <v>0</v>
      </c>
      <c r="CI127" s="26">
        <f t="shared" si="110"/>
        <v>0</v>
      </c>
      <c r="CJ127" s="26">
        <f t="shared" si="110"/>
        <v>0</v>
      </c>
      <c r="CK127" s="26">
        <f t="shared" si="110"/>
        <v>0</v>
      </c>
      <c r="CL127" s="26">
        <f t="shared" si="110"/>
        <v>0</v>
      </c>
    </row>
    <row r="128" spans="1:90">
      <c r="C128" s="27" t="s">
        <v>53</v>
      </c>
      <c r="D128" s="28"/>
      <c r="E128" s="28"/>
      <c r="F128" s="53"/>
      <c r="G128" s="52">
        <f>G126-G127</f>
        <v>3</v>
      </c>
      <c r="H128" s="52">
        <f t="shared" ref="H128:BS128" si="113">H126-H127</f>
        <v>12</v>
      </c>
      <c r="I128" s="52">
        <f t="shared" si="113"/>
        <v>18</v>
      </c>
      <c r="J128" s="52">
        <f t="shared" si="113"/>
        <v>27</v>
      </c>
      <c r="K128" s="52">
        <f t="shared" si="113"/>
        <v>3.3</v>
      </c>
      <c r="L128" s="52">
        <f t="shared" si="113"/>
        <v>13.2</v>
      </c>
      <c r="M128" s="52">
        <f t="shared" si="113"/>
        <v>19.8</v>
      </c>
      <c r="N128" s="52">
        <f t="shared" si="113"/>
        <v>29.7</v>
      </c>
      <c r="O128" s="52">
        <f t="shared" si="113"/>
        <v>3.7209374999999998</v>
      </c>
      <c r="P128" s="52">
        <f t="shared" si="113"/>
        <v>14.883749999999999</v>
      </c>
      <c r="Q128" s="52">
        <f t="shared" si="113"/>
        <v>22.325624999999999</v>
      </c>
      <c r="R128" s="52">
        <f t="shared" si="113"/>
        <v>33.488437500000003</v>
      </c>
      <c r="S128" s="52">
        <f t="shared" si="113"/>
        <v>3.906984375</v>
      </c>
      <c r="T128" s="52">
        <f t="shared" si="113"/>
        <v>15.6279375</v>
      </c>
      <c r="U128" s="52">
        <f t="shared" si="113"/>
        <v>23.441906249999999</v>
      </c>
      <c r="V128" s="52">
        <f t="shared" si="113"/>
        <v>35.162859374999996</v>
      </c>
      <c r="W128" s="52">
        <f t="shared" si="113"/>
        <v>4.1023335937500001</v>
      </c>
      <c r="X128" s="52">
        <f t="shared" si="113"/>
        <v>16.409334375</v>
      </c>
      <c r="Y128" s="52">
        <f t="shared" si="113"/>
        <v>24.6140015625</v>
      </c>
      <c r="Z128" s="52">
        <f t="shared" si="113"/>
        <v>36.921002343749997</v>
      </c>
      <c r="AA128" s="52">
        <f t="shared" si="113"/>
        <v>4.1023335937500001</v>
      </c>
      <c r="AB128" s="52">
        <f t="shared" si="113"/>
        <v>16.409334375</v>
      </c>
      <c r="AC128" s="52">
        <f t="shared" si="113"/>
        <v>24.6140015625</v>
      </c>
      <c r="AD128" s="52">
        <f t="shared" si="113"/>
        <v>36.921002343749997</v>
      </c>
      <c r="AE128" s="52">
        <f t="shared" si="113"/>
        <v>4.1023335937500001</v>
      </c>
      <c r="AF128" s="52">
        <f t="shared" si="113"/>
        <v>16.409334375</v>
      </c>
      <c r="AG128" s="52">
        <f t="shared" si="113"/>
        <v>24.6140015625</v>
      </c>
      <c r="AH128" s="52">
        <f t="shared" si="113"/>
        <v>36.921002343749997</v>
      </c>
      <c r="AI128" s="52">
        <f t="shared" si="113"/>
        <v>4.1023335937500001</v>
      </c>
      <c r="AJ128" s="52">
        <f t="shared" si="113"/>
        <v>16.409334375</v>
      </c>
      <c r="AK128" s="52">
        <f t="shared" si="113"/>
        <v>24.6140015625</v>
      </c>
      <c r="AL128" s="52">
        <f t="shared" si="113"/>
        <v>36.921002343749997</v>
      </c>
      <c r="AM128" s="52">
        <f t="shared" si="113"/>
        <v>4.1023335937500001</v>
      </c>
      <c r="AN128" s="52">
        <f t="shared" si="113"/>
        <v>16.409334375</v>
      </c>
      <c r="AO128" s="52">
        <f t="shared" si="113"/>
        <v>24.6140015625</v>
      </c>
      <c r="AP128" s="52">
        <f t="shared" si="113"/>
        <v>36.921002343749997</v>
      </c>
      <c r="AQ128" s="52">
        <f t="shared" si="113"/>
        <v>4.1023335937500001</v>
      </c>
      <c r="AR128" s="52">
        <f t="shared" si="113"/>
        <v>16.409334375</v>
      </c>
      <c r="AS128" s="52">
        <f t="shared" si="113"/>
        <v>24.6140015625</v>
      </c>
      <c r="AT128" s="52">
        <f t="shared" si="113"/>
        <v>36.921002343749997</v>
      </c>
      <c r="AU128" s="52">
        <f t="shared" si="113"/>
        <v>4.1023335937500001</v>
      </c>
      <c r="AV128" s="52">
        <f t="shared" si="113"/>
        <v>16.409334375</v>
      </c>
      <c r="AW128" s="52">
        <f t="shared" si="113"/>
        <v>24.6140015625</v>
      </c>
      <c r="AX128" s="52">
        <f t="shared" si="113"/>
        <v>36.921002343749997</v>
      </c>
      <c r="AY128" s="52">
        <f t="shared" si="113"/>
        <v>4.1023335937500001</v>
      </c>
      <c r="AZ128" s="52">
        <f t="shared" si="113"/>
        <v>16.409334375</v>
      </c>
      <c r="BA128" s="52">
        <f t="shared" si="113"/>
        <v>24.6140015625</v>
      </c>
      <c r="BB128" s="52">
        <f t="shared" si="113"/>
        <v>36.921002343749997</v>
      </c>
      <c r="BC128" s="52">
        <f t="shared" si="113"/>
        <v>4.1023335937500001</v>
      </c>
      <c r="BD128" s="52">
        <f t="shared" si="113"/>
        <v>16.409334375</v>
      </c>
      <c r="BE128" s="52">
        <f t="shared" si="113"/>
        <v>24.6140015625</v>
      </c>
      <c r="BF128" s="52">
        <f t="shared" si="113"/>
        <v>36.921002343749997</v>
      </c>
      <c r="BG128" s="52">
        <f t="shared" si="113"/>
        <v>4.1023335937500001</v>
      </c>
      <c r="BH128" s="52">
        <f t="shared" si="113"/>
        <v>16.409334375</v>
      </c>
      <c r="BI128" s="52">
        <f t="shared" si="113"/>
        <v>24.6140015625</v>
      </c>
      <c r="BJ128" s="52">
        <f t="shared" si="113"/>
        <v>36.921002343749997</v>
      </c>
      <c r="BK128" s="52">
        <f t="shared" si="113"/>
        <v>4.1023335937500001</v>
      </c>
      <c r="BL128" s="52">
        <f t="shared" si="113"/>
        <v>16.409334375</v>
      </c>
      <c r="BM128" s="52">
        <f t="shared" si="113"/>
        <v>24.6140015625</v>
      </c>
      <c r="BN128" s="52">
        <f t="shared" si="113"/>
        <v>36.921002343749997</v>
      </c>
      <c r="BO128" s="52">
        <f t="shared" si="113"/>
        <v>4.1023335937500001</v>
      </c>
      <c r="BP128" s="52">
        <f t="shared" si="113"/>
        <v>16.409334375</v>
      </c>
      <c r="BQ128" s="52">
        <f t="shared" si="113"/>
        <v>24.6140015625</v>
      </c>
      <c r="BR128" s="52">
        <f t="shared" si="113"/>
        <v>36.921002343749997</v>
      </c>
      <c r="BS128" s="52">
        <f t="shared" si="113"/>
        <v>4.1023335937500001</v>
      </c>
      <c r="BT128" s="52">
        <f t="shared" ref="BT128:BY128" si="114">BT126-BT127</f>
        <v>16.409334375</v>
      </c>
      <c r="BU128" s="52">
        <f t="shared" si="114"/>
        <v>24.6140015625</v>
      </c>
      <c r="BV128" s="52">
        <f t="shared" si="114"/>
        <v>36.921002343749997</v>
      </c>
      <c r="BW128" s="52">
        <f t="shared" si="114"/>
        <v>4.1023335937500001</v>
      </c>
      <c r="BX128" s="52">
        <f t="shared" si="114"/>
        <v>16.409334375</v>
      </c>
      <c r="BY128" s="56">
        <f t="shared" si="114"/>
        <v>24.6140015625</v>
      </c>
      <c r="CA128" s="57">
        <f t="shared" si="110"/>
        <v>0</v>
      </c>
      <c r="CB128" s="29">
        <f t="shared" si="110"/>
        <v>0</v>
      </c>
      <c r="CC128" s="29">
        <f t="shared" si="110"/>
        <v>0</v>
      </c>
      <c r="CD128" s="29">
        <f t="shared" si="110"/>
        <v>0</v>
      </c>
      <c r="CE128" s="29">
        <f t="shared" si="110"/>
        <v>0</v>
      </c>
      <c r="CF128" s="29">
        <f t="shared" si="110"/>
        <v>0</v>
      </c>
      <c r="CG128" s="29">
        <f t="shared" si="110"/>
        <v>0</v>
      </c>
      <c r="CH128" s="29">
        <f t="shared" si="110"/>
        <v>0</v>
      </c>
      <c r="CI128" s="29">
        <f t="shared" si="110"/>
        <v>0</v>
      </c>
      <c r="CJ128" s="29">
        <f t="shared" si="110"/>
        <v>0</v>
      </c>
      <c r="CK128" s="29">
        <f t="shared" si="110"/>
        <v>0</v>
      </c>
      <c r="CL128" s="41">
        <f t="shared" si="110"/>
        <v>0</v>
      </c>
    </row>
    <row r="129" spans="1:90">
      <c r="B129" s="11" t="s">
        <v>91</v>
      </c>
      <c r="F129" s="38"/>
      <c r="G129" s="39">
        <f>G99</f>
        <v>0</v>
      </c>
      <c r="H129" s="39">
        <f t="shared" ref="H129:BS129" si="115">H99</f>
        <v>1.0714285714285701</v>
      </c>
      <c r="I129" s="39">
        <f t="shared" ca="1" si="115"/>
        <v>2.1428571428571419</v>
      </c>
      <c r="J129" s="39">
        <f t="shared" ca="1" si="115"/>
        <v>3.2142857142857126</v>
      </c>
      <c r="K129" s="39">
        <f t="shared" ca="1" si="115"/>
        <v>4.2857142857142838</v>
      </c>
      <c r="L129" s="39">
        <f t="shared" ca="1" si="115"/>
        <v>4.6428571428571406</v>
      </c>
      <c r="M129" s="39">
        <f t="shared" ca="1" si="115"/>
        <v>4.9999999999999982</v>
      </c>
      <c r="N129" s="39">
        <f t="shared" ca="1" si="115"/>
        <v>5.357142857142855</v>
      </c>
      <c r="O129" s="39">
        <f t="shared" ca="1" si="115"/>
        <v>5.7142857142857117</v>
      </c>
      <c r="P129" s="39">
        <f t="shared" ca="1" si="115"/>
        <v>6.0535714285714262</v>
      </c>
      <c r="Q129" s="39">
        <f t="shared" ca="1" si="115"/>
        <v>6.3928571428571397</v>
      </c>
      <c r="R129" s="39">
        <f t="shared" ca="1" si="115"/>
        <v>6.7321428571428541</v>
      </c>
      <c r="S129" s="39">
        <f t="shared" ca="1" si="115"/>
        <v>7.0714285714285685</v>
      </c>
      <c r="T129" s="39">
        <f t="shared" ca="1" si="115"/>
        <v>7.3937499999999972</v>
      </c>
      <c r="U129" s="39">
        <f t="shared" ca="1" si="115"/>
        <v>7.7160714285714258</v>
      </c>
      <c r="V129" s="39">
        <f t="shared" ca="1" si="115"/>
        <v>8.0383928571428545</v>
      </c>
      <c r="W129" s="39">
        <f t="shared" ca="1" si="115"/>
        <v>8.3607142857142822</v>
      </c>
      <c r="X129" s="39">
        <f t="shared" ca="1" si="115"/>
        <v>8.66691964285714</v>
      </c>
      <c r="Y129" s="39">
        <f t="shared" ca="1" si="115"/>
        <v>8.973124999999996</v>
      </c>
      <c r="Z129" s="39">
        <f t="shared" ca="1" si="115"/>
        <v>9.2793303571428538</v>
      </c>
      <c r="AA129" s="39">
        <f t="shared" ca="1" si="115"/>
        <v>9.5855357142857116</v>
      </c>
      <c r="AB129" s="39">
        <f t="shared" ca="1" si="115"/>
        <v>9.8917410714285694</v>
      </c>
      <c r="AC129" s="39">
        <f t="shared" ca="1" si="115"/>
        <v>10.197946428571427</v>
      </c>
      <c r="AD129" s="39">
        <f t="shared" ca="1" si="115"/>
        <v>10.504151785714285</v>
      </c>
      <c r="AE129" s="39">
        <f t="shared" ca="1" si="115"/>
        <v>10.810357142857143</v>
      </c>
      <c r="AF129" s="39">
        <f t="shared" ca="1" si="115"/>
        <v>11.116562500000001</v>
      </c>
      <c r="AG129" s="39">
        <f t="shared" ca="1" si="115"/>
        <v>11.422767857142857</v>
      </c>
      <c r="AH129" s="39">
        <f t="shared" ca="1" si="115"/>
        <v>11.728973214285714</v>
      </c>
      <c r="AI129" s="39">
        <f t="shared" ca="1" si="115"/>
        <v>12.035178571428572</v>
      </c>
      <c r="AJ129" s="39">
        <f t="shared" ca="1" si="115"/>
        <v>11.269955357142859</v>
      </c>
      <c r="AK129" s="39">
        <f t="shared" ca="1" si="115"/>
        <v>10.504732142857145</v>
      </c>
      <c r="AL129" s="39">
        <f t="shared" ca="1" si="115"/>
        <v>9.739508928571432</v>
      </c>
      <c r="AM129" s="39">
        <f t="shared" ca="1" si="115"/>
        <v>8.9742857142857186</v>
      </c>
      <c r="AN129" s="39">
        <f t="shared" ca="1" si="115"/>
        <v>8.9233482142857206</v>
      </c>
      <c r="AO129" s="39">
        <f t="shared" ca="1" si="115"/>
        <v>8.8724107142857207</v>
      </c>
      <c r="AP129" s="39">
        <f t="shared" ca="1" si="115"/>
        <v>8.8214732142857208</v>
      </c>
      <c r="AQ129" s="39">
        <f t="shared" ca="1" si="115"/>
        <v>8.770535714285721</v>
      </c>
      <c r="AR129" s="39">
        <f t="shared" ca="1" si="115"/>
        <v>8.7374553571428635</v>
      </c>
      <c r="AS129" s="39">
        <f t="shared" ca="1" si="115"/>
        <v>8.704375000000006</v>
      </c>
      <c r="AT129" s="39">
        <f t="shared" ca="1" si="115"/>
        <v>8.6712946428571485</v>
      </c>
      <c r="AU129" s="39">
        <f t="shared" ca="1" si="115"/>
        <v>8.638214285714291</v>
      </c>
      <c r="AV129" s="39">
        <f t="shared" ca="1" si="115"/>
        <v>8.6220982142857192</v>
      </c>
      <c r="AW129" s="39">
        <f t="shared" ca="1" si="115"/>
        <v>8.6059821428571475</v>
      </c>
      <c r="AX129" s="39">
        <f t="shared" ca="1" si="115"/>
        <v>8.5898660714285757</v>
      </c>
      <c r="AY129" s="39">
        <f t="shared" ca="1" si="115"/>
        <v>8.573750000000004</v>
      </c>
      <c r="AZ129" s="39">
        <f t="shared" ca="1" si="115"/>
        <v>8.573750000000004</v>
      </c>
      <c r="BA129" s="39">
        <f t="shared" ca="1" si="115"/>
        <v>8.573750000000004</v>
      </c>
      <c r="BB129" s="39">
        <f t="shared" ca="1" si="115"/>
        <v>8.573750000000004</v>
      </c>
      <c r="BC129" s="39">
        <f t="shared" ca="1" si="115"/>
        <v>8.573750000000004</v>
      </c>
      <c r="BD129" s="39">
        <f t="shared" ca="1" si="115"/>
        <v>8.573750000000004</v>
      </c>
      <c r="BE129" s="39">
        <f t="shared" ca="1" si="115"/>
        <v>8.573750000000004</v>
      </c>
      <c r="BF129" s="39">
        <f t="shared" ca="1" si="115"/>
        <v>8.573750000000004</v>
      </c>
      <c r="BG129" s="39">
        <f t="shared" ca="1" si="115"/>
        <v>8.573750000000004</v>
      </c>
      <c r="BH129" s="39">
        <f t="shared" ca="1" si="115"/>
        <v>8.573750000000004</v>
      </c>
      <c r="BI129" s="39">
        <f t="shared" ca="1" si="115"/>
        <v>8.573750000000004</v>
      </c>
      <c r="BJ129" s="39">
        <f t="shared" ca="1" si="115"/>
        <v>8.573750000000004</v>
      </c>
      <c r="BK129" s="39">
        <f t="shared" ca="1" si="115"/>
        <v>8.573750000000004</v>
      </c>
      <c r="BL129" s="39">
        <f t="shared" ca="1" si="115"/>
        <v>8.573750000000004</v>
      </c>
      <c r="BM129" s="39">
        <f t="shared" ca="1" si="115"/>
        <v>8.573750000000004</v>
      </c>
      <c r="BN129" s="39">
        <f t="shared" ca="1" si="115"/>
        <v>8.573750000000004</v>
      </c>
      <c r="BO129" s="39">
        <f t="shared" ca="1" si="115"/>
        <v>8.573750000000004</v>
      </c>
      <c r="BP129" s="39">
        <f t="shared" ca="1" si="115"/>
        <v>8.573750000000004</v>
      </c>
      <c r="BQ129" s="39">
        <f t="shared" ca="1" si="115"/>
        <v>8.573750000000004</v>
      </c>
      <c r="BR129" s="39">
        <f t="shared" ca="1" si="115"/>
        <v>8.573750000000004</v>
      </c>
      <c r="BS129" s="39">
        <f t="shared" ca="1" si="115"/>
        <v>8.573750000000004</v>
      </c>
      <c r="BT129" s="39">
        <f t="shared" ref="BT129:BY129" ca="1" si="116">BT99</f>
        <v>8.573750000000004</v>
      </c>
      <c r="BU129" s="39">
        <f t="shared" ca="1" si="116"/>
        <v>8.573750000000004</v>
      </c>
      <c r="BV129" s="39">
        <f t="shared" ca="1" si="116"/>
        <v>8.573750000000004</v>
      </c>
      <c r="BW129" s="39">
        <f t="shared" ca="1" si="116"/>
        <v>8.573750000000004</v>
      </c>
      <c r="BX129" s="39">
        <f t="shared" ca="1" si="116"/>
        <v>8.573750000000004</v>
      </c>
      <c r="BY129" s="39">
        <f t="shared" ca="1" si="116"/>
        <v>8.573750000000004</v>
      </c>
      <c r="CA129" s="26">
        <f t="shared" si="110"/>
        <v>0</v>
      </c>
      <c r="CB129" s="26">
        <f t="shared" si="110"/>
        <v>0</v>
      </c>
      <c r="CC129" s="26">
        <f t="shared" si="110"/>
        <v>0</v>
      </c>
      <c r="CD129" s="26">
        <f t="shared" si="110"/>
        <v>0</v>
      </c>
      <c r="CE129" s="26">
        <f t="shared" si="110"/>
        <v>0</v>
      </c>
      <c r="CF129" s="26">
        <f t="shared" si="110"/>
        <v>0</v>
      </c>
      <c r="CG129" s="26">
        <f t="shared" si="110"/>
        <v>0</v>
      </c>
      <c r="CH129" s="26">
        <f t="shared" si="110"/>
        <v>0</v>
      </c>
      <c r="CI129" s="26">
        <f t="shared" si="110"/>
        <v>0</v>
      </c>
      <c r="CJ129" s="26">
        <f t="shared" si="110"/>
        <v>0</v>
      </c>
      <c r="CK129" s="26">
        <f t="shared" si="110"/>
        <v>0</v>
      </c>
      <c r="CL129" s="26">
        <f t="shared" si="110"/>
        <v>0</v>
      </c>
    </row>
    <row r="130" spans="1:90">
      <c r="C130" s="27" t="s">
        <v>92</v>
      </c>
      <c r="D130" s="28"/>
      <c r="E130" s="28"/>
      <c r="F130" s="53"/>
      <c r="G130" s="52">
        <f t="shared" ref="G130:BR130" si="117">G128-G129</f>
        <v>3</v>
      </c>
      <c r="H130" s="52">
        <f t="shared" si="117"/>
        <v>10.9285714285714</v>
      </c>
      <c r="I130" s="52">
        <f t="shared" ca="1" si="117"/>
        <v>15.857142857142858</v>
      </c>
      <c r="J130" s="52">
        <f t="shared" ca="1" si="117"/>
        <v>23.785714285714288</v>
      </c>
      <c r="K130" s="52">
        <f t="shared" ca="1" si="117"/>
        <v>-0.98571428571428399</v>
      </c>
      <c r="L130" s="52">
        <f t="shared" ca="1" si="117"/>
        <v>8.5571428571428587</v>
      </c>
      <c r="M130" s="52">
        <f t="shared" ca="1" si="117"/>
        <v>14.800000000000002</v>
      </c>
      <c r="N130" s="52">
        <f t="shared" ca="1" si="117"/>
        <v>24.342857142857145</v>
      </c>
      <c r="O130" s="52">
        <f t="shared" ca="1" si="117"/>
        <v>-1.993348214285712</v>
      </c>
      <c r="P130" s="52">
        <f t="shared" ca="1" si="117"/>
        <v>8.8301785714285721</v>
      </c>
      <c r="Q130" s="52">
        <f t="shared" ca="1" si="117"/>
        <v>15.93276785714286</v>
      </c>
      <c r="R130" s="52">
        <f t="shared" ca="1" si="117"/>
        <v>26.756294642857149</v>
      </c>
      <c r="S130" s="52">
        <f t="shared" ca="1" si="117"/>
        <v>-3.1644441964285686</v>
      </c>
      <c r="T130" s="52">
        <f t="shared" ca="1" si="117"/>
        <v>8.2341875000000027</v>
      </c>
      <c r="U130" s="52">
        <f t="shared" ca="1" si="117"/>
        <v>15.725834821428574</v>
      </c>
      <c r="V130" s="52">
        <f t="shared" ca="1" si="117"/>
        <v>27.124466517857144</v>
      </c>
      <c r="W130" s="52">
        <f t="shared" ca="1" si="117"/>
        <v>-4.2583806919642821</v>
      </c>
      <c r="X130" s="52">
        <f t="shared" ca="1" si="117"/>
        <v>7.7424147321428602</v>
      </c>
      <c r="Y130" s="52">
        <f t="shared" ca="1" si="117"/>
        <v>15.640876562500004</v>
      </c>
      <c r="Z130" s="52">
        <f t="shared" ca="1" si="117"/>
        <v>27.641671986607143</v>
      </c>
      <c r="AA130" s="52">
        <f t="shared" ca="1" si="117"/>
        <v>-5.4832021205357115</v>
      </c>
      <c r="AB130" s="52">
        <f t="shared" ca="1" si="117"/>
        <v>6.5175933035714309</v>
      </c>
      <c r="AC130" s="52">
        <f t="shared" ca="1" si="117"/>
        <v>14.416055133928573</v>
      </c>
      <c r="AD130" s="52">
        <f t="shared" ca="1" si="117"/>
        <v>26.416850558035712</v>
      </c>
      <c r="AE130" s="52">
        <f t="shared" ca="1" si="117"/>
        <v>-6.7080235491071427</v>
      </c>
      <c r="AF130" s="52">
        <f t="shared" ca="1" si="117"/>
        <v>5.2927718749999997</v>
      </c>
      <c r="AG130" s="52">
        <f t="shared" ca="1" si="117"/>
        <v>13.191233705357144</v>
      </c>
      <c r="AH130" s="52">
        <f t="shared" ca="1" si="117"/>
        <v>25.192029129464281</v>
      </c>
      <c r="AI130" s="52">
        <f t="shared" ca="1" si="117"/>
        <v>-7.9328449776785721</v>
      </c>
      <c r="AJ130" s="52">
        <f t="shared" ca="1" si="117"/>
        <v>5.1393790178571415</v>
      </c>
      <c r="AK130" s="52">
        <f t="shared" ca="1" si="117"/>
        <v>14.109269419642855</v>
      </c>
      <c r="AL130" s="52">
        <f t="shared" ca="1" si="117"/>
        <v>27.181493415178565</v>
      </c>
      <c r="AM130" s="52">
        <f t="shared" ca="1" si="117"/>
        <v>-4.8719521205357186</v>
      </c>
      <c r="AN130" s="52">
        <f t="shared" ca="1" si="117"/>
        <v>7.4859861607142797</v>
      </c>
      <c r="AO130" s="52">
        <f t="shared" ca="1" si="117"/>
        <v>15.74159084821428</v>
      </c>
      <c r="AP130" s="52">
        <f t="shared" ca="1" si="117"/>
        <v>28.099529129464276</v>
      </c>
      <c r="AQ130" s="52">
        <f t="shared" ca="1" si="117"/>
        <v>-4.6682021205357209</v>
      </c>
      <c r="AR130" s="52">
        <f t="shared" ca="1" si="117"/>
        <v>7.6718790178571368</v>
      </c>
      <c r="AS130" s="52">
        <f t="shared" ca="1" si="117"/>
        <v>15.909626562499994</v>
      </c>
      <c r="AT130" s="52">
        <f t="shared" ca="1" si="117"/>
        <v>28.249707700892849</v>
      </c>
      <c r="AU130" s="52">
        <f t="shared" ca="1" si="117"/>
        <v>-4.5358806919642909</v>
      </c>
      <c r="AV130" s="52">
        <f t="shared" ca="1" si="117"/>
        <v>7.787236160714281</v>
      </c>
      <c r="AW130" s="52">
        <f t="shared" ca="1" si="117"/>
        <v>16.008019419642853</v>
      </c>
      <c r="AX130" s="52">
        <f t="shared" ca="1" si="117"/>
        <v>28.331136272321423</v>
      </c>
      <c r="AY130" s="52">
        <f t="shared" ca="1" si="117"/>
        <v>-4.4714164062500039</v>
      </c>
      <c r="AZ130" s="52">
        <f t="shared" ca="1" si="117"/>
        <v>7.8355843749999963</v>
      </c>
      <c r="BA130" s="52">
        <f t="shared" ca="1" si="117"/>
        <v>16.040251562499996</v>
      </c>
      <c r="BB130" s="52">
        <f t="shared" ca="1" si="117"/>
        <v>28.347252343749993</v>
      </c>
      <c r="BC130" s="52">
        <f t="shared" ca="1" si="117"/>
        <v>-4.4714164062500039</v>
      </c>
      <c r="BD130" s="52">
        <f t="shared" ca="1" si="117"/>
        <v>7.8355843749999963</v>
      </c>
      <c r="BE130" s="52">
        <f t="shared" ca="1" si="117"/>
        <v>16.040251562499996</v>
      </c>
      <c r="BF130" s="52">
        <f t="shared" ca="1" si="117"/>
        <v>28.347252343749993</v>
      </c>
      <c r="BG130" s="52">
        <f t="shared" ca="1" si="117"/>
        <v>-4.4714164062500039</v>
      </c>
      <c r="BH130" s="52">
        <f t="shared" ca="1" si="117"/>
        <v>7.8355843749999963</v>
      </c>
      <c r="BI130" s="52">
        <f t="shared" ca="1" si="117"/>
        <v>16.040251562499996</v>
      </c>
      <c r="BJ130" s="52">
        <f t="shared" ca="1" si="117"/>
        <v>28.347252343749993</v>
      </c>
      <c r="BK130" s="52">
        <f t="shared" ca="1" si="117"/>
        <v>-4.4714164062500039</v>
      </c>
      <c r="BL130" s="52">
        <f t="shared" ca="1" si="117"/>
        <v>7.8355843749999963</v>
      </c>
      <c r="BM130" s="52">
        <f t="shared" ca="1" si="117"/>
        <v>16.040251562499996</v>
      </c>
      <c r="BN130" s="52">
        <f t="shared" ca="1" si="117"/>
        <v>28.347252343749993</v>
      </c>
      <c r="BO130" s="52">
        <f t="shared" ca="1" si="117"/>
        <v>-4.4714164062500039</v>
      </c>
      <c r="BP130" s="52">
        <f t="shared" ca="1" si="117"/>
        <v>7.8355843749999963</v>
      </c>
      <c r="BQ130" s="52">
        <f t="shared" ca="1" si="117"/>
        <v>16.040251562499996</v>
      </c>
      <c r="BR130" s="52">
        <f t="shared" ca="1" si="117"/>
        <v>28.347252343749993</v>
      </c>
      <c r="BS130" s="52">
        <f t="shared" ref="BS130:BY130" ca="1" si="118">BS128-BS129</f>
        <v>-4.4714164062500039</v>
      </c>
      <c r="BT130" s="52">
        <f t="shared" ca="1" si="118"/>
        <v>7.8355843749999963</v>
      </c>
      <c r="BU130" s="52">
        <f t="shared" ca="1" si="118"/>
        <v>16.040251562499996</v>
      </c>
      <c r="BV130" s="52">
        <f t="shared" ca="1" si="118"/>
        <v>28.347252343749993</v>
      </c>
      <c r="BW130" s="52">
        <f t="shared" ca="1" si="118"/>
        <v>-4.4714164062500039</v>
      </c>
      <c r="BX130" s="52">
        <f t="shared" ca="1" si="118"/>
        <v>7.8355843749999963</v>
      </c>
      <c r="BY130" s="56">
        <f t="shared" ca="1" si="118"/>
        <v>16.040251562499996</v>
      </c>
      <c r="CA130" s="57">
        <f t="shared" si="110"/>
        <v>0</v>
      </c>
      <c r="CB130" s="29">
        <f t="shared" si="110"/>
        <v>0</v>
      </c>
      <c r="CC130" s="29">
        <f t="shared" si="110"/>
        <v>0</v>
      </c>
      <c r="CD130" s="29">
        <f t="shared" si="110"/>
        <v>0</v>
      </c>
      <c r="CE130" s="29">
        <f t="shared" si="110"/>
        <v>0</v>
      </c>
      <c r="CF130" s="29">
        <f t="shared" si="110"/>
        <v>0</v>
      </c>
      <c r="CG130" s="29">
        <f t="shared" si="110"/>
        <v>0</v>
      </c>
      <c r="CH130" s="29">
        <f t="shared" si="110"/>
        <v>0</v>
      </c>
      <c r="CI130" s="29">
        <f t="shared" si="110"/>
        <v>0</v>
      </c>
      <c r="CJ130" s="29">
        <f t="shared" si="110"/>
        <v>0</v>
      </c>
      <c r="CK130" s="29">
        <f t="shared" si="110"/>
        <v>0</v>
      </c>
      <c r="CL130" s="41">
        <f t="shared" si="110"/>
        <v>0</v>
      </c>
    </row>
    <row r="131" spans="1:90">
      <c r="B131" s="11" t="s">
        <v>93</v>
      </c>
      <c r="F131" s="38"/>
      <c r="G131" s="39">
        <f t="shared" ref="G131:BR131" si="119">G121</f>
        <v>0</v>
      </c>
      <c r="H131" s="39">
        <f t="shared" ca="1" si="119"/>
        <v>0</v>
      </c>
      <c r="I131" s="39">
        <f t="shared" ca="1" si="119"/>
        <v>0</v>
      </c>
      <c r="J131" s="39">
        <f t="shared" ca="1" si="119"/>
        <v>0</v>
      </c>
      <c r="K131" s="39">
        <f t="shared" ca="1" si="119"/>
        <v>0</v>
      </c>
      <c r="L131" s="39">
        <f t="shared" ca="1" si="119"/>
        <v>0</v>
      </c>
      <c r="M131" s="39">
        <f t="shared" ca="1" si="119"/>
        <v>0</v>
      </c>
      <c r="N131" s="39">
        <f t="shared" ca="1" si="119"/>
        <v>0</v>
      </c>
      <c r="O131" s="39">
        <f t="shared" ca="1" si="119"/>
        <v>0.8845089285714286</v>
      </c>
      <c r="P131" s="39">
        <f t="shared" ca="1" si="119"/>
        <v>0</v>
      </c>
      <c r="Q131" s="39">
        <f t="shared" ca="1" si="119"/>
        <v>0</v>
      </c>
      <c r="R131" s="39">
        <f t="shared" ca="1" si="119"/>
        <v>0.60196958705357151</v>
      </c>
      <c r="S131" s="39">
        <f t="shared" ca="1" si="119"/>
        <v>1.1584711465018136</v>
      </c>
      <c r="T131" s="39">
        <f t="shared" ca="1" si="119"/>
        <v>0.23595631773024106</v>
      </c>
      <c r="U131" s="39">
        <f t="shared" ca="1" si="119"/>
        <v>0</v>
      </c>
      <c r="V131" s="39">
        <f t="shared" ca="1" si="119"/>
        <v>0.31245934185319907</v>
      </c>
      <c r="W131" s="39">
        <f t="shared" ca="1" si="119"/>
        <v>0.67823424194850301</v>
      </c>
      <c r="X131" s="39">
        <f t="shared" ca="1" si="119"/>
        <v>0</v>
      </c>
      <c r="Y131" s="39">
        <f t="shared" ca="1" si="119"/>
        <v>0.37073068359336003</v>
      </c>
      <c r="Z131" s="39">
        <f t="shared" ca="1" si="119"/>
        <v>0.76393666642828606</v>
      </c>
      <c r="AA131" s="39">
        <f t="shared" ca="1" si="119"/>
        <v>1.1898349245882722</v>
      </c>
      <c r="AB131" s="39">
        <f t="shared" ca="1" si="119"/>
        <v>0</v>
      </c>
      <c r="AC131" s="39">
        <f t="shared" ca="1" si="119"/>
        <v>0.11478703124980211</v>
      </c>
      <c r="AD131" s="39">
        <f t="shared" ca="1" si="119"/>
        <v>0.4945112012548859</v>
      </c>
      <c r="AE131" s="39">
        <f t="shared" ca="1" si="119"/>
        <v>0.91531896058258599</v>
      </c>
      <c r="AF131" s="39">
        <f t="shared" ca="1" si="119"/>
        <v>0</v>
      </c>
      <c r="AG131" s="39">
        <f t="shared" ca="1" si="119"/>
        <v>0.11478703124980211</v>
      </c>
      <c r="AH131" s="39">
        <f t="shared" ca="1" si="119"/>
        <v>0.48345743155578758</v>
      </c>
      <c r="AI131" s="39">
        <f t="shared" ca="1" si="119"/>
        <v>0.90038580937373747</v>
      </c>
      <c r="AJ131" s="39">
        <f t="shared" ca="1" si="119"/>
        <v>0</v>
      </c>
      <c r="AK131" s="39">
        <f t="shared" ca="1" si="119"/>
        <v>0.11478703124980211</v>
      </c>
      <c r="AL131" s="39">
        <f t="shared" ca="1" si="119"/>
        <v>0.48204270656883708</v>
      </c>
      <c r="AM131" s="39">
        <f t="shared" ca="1" si="119"/>
        <v>0.90518152875626778</v>
      </c>
      <c r="AN131" s="39">
        <f t="shared" ca="1" si="119"/>
        <v>0</v>
      </c>
      <c r="AO131" s="39">
        <f t="shared" ca="1" si="119"/>
        <v>0.11478703124980211</v>
      </c>
      <c r="AP131" s="39">
        <f t="shared" ca="1" si="119"/>
        <v>0.50403465522158764</v>
      </c>
      <c r="AQ131" s="39">
        <f t="shared" ca="1" si="119"/>
        <v>0.93014542627547103</v>
      </c>
      <c r="AR131" s="39">
        <f t="shared" ca="1" si="119"/>
        <v>0</v>
      </c>
      <c r="AS131" s="39">
        <f t="shared" ca="1" si="119"/>
        <v>0.11478703124980211</v>
      </c>
      <c r="AT131" s="39">
        <f t="shared" ca="1" si="119"/>
        <v>0.50573839466742809</v>
      </c>
      <c r="AU131" s="39">
        <f t="shared" ca="1" si="119"/>
        <v>0.93232646003567798</v>
      </c>
      <c r="AV131" s="39">
        <f t="shared" ca="1" si="119"/>
        <v>0</v>
      </c>
      <c r="AW131" s="39">
        <f t="shared" ca="1" si="119"/>
        <v>0.11478703124980211</v>
      </c>
      <c r="AX131" s="39">
        <f t="shared" ca="1" si="119"/>
        <v>0.50681646001646363</v>
      </c>
      <c r="AY131" s="39">
        <f t="shared" ca="1" si="119"/>
        <v>0.93366404310175144</v>
      </c>
      <c r="AZ131" s="39">
        <f t="shared" ca="1" si="119"/>
        <v>0</v>
      </c>
      <c r="BA131" s="39">
        <f t="shared" ca="1" si="119"/>
        <v>0.11478703124980211</v>
      </c>
      <c r="BB131" s="39">
        <f t="shared" ca="1" si="119"/>
        <v>0.50726763455185131</v>
      </c>
      <c r="BC131" s="39">
        <f t="shared" ca="1" si="119"/>
        <v>0.93416769524098808</v>
      </c>
      <c r="BD131" s="39">
        <f t="shared" ca="1" si="119"/>
        <v>0</v>
      </c>
      <c r="BE131" s="39">
        <f t="shared" ca="1" si="119"/>
        <v>0.11478703124980211</v>
      </c>
      <c r="BF131" s="39">
        <f t="shared" ca="1" si="119"/>
        <v>0.50726684759538387</v>
      </c>
      <c r="BG131" s="39">
        <f t="shared" ca="1" si="119"/>
        <v>0.93416690459566221</v>
      </c>
      <c r="BH131" s="39">
        <f t="shared" ca="1" si="119"/>
        <v>0</v>
      </c>
      <c r="BI131" s="39">
        <f t="shared" ca="1" si="119"/>
        <v>0.11478703124980211</v>
      </c>
      <c r="BJ131" s="39">
        <f t="shared" ca="1" si="119"/>
        <v>0.50726684883076711</v>
      </c>
      <c r="BK131" s="39">
        <f t="shared" ca="1" si="119"/>
        <v>0.93416690583683648</v>
      </c>
      <c r="BL131" s="39">
        <f t="shared" ca="1" si="119"/>
        <v>0</v>
      </c>
      <c r="BM131" s="39">
        <f t="shared" ca="1" si="119"/>
        <v>0.11478703124980211</v>
      </c>
      <c r="BN131" s="39">
        <f t="shared" ca="1" si="119"/>
        <v>0.50726684882882778</v>
      </c>
      <c r="BO131" s="39">
        <f t="shared" ca="1" si="119"/>
        <v>0.93416690583488782</v>
      </c>
      <c r="BP131" s="39">
        <f t="shared" ca="1" si="119"/>
        <v>0</v>
      </c>
      <c r="BQ131" s="39">
        <f t="shared" ca="1" si="119"/>
        <v>0.11478703124980211</v>
      </c>
      <c r="BR131" s="39">
        <f t="shared" ca="1" si="119"/>
        <v>0.50726684882883077</v>
      </c>
      <c r="BS131" s="39">
        <f t="shared" ref="BS131:BY131" ca="1" si="120">BS121</f>
        <v>0.93416690583489093</v>
      </c>
      <c r="BT131" s="39">
        <f t="shared" ca="1" si="120"/>
        <v>0</v>
      </c>
      <c r="BU131" s="39">
        <f t="shared" ca="1" si="120"/>
        <v>0.11478703124980211</v>
      </c>
      <c r="BV131" s="39">
        <f t="shared" ca="1" si="120"/>
        <v>0.50726684882883077</v>
      </c>
      <c r="BW131" s="39">
        <f t="shared" ca="1" si="120"/>
        <v>0.93416690583489093</v>
      </c>
      <c r="BX131" s="39">
        <f t="shared" ca="1" si="120"/>
        <v>0</v>
      </c>
      <c r="BY131" s="39">
        <f t="shared" ca="1" si="120"/>
        <v>0.11478703124980211</v>
      </c>
      <c r="CA131" s="26">
        <f t="shared" si="110"/>
        <v>0</v>
      </c>
      <c r="CB131" s="26">
        <f t="shared" si="110"/>
        <v>0</v>
      </c>
      <c r="CC131" s="26">
        <f t="shared" si="110"/>
        <v>0</v>
      </c>
      <c r="CD131" s="26">
        <f t="shared" si="110"/>
        <v>0</v>
      </c>
      <c r="CE131" s="26">
        <f t="shared" si="110"/>
        <v>0</v>
      </c>
      <c r="CF131" s="26">
        <f t="shared" si="110"/>
        <v>0</v>
      </c>
      <c r="CG131" s="26">
        <f t="shared" si="110"/>
        <v>0</v>
      </c>
      <c r="CH131" s="26">
        <f t="shared" si="110"/>
        <v>0</v>
      </c>
      <c r="CI131" s="26">
        <f t="shared" si="110"/>
        <v>0</v>
      </c>
      <c r="CJ131" s="26">
        <f t="shared" si="110"/>
        <v>0</v>
      </c>
      <c r="CK131" s="26">
        <f t="shared" si="110"/>
        <v>0</v>
      </c>
      <c r="CL131" s="26">
        <f t="shared" si="110"/>
        <v>0</v>
      </c>
    </row>
    <row r="132" spans="1:90">
      <c r="B132" s="11" t="s">
        <v>94</v>
      </c>
      <c r="F132" s="38"/>
      <c r="G132" s="39">
        <f t="shared" ref="G132:BR132" si="121">G122+G123</f>
        <v>6.5</v>
      </c>
      <c r="H132" s="39">
        <f t="shared" ca="1" si="121"/>
        <v>2.5</v>
      </c>
      <c r="I132" s="39">
        <f t="shared" ca="1" si="121"/>
        <v>2.5</v>
      </c>
      <c r="J132" s="39">
        <f t="shared" ca="1" si="121"/>
        <v>2.5</v>
      </c>
      <c r="K132" s="39">
        <f t="shared" ca="1" si="121"/>
        <v>2.5</v>
      </c>
      <c r="L132" s="39">
        <f t="shared" ca="1" si="121"/>
        <v>2.5</v>
      </c>
      <c r="M132" s="39">
        <f t="shared" ca="1" si="121"/>
        <v>2.5</v>
      </c>
      <c r="N132" s="39">
        <f t="shared" ca="1" si="121"/>
        <v>2.5</v>
      </c>
      <c r="O132" s="39">
        <f t="shared" ca="1" si="121"/>
        <v>2.0577455357142855</v>
      </c>
      <c r="P132" s="39">
        <f t="shared" ca="1" si="121"/>
        <v>2.5</v>
      </c>
      <c r="Q132" s="39">
        <f t="shared" ca="1" si="121"/>
        <v>2.5</v>
      </c>
      <c r="R132" s="39">
        <f t="shared" ca="1" si="121"/>
        <v>2.1990152064732142</v>
      </c>
      <c r="S132" s="39">
        <f t="shared" ca="1" si="121"/>
        <v>1.9207644267490931</v>
      </c>
      <c r="T132" s="39">
        <f t="shared" ca="1" si="121"/>
        <v>2.3820218411348795</v>
      </c>
      <c r="U132" s="39">
        <f t="shared" ca="1" si="121"/>
        <v>2.5</v>
      </c>
      <c r="V132" s="39">
        <f t="shared" ca="1" si="121"/>
        <v>2.3437703290734007</v>
      </c>
      <c r="W132" s="39">
        <f t="shared" ca="1" si="121"/>
        <v>2.1608828790257486</v>
      </c>
      <c r="X132" s="39">
        <f t="shared" ca="1" si="121"/>
        <v>2.5</v>
      </c>
      <c r="Y132" s="39">
        <f t="shared" ca="1" si="121"/>
        <v>2.3146346582033201</v>
      </c>
      <c r="Z132" s="39">
        <f t="shared" ca="1" si="121"/>
        <v>2.118031666785857</v>
      </c>
      <c r="AA132" s="39">
        <f t="shared" ca="1" si="121"/>
        <v>1.905082537705864</v>
      </c>
      <c r="AB132" s="39">
        <f t="shared" ca="1" si="121"/>
        <v>2.5</v>
      </c>
      <c r="AC132" s="39">
        <f t="shared" ca="1" si="121"/>
        <v>2.4426064843750992</v>
      </c>
      <c r="AD132" s="39">
        <f t="shared" ca="1" si="121"/>
        <v>2.2527443993725571</v>
      </c>
      <c r="AE132" s="39">
        <f t="shared" ca="1" si="121"/>
        <v>2.042340519708707</v>
      </c>
      <c r="AF132" s="39">
        <f t="shared" ca="1" si="121"/>
        <v>2.5</v>
      </c>
      <c r="AG132" s="39">
        <f t="shared" ca="1" si="121"/>
        <v>2.4426064843750992</v>
      </c>
      <c r="AH132" s="39">
        <f t="shared" ca="1" si="121"/>
        <v>2.2582712842221064</v>
      </c>
      <c r="AI132" s="39">
        <f t="shared" ca="1" si="121"/>
        <v>2.0498070953131311</v>
      </c>
      <c r="AJ132" s="39">
        <f t="shared" ca="1" si="121"/>
        <v>2.5</v>
      </c>
      <c r="AK132" s="39">
        <f t="shared" ca="1" si="121"/>
        <v>2.4426064843750992</v>
      </c>
      <c r="AL132" s="39">
        <f t="shared" ca="1" si="121"/>
        <v>2.2589786467155815</v>
      </c>
      <c r="AM132" s="39">
        <f t="shared" ca="1" si="121"/>
        <v>2.0474092356218665</v>
      </c>
      <c r="AN132" s="39">
        <f t="shared" ca="1" si="121"/>
        <v>2.5</v>
      </c>
      <c r="AO132" s="39">
        <f t="shared" ca="1" si="121"/>
        <v>2.4426064843750992</v>
      </c>
      <c r="AP132" s="39">
        <f t="shared" ca="1" si="121"/>
        <v>2.247982672389206</v>
      </c>
      <c r="AQ132" s="39">
        <f t="shared" ca="1" si="121"/>
        <v>2.0349272868622648</v>
      </c>
      <c r="AR132" s="39">
        <f t="shared" ca="1" si="121"/>
        <v>2.5</v>
      </c>
      <c r="AS132" s="39">
        <f t="shared" ca="1" si="121"/>
        <v>2.4426064843750992</v>
      </c>
      <c r="AT132" s="39">
        <f t="shared" ca="1" si="121"/>
        <v>2.2471308026662862</v>
      </c>
      <c r="AU132" s="39">
        <f t="shared" ca="1" si="121"/>
        <v>2.0338367699821611</v>
      </c>
      <c r="AV132" s="39">
        <f t="shared" ca="1" si="121"/>
        <v>2.5</v>
      </c>
      <c r="AW132" s="39">
        <f t="shared" ca="1" si="121"/>
        <v>2.4426064843750992</v>
      </c>
      <c r="AX132" s="39">
        <f t="shared" ca="1" si="121"/>
        <v>2.2465917699917681</v>
      </c>
      <c r="AY132" s="39">
        <f t="shared" ca="1" si="121"/>
        <v>2.0331679784491246</v>
      </c>
      <c r="AZ132" s="39">
        <f t="shared" ca="1" si="121"/>
        <v>2.5</v>
      </c>
      <c r="BA132" s="39">
        <f t="shared" ca="1" si="121"/>
        <v>2.4426064843750992</v>
      </c>
      <c r="BB132" s="39">
        <f t="shared" ca="1" si="121"/>
        <v>2.2463661827240742</v>
      </c>
      <c r="BC132" s="39">
        <f t="shared" ca="1" si="121"/>
        <v>2.0329161523795061</v>
      </c>
      <c r="BD132" s="39">
        <f t="shared" ca="1" si="121"/>
        <v>2.5</v>
      </c>
      <c r="BE132" s="39">
        <f t="shared" ca="1" si="121"/>
        <v>2.4426064843750992</v>
      </c>
      <c r="BF132" s="39">
        <f t="shared" ca="1" si="121"/>
        <v>2.2463665762023082</v>
      </c>
      <c r="BG132" s="39">
        <f t="shared" ca="1" si="121"/>
        <v>2.0329165477021691</v>
      </c>
      <c r="BH132" s="39">
        <f t="shared" ca="1" si="121"/>
        <v>2.5</v>
      </c>
      <c r="BI132" s="39">
        <f t="shared" ca="1" si="121"/>
        <v>2.4426064843750992</v>
      </c>
      <c r="BJ132" s="39">
        <f t="shared" ca="1" si="121"/>
        <v>2.2463665755846165</v>
      </c>
      <c r="BK132" s="39">
        <f t="shared" ca="1" si="121"/>
        <v>2.0329165470815815</v>
      </c>
      <c r="BL132" s="39">
        <f t="shared" ca="1" si="121"/>
        <v>2.5</v>
      </c>
      <c r="BM132" s="39">
        <f t="shared" ca="1" si="121"/>
        <v>2.4426064843750992</v>
      </c>
      <c r="BN132" s="39">
        <f t="shared" ca="1" si="121"/>
        <v>2.2463665755855859</v>
      </c>
      <c r="BO132" s="39">
        <f t="shared" ca="1" si="121"/>
        <v>2.0329165470825563</v>
      </c>
      <c r="BP132" s="39">
        <f t="shared" ca="1" si="121"/>
        <v>2.5</v>
      </c>
      <c r="BQ132" s="39">
        <f t="shared" ca="1" si="121"/>
        <v>2.4426064843750992</v>
      </c>
      <c r="BR132" s="39">
        <f t="shared" ca="1" si="121"/>
        <v>2.2463665755855846</v>
      </c>
      <c r="BS132" s="39">
        <f t="shared" ref="BS132:BY132" ca="1" si="122">BS122+BS123</f>
        <v>2.0329165470825545</v>
      </c>
      <c r="BT132" s="39">
        <f t="shared" ca="1" si="122"/>
        <v>2.5</v>
      </c>
      <c r="BU132" s="39">
        <f t="shared" ca="1" si="122"/>
        <v>2.4426064843750992</v>
      </c>
      <c r="BV132" s="39">
        <f t="shared" ca="1" si="122"/>
        <v>2.2463665755855846</v>
      </c>
      <c r="BW132" s="39">
        <f t="shared" ca="1" si="122"/>
        <v>2.0329165470825545</v>
      </c>
      <c r="BX132" s="39">
        <f t="shared" ca="1" si="122"/>
        <v>2.5</v>
      </c>
      <c r="BY132" s="39">
        <f t="shared" ca="1" si="122"/>
        <v>2.4426064843750992</v>
      </c>
      <c r="CA132" s="26">
        <f t="shared" si="110"/>
        <v>0</v>
      </c>
      <c r="CB132" s="26">
        <f t="shared" si="110"/>
        <v>0</v>
      </c>
      <c r="CC132" s="26">
        <f t="shared" si="110"/>
        <v>0</v>
      </c>
      <c r="CD132" s="26">
        <f t="shared" si="110"/>
        <v>0</v>
      </c>
      <c r="CE132" s="26">
        <f t="shared" si="110"/>
        <v>0</v>
      </c>
      <c r="CF132" s="26">
        <f t="shared" si="110"/>
        <v>0</v>
      </c>
      <c r="CG132" s="26">
        <f t="shared" si="110"/>
        <v>0</v>
      </c>
      <c r="CH132" s="26">
        <f t="shared" si="110"/>
        <v>0</v>
      </c>
      <c r="CI132" s="26">
        <f t="shared" si="110"/>
        <v>0</v>
      </c>
      <c r="CJ132" s="26">
        <f t="shared" si="110"/>
        <v>0</v>
      </c>
      <c r="CK132" s="26">
        <f t="shared" si="110"/>
        <v>0</v>
      </c>
      <c r="CL132" s="26">
        <f t="shared" si="110"/>
        <v>0</v>
      </c>
    </row>
    <row r="133" spans="1:90">
      <c r="C133" s="27" t="s">
        <v>95</v>
      </c>
      <c r="D133" s="28"/>
      <c r="E133" s="28"/>
      <c r="F133" s="53"/>
      <c r="G133" s="52">
        <f t="shared" ref="G133:BR133" si="123">G130-G131-G132</f>
        <v>-3.5</v>
      </c>
      <c r="H133" s="52">
        <f t="shared" ca="1" si="123"/>
        <v>8.4285714285714004</v>
      </c>
      <c r="I133" s="52">
        <f t="shared" ca="1" si="123"/>
        <v>13.357142857142858</v>
      </c>
      <c r="J133" s="52">
        <f t="shared" ca="1" si="123"/>
        <v>21.285714285714288</v>
      </c>
      <c r="K133" s="52">
        <f t="shared" ca="1" si="123"/>
        <v>-3.485714285714284</v>
      </c>
      <c r="L133" s="52">
        <f t="shared" ca="1" si="123"/>
        <v>6.0571428571428587</v>
      </c>
      <c r="M133" s="52">
        <f t="shared" ca="1" si="123"/>
        <v>12.300000000000002</v>
      </c>
      <c r="N133" s="52">
        <f t="shared" ca="1" si="123"/>
        <v>21.842857142857145</v>
      </c>
      <c r="O133" s="52">
        <f t="shared" ca="1" si="123"/>
        <v>-4.935602678571426</v>
      </c>
      <c r="P133" s="52">
        <f t="shared" ca="1" si="123"/>
        <v>6.3301785714285721</v>
      </c>
      <c r="Q133" s="52">
        <f t="shared" ca="1" si="123"/>
        <v>13.43276785714286</v>
      </c>
      <c r="R133" s="52">
        <f t="shared" ca="1" si="123"/>
        <v>23.955309849330366</v>
      </c>
      <c r="S133" s="52">
        <f t="shared" ca="1" si="123"/>
        <v>-6.243679769679475</v>
      </c>
      <c r="T133" s="52">
        <f t="shared" ca="1" si="123"/>
        <v>5.6162093411348817</v>
      </c>
      <c r="U133" s="52">
        <f t="shared" ca="1" si="123"/>
        <v>13.225834821428574</v>
      </c>
      <c r="V133" s="52">
        <f t="shared" ca="1" si="123"/>
        <v>24.468236846930544</v>
      </c>
      <c r="W133" s="52">
        <f t="shared" ca="1" si="123"/>
        <v>-7.0974978129385331</v>
      </c>
      <c r="X133" s="52">
        <f t="shared" ca="1" si="123"/>
        <v>5.2424147321428602</v>
      </c>
      <c r="Y133" s="52">
        <f t="shared" ca="1" si="123"/>
        <v>12.955511220703325</v>
      </c>
      <c r="Z133" s="52">
        <f t="shared" ca="1" si="123"/>
        <v>24.759703653393</v>
      </c>
      <c r="AA133" s="52">
        <f t="shared" ca="1" si="123"/>
        <v>-8.5781195828298475</v>
      </c>
      <c r="AB133" s="52">
        <f t="shared" ca="1" si="123"/>
        <v>4.0175933035714309</v>
      </c>
      <c r="AC133" s="52">
        <f t="shared" ca="1" si="123"/>
        <v>11.858661618303671</v>
      </c>
      <c r="AD133" s="52">
        <f t="shared" ca="1" si="123"/>
        <v>23.669594957408268</v>
      </c>
      <c r="AE133" s="52">
        <f t="shared" ca="1" si="123"/>
        <v>-9.6656830293984353</v>
      </c>
      <c r="AF133" s="52">
        <f t="shared" ca="1" si="123"/>
        <v>2.7927718749999997</v>
      </c>
      <c r="AG133" s="52">
        <f t="shared" ca="1" si="123"/>
        <v>10.633840189732242</v>
      </c>
      <c r="AH133" s="52">
        <f t="shared" ca="1" si="123"/>
        <v>22.450300413686385</v>
      </c>
      <c r="AI133" s="52">
        <f t="shared" ca="1" si="123"/>
        <v>-10.883037882365441</v>
      </c>
      <c r="AJ133" s="52">
        <f t="shared" ca="1" si="123"/>
        <v>2.6393790178571415</v>
      </c>
      <c r="AK133" s="52">
        <f t="shared" ca="1" si="123"/>
        <v>11.551875904017953</v>
      </c>
      <c r="AL133" s="52">
        <f t="shared" ca="1" si="123"/>
        <v>24.440472061894148</v>
      </c>
      <c r="AM133" s="52">
        <f t="shared" ca="1" si="123"/>
        <v>-7.8245428849138534</v>
      </c>
      <c r="AN133" s="52">
        <f t="shared" ca="1" si="123"/>
        <v>4.9859861607142797</v>
      </c>
      <c r="AO133" s="52">
        <f t="shared" ca="1" si="123"/>
        <v>13.184197332589378</v>
      </c>
      <c r="AP133" s="52">
        <f t="shared" ca="1" si="123"/>
        <v>25.347511801853482</v>
      </c>
      <c r="AQ133" s="52">
        <f t="shared" ca="1" si="123"/>
        <v>-7.6332748336734575</v>
      </c>
      <c r="AR133" s="52">
        <f t="shared" ca="1" si="123"/>
        <v>5.1718790178571368</v>
      </c>
      <c r="AS133" s="52">
        <f t="shared" ca="1" si="123"/>
        <v>13.352233046875092</v>
      </c>
      <c r="AT133" s="52">
        <f t="shared" ca="1" si="123"/>
        <v>25.496838503559133</v>
      </c>
      <c r="AU133" s="52">
        <f t="shared" ca="1" si="123"/>
        <v>-7.5020439219821302</v>
      </c>
      <c r="AV133" s="52">
        <f t="shared" ca="1" si="123"/>
        <v>5.287236160714281</v>
      </c>
      <c r="AW133" s="52">
        <f t="shared" ca="1" si="123"/>
        <v>13.450625904017951</v>
      </c>
      <c r="AX133" s="52">
        <f t="shared" ca="1" si="123"/>
        <v>25.577728042313193</v>
      </c>
      <c r="AY133" s="52">
        <f t="shared" ca="1" si="123"/>
        <v>-7.4382484278008807</v>
      </c>
      <c r="AZ133" s="52">
        <f t="shared" ca="1" si="123"/>
        <v>5.3355843749999963</v>
      </c>
      <c r="BA133" s="52">
        <f t="shared" ca="1" si="123"/>
        <v>13.482858046875094</v>
      </c>
      <c r="BB133" s="52">
        <f t="shared" ca="1" si="123"/>
        <v>25.593618526474067</v>
      </c>
      <c r="BC133" s="52">
        <f t="shared" ca="1" si="123"/>
        <v>-7.4385002538704974</v>
      </c>
      <c r="BD133" s="52">
        <f t="shared" ca="1" si="123"/>
        <v>5.3355843749999963</v>
      </c>
      <c r="BE133" s="52">
        <f t="shared" ca="1" si="123"/>
        <v>13.482858046875094</v>
      </c>
      <c r="BF133" s="52">
        <f t="shared" ca="1" si="123"/>
        <v>25.593618919952299</v>
      </c>
      <c r="BG133" s="52">
        <f t="shared" ca="1" si="123"/>
        <v>-7.4384998585478348</v>
      </c>
      <c r="BH133" s="52">
        <f t="shared" ca="1" si="123"/>
        <v>5.3355843749999963</v>
      </c>
      <c r="BI133" s="52">
        <f t="shared" ca="1" si="123"/>
        <v>13.482858046875094</v>
      </c>
      <c r="BJ133" s="52">
        <f t="shared" ca="1" si="123"/>
        <v>25.59361891933461</v>
      </c>
      <c r="BK133" s="52">
        <f t="shared" ca="1" si="123"/>
        <v>-7.4384998591684219</v>
      </c>
      <c r="BL133" s="52">
        <f t="shared" ca="1" si="123"/>
        <v>5.3355843749999963</v>
      </c>
      <c r="BM133" s="52">
        <f t="shared" ca="1" si="123"/>
        <v>13.482858046875094</v>
      </c>
      <c r="BN133" s="52">
        <f t="shared" ca="1" si="123"/>
        <v>25.593618919335579</v>
      </c>
      <c r="BO133" s="52">
        <f t="shared" ca="1" si="123"/>
        <v>-7.4384998591674476</v>
      </c>
      <c r="BP133" s="52">
        <f t="shared" ca="1" si="123"/>
        <v>5.3355843749999963</v>
      </c>
      <c r="BQ133" s="52">
        <f t="shared" ca="1" si="123"/>
        <v>13.482858046875094</v>
      </c>
      <c r="BR133" s="52">
        <f t="shared" ca="1" si="123"/>
        <v>25.593618919335576</v>
      </c>
      <c r="BS133" s="52">
        <f t="shared" ref="BS133:BY133" ca="1" si="124">BS130-BS131-BS132</f>
        <v>-7.4384998591674494</v>
      </c>
      <c r="BT133" s="52">
        <f t="shared" ca="1" si="124"/>
        <v>5.3355843749999963</v>
      </c>
      <c r="BU133" s="52">
        <f t="shared" ca="1" si="124"/>
        <v>13.482858046875094</v>
      </c>
      <c r="BV133" s="52">
        <f t="shared" ca="1" si="124"/>
        <v>25.593618919335576</v>
      </c>
      <c r="BW133" s="52">
        <f t="shared" ca="1" si="124"/>
        <v>-7.4384998591674494</v>
      </c>
      <c r="BX133" s="52">
        <f t="shared" ca="1" si="124"/>
        <v>5.3355843749999963</v>
      </c>
      <c r="BY133" s="56">
        <f t="shared" ca="1" si="124"/>
        <v>13.482858046875094</v>
      </c>
      <c r="CA133" s="57">
        <f t="shared" si="110"/>
        <v>0</v>
      </c>
      <c r="CB133" s="29">
        <f t="shared" si="110"/>
        <v>0</v>
      </c>
      <c r="CC133" s="29">
        <f t="shared" si="110"/>
        <v>0</v>
      </c>
      <c r="CD133" s="29">
        <f t="shared" si="110"/>
        <v>0</v>
      </c>
      <c r="CE133" s="29">
        <f t="shared" si="110"/>
        <v>0</v>
      </c>
      <c r="CF133" s="29">
        <f t="shared" si="110"/>
        <v>0</v>
      </c>
      <c r="CG133" s="29">
        <f t="shared" si="110"/>
        <v>0</v>
      </c>
      <c r="CH133" s="29">
        <f t="shared" si="110"/>
        <v>0</v>
      </c>
      <c r="CI133" s="29">
        <f t="shared" si="110"/>
        <v>0</v>
      </c>
      <c r="CJ133" s="29">
        <f t="shared" si="110"/>
        <v>0</v>
      </c>
      <c r="CK133" s="29">
        <f t="shared" si="110"/>
        <v>0</v>
      </c>
      <c r="CL133" s="41">
        <f t="shared" si="110"/>
        <v>0</v>
      </c>
    </row>
    <row r="134" spans="1:90">
      <c r="A134" s="10" t="s">
        <v>8</v>
      </c>
      <c r="B134" s="11" t="s">
        <v>96</v>
      </c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CA134" s="26">
        <f t="shared" si="110"/>
        <v>0</v>
      </c>
      <c r="CB134" s="26">
        <f t="shared" si="110"/>
        <v>0</v>
      </c>
      <c r="CC134" s="26">
        <f t="shared" si="110"/>
        <v>0</v>
      </c>
      <c r="CD134" s="26">
        <f t="shared" si="110"/>
        <v>0</v>
      </c>
      <c r="CE134" s="26">
        <f t="shared" si="110"/>
        <v>0</v>
      </c>
      <c r="CF134" s="26">
        <f t="shared" si="110"/>
        <v>0</v>
      </c>
      <c r="CG134" s="26">
        <f t="shared" si="110"/>
        <v>0</v>
      </c>
      <c r="CH134" s="26">
        <f t="shared" si="110"/>
        <v>0</v>
      </c>
      <c r="CI134" s="26">
        <f t="shared" si="110"/>
        <v>0</v>
      </c>
      <c r="CJ134" s="26">
        <f t="shared" si="110"/>
        <v>0</v>
      </c>
      <c r="CK134" s="26">
        <f t="shared" si="110"/>
        <v>0</v>
      </c>
      <c r="CL134" s="26">
        <f t="shared" si="110"/>
        <v>0</v>
      </c>
    </row>
    <row r="135" spans="1:90">
      <c r="B135" s="11" t="s">
        <v>97</v>
      </c>
      <c r="F135" s="38"/>
      <c r="G135" s="39">
        <f>F138</f>
        <v>0</v>
      </c>
      <c r="H135" s="39">
        <f t="shared" ref="H135:BS135" si="125">G138</f>
        <v>3.5</v>
      </c>
      <c r="I135" s="39">
        <f t="shared" ca="1" si="125"/>
        <v>0</v>
      </c>
      <c r="J135" s="39">
        <f t="shared" ca="1" si="125"/>
        <v>0</v>
      </c>
      <c r="K135" s="39">
        <f t="shared" ca="1" si="125"/>
        <v>0</v>
      </c>
      <c r="L135" s="39">
        <f t="shared" ca="1" si="125"/>
        <v>3.485714285714284</v>
      </c>
      <c r="M135" s="39">
        <f t="shared" ca="1" si="125"/>
        <v>0</v>
      </c>
      <c r="N135" s="39">
        <f t="shared" ca="1" si="125"/>
        <v>0</v>
      </c>
      <c r="O135" s="39">
        <f t="shared" ca="1" si="125"/>
        <v>0</v>
      </c>
      <c r="P135" s="39">
        <f t="shared" ca="1" si="125"/>
        <v>4.935602678571426</v>
      </c>
      <c r="Q135" s="39">
        <f t="shared" ca="1" si="125"/>
        <v>0</v>
      </c>
      <c r="R135" s="39">
        <f t="shared" ca="1" si="125"/>
        <v>0</v>
      </c>
      <c r="S135" s="39">
        <f t="shared" ca="1" si="125"/>
        <v>0</v>
      </c>
      <c r="T135" s="39">
        <f t="shared" ca="1" si="125"/>
        <v>6.243679769679475</v>
      </c>
      <c r="U135" s="39">
        <f t="shared" ca="1" si="125"/>
        <v>0.62747042854459334</v>
      </c>
      <c r="V135" s="39">
        <f t="shared" ca="1" si="125"/>
        <v>0</v>
      </c>
      <c r="W135" s="39">
        <f t="shared" ca="1" si="125"/>
        <v>0</v>
      </c>
      <c r="X135" s="39">
        <f t="shared" ca="1" si="125"/>
        <v>7.0974978129385331</v>
      </c>
      <c r="Y135" s="39">
        <f t="shared" ca="1" si="125"/>
        <v>1.8550830807956729</v>
      </c>
      <c r="Z135" s="39">
        <f t="shared" ca="1" si="125"/>
        <v>0</v>
      </c>
      <c r="AA135" s="39">
        <f t="shared" ca="1" si="125"/>
        <v>0</v>
      </c>
      <c r="AB135" s="39">
        <f t="shared" ca="1" si="125"/>
        <v>8.5781195828298475</v>
      </c>
      <c r="AC135" s="39">
        <f t="shared" ca="1" si="125"/>
        <v>4.5605262792584167</v>
      </c>
      <c r="AD135" s="39">
        <f t="shared" ca="1" si="125"/>
        <v>0</v>
      </c>
      <c r="AE135" s="39">
        <f t="shared" ca="1" si="125"/>
        <v>0</v>
      </c>
      <c r="AF135" s="39">
        <f t="shared" ca="1" si="125"/>
        <v>9.6656830293984353</v>
      </c>
      <c r="AG135" s="39">
        <f t="shared" ca="1" si="125"/>
        <v>6.8729111543984356</v>
      </c>
      <c r="AH135" s="39">
        <f t="shared" ca="1" si="125"/>
        <v>0</v>
      </c>
      <c r="AI135" s="39">
        <f t="shared" ca="1" si="125"/>
        <v>0</v>
      </c>
      <c r="AJ135" s="39">
        <f t="shared" ca="1" si="125"/>
        <v>10.883037882365441</v>
      </c>
      <c r="AK135" s="39">
        <f t="shared" ca="1" si="125"/>
        <v>8.2436588645082995</v>
      </c>
      <c r="AL135" s="39">
        <f t="shared" ca="1" si="125"/>
        <v>0</v>
      </c>
      <c r="AM135" s="39">
        <f t="shared" ca="1" si="125"/>
        <v>0</v>
      </c>
      <c r="AN135" s="39">
        <f t="shared" ca="1" si="125"/>
        <v>7.8245428849138534</v>
      </c>
      <c r="AO135" s="39">
        <f t="shared" ca="1" si="125"/>
        <v>2.8385567241995737</v>
      </c>
      <c r="AP135" s="39">
        <f t="shared" ca="1" si="125"/>
        <v>0</v>
      </c>
      <c r="AQ135" s="39">
        <f t="shared" ca="1" si="125"/>
        <v>0</v>
      </c>
      <c r="AR135" s="39">
        <f t="shared" ca="1" si="125"/>
        <v>7.6332748336734575</v>
      </c>
      <c r="AS135" s="39">
        <f t="shared" ca="1" si="125"/>
        <v>2.4613958158163207</v>
      </c>
      <c r="AT135" s="39">
        <f t="shared" ca="1" si="125"/>
        <v>0</v>
      </c>
      <c r="AU135" s="39">
        <f t="shared" ca="1" si="125"/>
        <v>0</v>
      </c>
      <c r="AV135" s="39">
        <f t="shared" ca="1" si="125"/>
        <v>7.5020439219821302</v>
      </c>
      <c r="AW135" s="39">
        <f t="shared" ca="1" si="125"/>
        <v>2.2148077612678492</v>
      </c>
      <c r="AX135" s="39">
        <f t="shared" ca="1" si="125"/>
        <v>0</v>
      </c>
      <c r="AY135" s="39">
        <f t="shared" ca="1" si="125"/>
        <v>0</v>
      </c>
      <c r="AZ135" s="39">
        <f t="shared" ca="1" si="125"/>
        <v>7.4382484278008807</v>
      </c>
      <c r="BA135" s="39">
        <f t="shared" ca="1" si="125"/>
        <v>2.1026640528008844</v>
      </c>
      <c r="BB135" s="39">
        <f t="shared" ca="1" si="125"/>
        <v>0</v>
      </c>
      <c r="BC135" s="39">
        <f t="shared" ca="1" si="125"/>
        <v>0</v>
      </c>
      <c r="BD135" s="39">
        <f t="shared" ca="1" si="125"/>
        <v>7.4385002538704974</v>
      </c>
      <c r="BE135" s="39">
        <f t="shared" ca="1" si="125"/>
        <v>2.1029158788705011</v>
      </c>
      <c r="BF135" s="39">
        <f t="shared" ca="1" si="125"/>
        <v>0</v>
      </c>
      <c r="BG135" s="39">
        <f t="shared" ca="1" si="125"/>
        <v>0</v>
      </c>
      <c r="BH135" s="39">
        <f t="shared" ca="1" si="125"/>
        <v>7.4384998585478348</v>
      </c>
      <c r="BI135" s="39">
        <f t="shared" ca="1" si="125"/>
        <v>2.1029154835478385</v>
      </c>
      <c r="BJ135" s="39">
        <f t="shared" ca="1" si="125"/>
        <v>0</v>
      </c>
      <c r="BK135" s="39">
        <f t="shared" ca="1" si="125"/>
        <v>0</v>
      </c>
      <c r="BL135" s="39">
        <f t="shared" ca="1" si="125"/>
        <v>7.4384998591684219</v>
      </c>
      <c r="BM135" s="39">
        <f t="shared" ca="1" si="125"/>
        <v>2.1029154841684257</v>
      </c>
      <c r="BN135" s="39">
        <f t="shared" ca="1" si="125"/>
        <v>0</v>
      </c>
      <c r="BO135" s="39">
        <f t="shared" ca="1" si="125"/>
        <v>0</v>
      </c>
      <c r="BP135" s="39">
        <f t="shared" ca="1" si="125"/>
        <v>7.4384998591674476</v>
      </c>
      <c r="BQ135" s="39">
        <f t="shared" ca="1" si="125"/>
        <v>2.1029154841674513</v>
      </c>
      <c r="BR135" s="39">
        <f t="shared" ca="1" si="125"/>
        <v>0</v>
      </c>
      <c r="BS135" s="39">
        <f t="shared" ca="1" si="125"/>
        <v>0</v>
      </c>
      <c r="BT135" s="39">
        <f t="shared" ref="BT135:BY135" ca="1" si="126">BS138</f>
        <v>7.4384998591674494</v>
      </c>
      <c r="BU135" s="39">
        <f t="shared" ca="1" si="126"/>
        <v>2.1029154841674531</v>
      </c>
      <c r="BV135" s="39">
        <f t="shared" ca="1" si="126"/>
        <v>0</v>
      </c>
      <c r="BW135" s="39">
        <f t="shared" ca="1" si="126"/>
        <v>0</v>
      </c>
      <c r="BX135" s="39">
        <f t="shared" ca="1" si="126"/>
        <v>7.4384998591674494</v>
      </c>
      <c r="BY135" s="39">
        <f t="shared" ca="1" si="126"/>
        <v>2.1029154841674531</v>
      </c>
      <c r="CA135" s="26">
        <f t="shared" si="110"/>
        <v>0</v>
      </c>
      <c r="CB135" s="26">
        <f t="shared" si="110"/>
        <v>0</v>
      </c>
      <c r="CC135" s="26">
        <f t="shared" si="110"/>
        <v>0</v>
      </c>
      <c r="CD135" s="26">
        <f t="shared" si="110"/>
        <v>0</v>
      </c>
      <c r="CE135" s="26">
        <f t="shared" si="110"/>
        <v>0</v>
      </c>
      <c r="CF135" s="26">
        <f t="shared" si="110"/>
        <v>0</v>
      </c>
      <c r="CG135" s="26">
        <f t="shared" si="110"/>
        <v>0</v>
      </c>
      <c r="CH135" s="26">
        <f t="shared" si="110"/>
        <v>0</v>
      </c>
      <c r="CI135" s="26">
        <f t="shared" si="110"/>
        <v>0</v>
      </c>
      <c r="CJ135" s="26">
        <f t="shared" si="110"/>
        <v>0</v>
      </c>
      <c r="CK135" s="26">
        <f t="shared" si="110"/>
        <v>0</v>
      </c>
      <c r="CL135" s="26">
        <f t="shared" si="110"/>
        <v>0</v>
      </c>
    </row>
    <row r="136" spans="1:90">
      <c r="B136" s="11" t="s">
        <v>98</v>
      </c>
      <c r="F136" s="38"/>
      <c r="G136" s="39">
        <f>MAX(-G133,0)</f>
        <v>3.5</v>
      </c>
      <c r="H136" s="39">
        <f t="shared" ref="H136:BS136" ca="1" si="127">MAX(-H133,0)</f>
        <v>0</v>
      </c>
      <c r="I136" s="39">
        <f t="shared" ca="1" si="127"/>
        <v>0</v>
      </c>
      <c r="J136" s="39">
        <f t="shared" ca="1" si="127"/>
        <v>0</v>
      </c>
      <c r="K136" s="39">
        <f t="shared" ca="1" si="127"/>
        <v>3.485714285714284</v>
      </c>
      <c r="L136" s="39">
        <f t="shared" ca="1" si="127"/>
        <v>0</v>
      </c>
      <c r="M136" s="39">
        <f t="shared" ca="1" si="127"/>
        <v>0</v>
      </c>
      <c r="N136" s="39">
        <f t="shared" ca="1" si="127"/>
        <v>0</v>
      </c>
      <c r="O136" s="39">
        <f t="shared" ca="1" si="127"/>
        <v>4.935602678571426</v>
      </c>
      <c r="P136" s="39">
        <f t="shared" ca="1" si="127"/>
        <v>0</v>
      </c>
      <c r="Q136" s="39">
        <f t="shared" ca="1" si="127"/>
        <v>0</v>
      </c>
      <c r="R136" s="39">
        <f t="shared" ca="1" si="127"/>
        <v>0</v>
      </c>
      <c r="S136" s="39">
        <f t="shared" ca="1" si="127"/>
        <v>6.243679769679475</v>
      </c>
      <c r="T136" s="39">
        <f t="shared" ca="1" si="127"/>
        <v>0</v>
      </c>
      <c r="U136" s="39">
        <f t="shared" ca="1" si="127"/>
        <v>0</v>
      </c>
      <c r="V136" s="39">
        <f t="shared" ca="1" si="127"/>
        <v>0</v>
      </c>
      <c r="W136" s="39">
        <f t="shared" ca="1" si="127"/>
        <v>7.0974978129385331</v>
      </c>
      <c r="X136" s="39">
        <f t="shared" ca="1" si="127"/>
        <v>0</v>
      </c>
      <c r="Y136" s="39">
        <f t="shared" ca="1" si="127"/>
        <v>0</v>
      </c>
      <c r="Z136" s="39">
        <f t="shared" ca="1" si="127"/>
        <v>0</v>
      </c>
      <c r="AA136" s="39">
        <f t="shared" ca="1" si="127"/>
        <v>8.5781195828298475</v>
      </c>
      <c r="AB136" s="39">
        <f t="shared" ca="1" si="127"/>
        <v>0</v>
      </c>
      <c r="AC136" s="39">
        <f t="shared" ca="1" si="127"/>
        <v>0</v>
      </c>
      <c r="AD136" s="39">
        <f t="shared" ca="1" si="127"/>
        <v>0</v>
      </c>
      <c r="AE136" s="39">
        <f t="shared" ca="1" si="127"/>
        <v>9.6656830293984353</v>
      </c>
      <c r="AF136" s="39">
        <f t="shared" ca="1" si="127"/>
        <v>0</v>
      </c>
      <c r="AG136" s="39">
        <f t="shared" ca="1" si="127"/>
        <v>0</v>
      </c>
      <c r="AH136" s="39">
        <f t="shared" ca="1" si="127"/>
        <v>0</v>
      </c>
      <c r="AI136" s="39">
        <f t="shared" ca="1" si="127"/>
        <v>10.883037882365441</v>
      </c>
      <c r="AJ136" s="39">
        <f t="shared" ca="1" si="127"/>
        <v>0</v>
      </c>
      <c r="AK136" s="39">
        <f t="shared" ca="1" si="127"/>
        <v>0</v>
      </c>
      <c r="AL136" s="39">
        <f t="shared" ca="1" si="127"/>
        <v>0</v>
      </c>
      <c r="AM136" s="39">
        <f t="shared" ca="1" si="127"/>
        <v>7.8245428849138534</v>
      </c>
      <c r="AN136" s="39">
        <f t="shared" ca="1" si="127"/>
        <v>0</v>
      </c>
      <c r="AO136" s="39">
        <f t="shared" ca="1" si="127"/>
        <v>0</v>
      </c>
      <c r="AP136" s="39">
        <f t="shared" ca="1" si="127"/>
        <v>0</v>
      </c>
      <c r="AQ136" s="39">
        <f t="shared" ca="1" si="127"/>
        <v>7.6332748336734575</v>
      </c>
      <c r="AR136" s="39">
        <f t="shared" ca="1" si="127"/>
        <v>0</v>
      </c>
      <c r="AS136" s="39">
        <f t="shared" ca="1" si="127"/>
        <v>0</v>
      </c>
      <c r="AT136" s="39">
        <f t="shared" ca="1" si="127"/>
        <v>0</v>
      </c>
      <c r="AU136" s="39">
        <f t="shared" ca="1" si="127"/>
        <v>7.5020439219821302</v>
      </c>
      <c r="AV136" s="39">
        <f t="shared" ca="1" si="127"/>
        <v>0</v>
      </c>
      <c r="AW136" s="39">
        <f t="shared" ca="1" si="127"/>
        <v>0</v>
      </c>
      <c r="AX136" s="39">
        <f t="shared" ca="1" si="127"/>
        <v>0</v>
      </c>
      <c r="AY136" s="39">
        <f t="shared" ca="1" si="127"/>
        <v>7.4382484278008807</v>
      </c>
      <c r="AZ136" s="39">
        <f t="shared" ca="1" si="127"/>
        <v>0</v>
      </c>
      <c r="BA136" s="39">
        <f t="shared" ca="1" si="127"/>
        <v>0</v>
      </c>
      <c r="BB136" s="39">
        <f t="shared" ca="1" si="127"/>
        <v>0</v>
      </c>
      <c r="BC136" s="39">
        <f t="shared" ca="1" si="127"/>
        <v>7.4385002538704974</v>
      </c>
      <c r="BD136" s="39">
        <f t="shared" ca="1" si="127"/>
        <v>0</v>
      </c>
      <c r="BE136" s="39">
        <f t="shared" ca="1" si="127"/>
        <v>0</v>
      </c>
      <c r="BF136" s="39">
        <f t="shared" ca="1" si="127"/>
        <v>0</v>
      </c>
      <c r="BG136" s="39">
        <f t="shared" ca="1" si="127"/>
        <v>7.4384998585478348</v>
      </c>
      <c r="BH136" s="39">
        <f t="shared" ca="1" si="127"/>
        <v>0</v>
      </c>
      <c r="BI136" s="39">
        <f t="shared" ca="1" si="127"/>
        <v>0</v>
      </c>
      <c r="BJ136" s="39">
        <f t="shared" ca="1" si="127"/>
        <v>0</v>
      </c>
      <c r="BK136" s="39">
        <f t="shared" ca="1" si="127"/>
        <v>7.4384998591684219</v>
      </c>
      <c r="BL136" s="39">
        <f t="shared" ca="1" si="127"/>
        <v>0</v>
      </c>
      <c r="BM136" s="39">
        <f t="shared" ca="1" si="127"/>
        <v>0</v>
      </c>
      <c r="BN136" s="39">
        <f t="shared" ca="1" si="127"/>
        <v>0</v>
      </c>
      <c r="BO136" s="39">
        <f t="shared" ca="1" si="127"/>
        <v>7.4384998591674476</v>
      </c>
      <c r="BP136" s="39">
        <f t="shared" ca="1" si="127"/>
        <v>0</v>
      </c>
      <c r="BQ136" s="39">
        <f t="shared" ca="1" si="127"/>
        <v>0</v>
      </c>
      <c r="BR136" s="39">
        <f t="shared" ca="1" si="127"/>
        <v>0</v>
      </c>
      <c r="BS136" s="39">
        <f t="shared" ca="1" si="127"/>
        <v>7.4384998591674494</v>
      </c>
      <c r="BT136" s="39">
        <f t="shared" ref="BT136:BY136" ca="1" si="128">MAX(-BT133,0)</f>
        <v>0</v>
      </c>
      <c r="BU136" s="39">
        <f t="shared" ca="1" si="128"/>
        <v>0</v>
      </c>
      <c r="BV136" s="39">
        <f t="shared" ca="1" si="128"/>
        <v>0</v>
      </c>
      <c r="BW136" s="39">
        <f t="shared" ca="1" si="128"/>
        <v>7.4384998591674494</v>
      </c>
      <c r="BX136" s="39">
        <f t="shared" ca="1" si="128"/>
        <v>0</v>
      </c>
      <c r="BY136" s="39">
        <f t="shared" ca="1" si="128"/>
        <v>0</v>
      </c>
      <c r="CA136" s="26">
        <f t="shared" si="110"/>
        <v>0</v>
      </c>
      <c r="CB136" s="26">
        <f t="shared" si="110"/>
        <v>0</v>
      </c>
      <c r="CC136" s="26">
        <f t="shared" si="110"/>
        <v>0</v>
      </c>
      <c r="CD136" s="26">
        <f t="shared" si="110"/>
        <v>0</v>
      </c>
      <c r="CE136" s="26">
        <f t="shared" si="110"/>
        <v>0</v>
      </c>
      <c r="CF136" s="26">
        <f t="shared" si="110"/>
        <v>0</v>
      </c>
      <c r="CG136" s="26">
        <f t="shared" si="110"/>
        <v>0</v>
      </c>
      <c r="CH136" s="26">
        <f t="shared" si="110"/>
        <v>0</v>
      </c>
      <c r="CI136" s="26">
        <f t="shared" si="110"/>
        <v>0</v>
      </c>
      <c r="CJ136" s="26">
        <f t="shared" si="110"/>
        <v>0</v>
      </c>
      <c r="CK136" s="26">
        <f t="shared" si="110"/>
        <v>0</v>
      </c>
      <c r="CL136" s="26">
        <f t="shared" si="110"/>
        <v>0</v>
      </c>
    </row>
    <row r="137" spans="1:90">
      <c r="B137" s="11" t="s">
        <v>99</v>
      </c>
      <c r="F137" s="38"/>
      <c r="G137" s="39">
        <f>MIN(G135,MAX(G133,0))</f>
        <v>0</v>
      </c>
      <c r="H137" s="39">
        <f t="shared" ref="H137:BS137" ca="1" si="129">MIN(H135,MAX(H133,0))</f>
        <v>3.5</v>
      </c>
      <c r="I137" s="39">
        <f t="shared" ca="1" si="129"/>
        <v>0</v>
      </c>
      <c r="J137" s="39">
        <f t="shared" ca="1" si="129"/>
        <v>0</v>
      </c>
      <c r="K137" s="39">
        <f t="shared" ca="1" si="129"/>
        <v>0</v>
      </c>
      <c r="L137" s="39">
        <f t="shared" ca="1" si="129"/>
        <v>3.485714285714284</v>
      </c>
      <c r="M137" s="39">
        <f t="shared" ca="1" si="129"/>
        <v>0</v>
      </c>
      <c r="N137" s="39">
        <f t="shared" ca="1" si="129"/>
        <v>0</v>
      </c>
      <c r="O137" s="39">
        <f t="shared" ca="1" si="129"/>
        <v>0</v>
      </c>
      <c r="P137" s="39">
        <f t="shared" ca="1" si="129"/>
        <v>4.935602678571426</v>
      </c>
      <c r="Q137" s="39">
        <f t="shared" ca="1" si="129"/>
        <v>0</v>
      </c>
      <c r="R137" s="39">
        <f t="shared" ca="1" si="129"/>
        <v>0</v>
      </c>
      <c r="S137" s="39">
        <f t="shared" ca="1" si="129"/>
        <v>0</v>
      </c>
      <c r="T137" s="39">
        <f t="shared" ca="1" si="129"/>
        <v>5.6162093411348817</v>
      </c>
      <c r="U137" s="39">
        <f t="shared" ca="1" si="129"/>
        <v>0.62747042854459334</v>
      </c>
      <c r="V137" s="39">
        <f t="shared" ca="1" si="129"/>
        <v>0</v>
      </c>
      <c r="W137" s="39">
        <f t="shared" ca="1" si="129"/>
        <v>0</v>
      </c>
      <c r="X137" s="39">
        <f t="shared" ca="1" si="129"/>
        <v>5.2424147321428602</v>
      </c>
      <c r="Y137" s="39">
        <f t="shared" ca="1" si="129"/>
        <v>1.8550830807956729</v>
      </c>
      <c r="Z137" s="39">
        <f t="shared" ca="1" si="129"/>
        <v>0</v>
      </c>
      <c r="AA137" s="39">
        <f t="shared" ca="1" si="129"/>
        <v>0</v>
      </c>
      <c r="AB137" s="39">
        <f t="shared" ca="1" si="129"/>
        <v>4.0175933035714309</v>
      </c>
      <c r="AC137" s="39">
        <f t="shared" ca="1" si="129"/>
        <v>4.5605262792584167</v>
      </c>
      <c r="AD137" s="39">
        <f t="shared" ca="1" si="129"/>
        <v>0</v>
      </c>
      <c r="AE137" s="39">
        <f t="shared" ca="1" si="129"/>
        <v>0</v>
      </c>
      <c r="AF137" s="39">
        <f t="shared" ca="1" si="129"/>
        <v>2.7927718749999997</v>
      </c>
      <c r="AG137" s="39">
        <f t="shared" ca="1" si="129"/>
        <v>6.8729111543984356</v>
      </c>
      <c r="AH137" s="39">
        <f t="shared" ca="1" si="129"/>
        <v>0</v>
      </c>
      <c r="AI137" s="39">
        <f t="shared" ca="1" si="129"/>
        <v>0</v>
      </c>
      <c r="AJ137" s="39">
        <f t="shared" ca="1" si="129"/>
        <v>2.6393790178571415</v>
      </c>
      <c r="AK137" s="39">
        <f t="shared" ca="1" si="129"/>
        <v>8.2436588645082995</v>
      </c>
      <c r="AL137" s="39">
        <f t="shared" ca="1" si="129"/>
        <v>0</v>
      </c>
      <c r="AM137" s="39">
        <f t="shared" ca="1" si="129"/>
        <v>0</v>
      </c>
      <c r="AN137" s="39">
        <f t="shared" ca="1" si="129"/>
        <v>4.9859861607142797</v>
      </c>
      <c r="AO137" s="39">
        <f t="shared" ca="1" si="129"/>
        <v>2.8385567241995737</v>
      </c>
      <c r="AP137" s="39">
        <f t="shared" ca="1" si="129"/>
        <v>0</v>
      </c>
      <c r="AQ137" s="39">
        <f t="shared" ca="1" si="129"/>
        <v>0</v>
      </c>
      <c r="AR137" s="39">
        <f t="shared" ca="1" si="129"/>
        <v>5.1718790178571368</v>
      </c>
      <c r="AS137" s="39">
        <f t="shared" ca="1" si="129"/>
        <v>2.4613958158163207</v>
      </c>
      <c r="AT137" s="39">
        <f t="shared" ca="1" si="129"/>
        <v>0</v>
      </c>
      <c r="AU137" s="39">
        <f t="shared" ca="1" si="129"/>
        <v>0</v>
      </c>
      <c r="AV137" s="39">
        <f t="shared" ca="1" si="129"/>
        <v>5.287236160714281</v>
      </c>
      <c r="AW137" s="39">
        <f t="shared" ca="1" si="129"/>
        <v>2.2148077612678492</v>
      </c>
      <c r="AX137" s="39">
        <f t="shared" ca="1" si="129"/>
        <v>0</v>
      </c>
      <c r="AY137" s="39">
        <f t="shared" ca="1" si="129"/>
        <v>0</v>
      </c>
      <c r="AZ137" s="39">
        <f t="shared" ca="1" si="129"/>
        <v>5.3355843749999963</v>
      </c>
      <c r="BA137" s="39">
        <f t="shared" ca="1" si="129"/>
        <v>2.1026640528008844</v>
      </c>
      <c r="BB137" s="39">
        <f t="shared" ca="1" si="129"/>
        <v>0</v>
      </c>
      <c r="BC137" s="39">
        <f t="shared" ca="1" si="129"/>
        <v>0</v>
      </c>
      <c r="BD137" s="39">
        <f t="shared" ca="1" si="129"/>
        <v>5.3355843749999963</v>
      </c>
      <c r="BE137" s="39">
        <f t="shared" ca="1" si="129"/>
        <v>2.1029158788705011</v>
      </c>
      <c r="BF137" s="39">
        <f t="shared" ca="1" si="129"/>
        <v>0</v>
      </c>
      <c r="BG137" s="39">
        <f t="shared" ca="1" si="129"/>
        <v>0</v>
      </c>
      <c r="BH137" s="39">
        <f t="shared" ca="1" si="129"/>
        <v>5.3355843749999963</v>
      </c>
      <c r="BI137" s="39">
        <f t="shared" ca="1" si="129"/>
        <v>2.1029154835478385</v>
      </c>
      <c r="BJ137" s="39">
        <f t="shared" ca="1" si="129"/>
        <v>0</v>
      </c>
      <c r="BK137" s="39">
        <f t="shared" ca="1" si="129"/>
        <v>0</v>
      </c>
      <c r="BL137" s="39">
        <f t="shared" ca="1" si="129"/>
        <v>5.3355843749999963</v>
      </c>
      <c r="BM137" s="39">
        <f t="shared" ca="1" si="129"/>
        <v>2.1029154841684257</v>
      </c>
      <c r="BN137" s="39">
        <f t="shared" ca="1" si="129"/>
        <v>0</v>
      </c>
      <c r="BO137" s="39">
        <f t="shared" ca="1" si="129"/>
        <v>0</v>
      </c>
      <c r="BP137" s="39">
        <f t="shared" ca="1" si="129"/>
        <v>5.3355843749999963</v>
      </c>
      <c r="BQ137" s="39">
        <f t="shared" ca="1" si="129"/>
        <v>2.1029154841674513</v>
      </c>
      <c r="BR137" s="39">
        <f t="shared" ca="1" si="129"/>
        <v>0</v>
      </c>
      <c r="BS137" s="39">
        <f t="shared" ca="1" si="129"/>
        <v>0</v>
      </c>
      <c r="BT137" s="39">
        <f t="shared" ref="BT137:BY137" ca="1" si="130">MIN(BT135,MAX(BT133,0))</f>
        <v>5.3355843749999963</v>
      </c>
      <c r="BU137" s="39">
        <f t="shared" ca="1" si="130"/>
        <v>2.1029154841674531</v>
      </c>
      <c r="BV137" s="39">
        <f t="shared" ca="1" si="130"/>
        <v>0</v>
      </c>
      <c r="BW137" s="39">
        <f t="shared" ca="1" si="130"/>
        <v>0</v>
      </c>
      <c r="BX137" s="39">
        <f t="shared" ca="1" si="130"/>
        <v>5.3355843749999963</v>
      </c>
      <c r="BY137" s="39">
        <f t="shared" ca="1" si="130"/>
        <v>2.1029154841674531</v>
      </c>
      <c r="CA137" s="26">
        <f t="shared" si="110"/>
        <v>0</v>
      </c>
      <c r="CB137" s="26">
        <f t="shared" si="110"/>
        <v>0</v>
      </c>
      <c r="CC137" s="26">
        <f t="shared" si="110"/>
        <v>0</v>
      </c>
      <c r="CD137" s="26">
        <f t="shared" si="110"/>
        <v>0</v>
      </c>
      <c r="CE137" s="26">
        <f t="shared" si="110"/>
        <v>0</v>
      </c>
      <c r="CF137" s="26">
        <f t="shared" si="110"/>
        <v>0</v>
      </c>
      <c r="CG137" s="26">
        <f t="shared" si="110"/>
        <v>0</v>
      </c>
      <c r="CH137" s="26">
        <f t="shared" si="110"/>
        <v>0</v>
      </c>
      <c r="CI137" s="26">
        <f t="shared" si="110"/>
        <v>0</v>
      </c>
      <c r="CJ137" s="26">
        <f t="shared" si="110"/>
        <v>0</v>
      </c>
      <c r="CK137" s="26">
        <f t="shared" si="110"/>
        <v>0</v>
      </c>
      <c r="CL137" s="26">
        <f t="shared" si="110"/>
        <v>0</v>
      </c>
    </row>
    <row r="138" spans="1:90">
      <c r="B138" s="11" t="s">
        <v>67</v>
      </c>
      <c r="F138" s="38"/>
      <c r="G138" s="39">
        <f>G135+G136-G137</f>
        <v>3.5</v>
      </c>
      <c r="H138" s="39">
        <f t="shared" ref="H138:BS138" ca="1" si="131">H135+H136-H137</f>
        <v>0</v>
      </c>
      <c r="I138" s="39">
        <f t="shared" ca="1" si="131"/>
        <v>0</v>
      </c>
      <c r="J138" s="39">
        <f t="shared" ca="1" si="131"/>
        <v>0</v>
      </c>
      <c r="K138" s="39">
        <f t="shared" ca="1" si="131"/>
        <v>3.485714285714284</v>
      </c>
      <c r="L138" s="39">
        <f t="shared" ca="1" si="131"/>
        <v>0</v>
      </c>
      <c r="M138" s="39">
        <f t="shared" ca="1" si="131"/>
        <v>0</v>
      </c>
      <c r="N138" s="39">
        <f t="shared" ca="1" si="131"/>
        <v>0</v>
      </c>
      <c r="O138" s="39">
        <f t="shared" ca="1" si="131"/>
        <v>4.935602678571426</v>
      </c>
      <c r="P138" s="39">
        <f t="shared" ca="1" si="131"/>
        <v>0</v>
      </c>
      <c r="Q138" s="39">
        <f t="shared" ca="1" si="131"/>
        <v>0</v>
      </c>
      <c r="R138" s="39">
        <f t="shared" ca="1" si="131"/>
        <v>0</v>
      </c>
      <c r="S138" s="39">
        <f t="shared" ca="1" si="131"/>
        <v>6.243679769679475</v>
      </c>
      <c r="T138" s="39">
        <f t="shared" ca="1" si="131"/>
        <v>0.62747042854459334</v>
      </c>
      <c r="U138" s="39">
        <f t="shared" ca="1" si="131"/>
        <v>0</v>
      </c>
      <c r="V138" s="39">
        <f t="shared" ca="1" si="131"/>
        <v>0</v>
      </c>
      <c r="W138" s="39">
        <f t="shared" ca="1" si="131"/>
        <v>7.0974978129385331</v>
      </c>
      <c r="X138" s="39">
        <f t="shared" ca="1" si="131"/>
        <v>1.8550830807956729</v>
      </c>
      <c r="Y138" s="39">
        <f t="shared" ca="1" si="131"/>
        <v>0</v>
      </c>
      <c r="Z138" s="39">
        <f t="shared" ca="1" si="131"/>
        <v>0</v>
      </c>
      <c r="AA138" s="39">
        <f t="shared" ca="1" si="131"/>
        <v>8.5781195828298475</v>
      </c>
      <c r="AB138" s="39">
        <f t="shared" ca="1" si="131"/>
        <v>4.5605262792584167</v>
      </c>
      <c r="AC138" s="39">
        <f t="shared" ca="1" si="131"/>
        <v>0</v>
      </c>
      <c r="AD138" s="39">
        <f t="shared" ca="1" si="131"/>
        <v>0</v>
      </c>
      <c r="AE138" s="39">
        <f t="shared" ca="1" si="131"/>
        <v>9.6656830293984353</v>
      </c>
      <c r="AF138" s="39">
        <f t="shared" ca="1" si="131"/>
        <v>6.8729111543984356</v>
      </c>
      <c r="AG138" s="39">
        <f t="shared" ca="1" si="131"/>
        <v>0</v>
      </c>
      <c r="AH138" s="39">
        <f t="shared" ca="1" si="131"/>
        <v>0</v>
      </c>
      <c r="AI138" s="39">
        <f t="shared" ca="1" si="131"/>
        <v>10.883037882365441</v>
      </c>
      <c r="AJ138" s="39">
        <f t="shared" ca="1" si="131"/>
        <v>8.2436588645082995</v>
      </c>
      <c r="AK138" s="39">
        <f t="shared" ca="1" si="131"/>
        <v>0</v>
      </c>
      <c r="AL138" s="39">
        <f t="shared" ca="1" si="131"/>
        <v>0</v>
      </c>
      <c r="AM138" s="39">
        <f t="shared" ca="1" si="131"/>
        <v>7.8245428849138534</v>
      </c>
      <c r="AN138" s="39">
        <f t="shared" ca="1" si="131"/>
        <v>2.8385567241995737</v>
      </c>
      <c r="AO138" s="39">
        <f t="shared" ca="1" si="131"/>
        <v>0</v>
      </c>
      <c r="AP138" s="39">
        <f t="shared" ca="1" si="131"/>
        <v>0</v>
      </c>
      <c r="AQ138" s="39">
        <f t="shared" ca="1" si="131"/>
        <v>7.6332748336734575</v>
      </c>
      <c r="AR138" s="39">
        <f t="shared" ca="1" si="131"/>
        <v>2.4613958158163207</v>
      </c>
      <c r="AS138" s="39">
        <f t="shared" ca="1" si="131"/>
        <v>0</v>
      </c>
      <c r="AT138" s="39">
        <f t="shared" ca="1" si="131"/>
        <v>0</v>
      </c>
      <c r="AU138" s="39">
        <f t="shared" ca="1" si="131"/>
        <v>7.5020439219821302</v>
      </c>
      <c r="AV138" s="39">
        <f t="shared" ca="1" si="131"/>
        <v>2.2148077612678492</v>
      </c>
      <c r="AW138" s="39">
        <f t="shared" ca="1" si="131"/>
        <v>0</v>
      </c>
      <c r="AX138" s="39">
        <f t="shared" ca="1" si="131"/>
        <v>0</v>
      </c>
      <c r="AY138" s="39">
        <f t="shared" ca="1" si="131"/>
        <v>7.4382484278008807</v>
      </c>
      <c r="AZ138" s="39">
        <f t="shared" ca="1" si="131"/>
        <v>2.1026640528008844</v>
      </c>
      <c r="BA138" s="39">
        <f t="shared" ca="1" si="131"/>
        <v>0</v>
      </c>
      <c r="BB138" s="39">
        <f t="shared" ca="1" si="131"/>
        <v>0</v>
      </c>
      <c r="BC138" s="39">
        <f t="shared" ca="1" si="131"/>
        <v>7.4385002538704974</v>
      </c>
      <c r="BD138" s="39">
        <f t="shared" ca="1" si="131"/>
        <v>2.1029158788705011</v>
      </c>
      <c r="BE138" s="39">
        <f t="shared" ca="1" si="131"/>
        <v>0</v>
      </c>
      <c r="BF138" s="39">
        <f t="shared" ca="1" si="131"/>
        <v>0</v>
      </c>
      <c r="BG138" s="39">
        <f t="shared" ca="1" si="131"/>
        <v>7.4384998585478348</v>
      </c>
      <c r="BH138" s="39">
        <f t="shared" ca="1" si="131"/>
        <v>2.1029154835478385</v>
      </c>
      <c r="BI138" s="39">
        <f t="shared" ca="1" si="131"/>
        <v>0</v>
      </c>
      <c r="BJ138" s="39">
        <f t="shared" ca="1" si="131"/>
        <v>0</v>
      </c>
      <c r="BK138" s="39">
        <f t="shared" ca="1" si="131"/>
        <v>7.4384998591684219</v>
      </c>
      <c r="BL138" s="39">
        <f t="shared" ca="1" si="131"/>
        <v>2.1029154841684257</v>
      </c>
      <c r="BM138" s="39">
        <f t="shared" ca="1" si="131"/>
        <v>0</v>
      </c>
      <c r="BN138" s="39">
        <f t="shared" ca="1" si="131"/>
        <v>0</v>
      </c>
      <c r="BO138" s="39">
        <f t="shared" ca="1" si="131"/>
        <v>7.4384998591674476</v>
      </c>
      <c r="BP138" s="39">
        <f t="shared" ca="1" si="131"/>
        <v>2.1029154841674513</v>
      </c>
      <c r="BQ138" s="39">
        <f t="shared" ca="1" si="131"/>
        <v>0</v>
      </c>
      <c r="BR138" s="39">
        <f t="shared" ca="1" si="131"/>
        <v>0</v>
      </c>
      <c r="BS138" s="39">
        <f t="shared" ca="1" si="131"/>
        <v>7.4384998591674494</v>
      </c>
      <c r="BT138" s="39">
        <f t="shared" ref="BT138:BY138" ca="1" si="132">BT135+BT136-BT137</f>
        <v>2.1029154841674531</v>
      </c>
      <c r="BU138" s="39">
        <f t="shared" ca="1" si="132"/>
        <v>0</v>
      </c>
      <c r="BV138" s="39">
        <f t="shared" ca="1" si="132"/>
        <v>0</v>
      </c>
      <c r="BW138" s="39">
        <f t="shared" ca="1" si="132"/>
        <v>7.4384998591674494</v>
      </c>
      <c r="BX138" s="39">
        <f t="shared" ca="1" si="132"/>
        <v>2.1029154841674531</v>
      </c>
      <c r="BY138" s="39">
        <f t="shared" ca="1" si="132"/>
        <v>0</v>
      </c>
      <c r="CA138" s="26">
        <f t="shared" si="110"/>
        <v>0</v>
      </c>
      <c r="CB138" s="26">
        <f t="shared" si="110"/>
        <v>0</v>
      </c>
      <c r="CC138" s="26">
        <f t="shared" si="110"/>
        <v>0</v>
      </c>
      <c r="CD138" s="26">
        <f t="shared" si="110"/>
        <v>0</v>
      </c>
      <c r="CE138" s="26">
        <f t="shared" si="110"/>
        <v>0</v>
      </c>
      <c r="CF138" s="26">
        <f t="shared" si="110"/>
        <v>0</v>
      </c>
      <c r="CG138" s="26">
        <f t="shared" si="110"/>
        <v>0</v>
      </c>
      <c r="CH138" s="26">
        <f t="shared" si="110"/>
        <v>0</v>
      </c>
      <c r="CI138" s="26">
        <f t="shared" si="110"/>
        <v>0</v>
      </c>
      <c r="CJ138" s="26">
        <f t="shared" si="110"/>
        <v>0</v>
      </c>
      <c r="CK138" s="26">
        <f t="shared" si="110"/>
        <v>0</v>
      </c>
      <c r="CL138" s="26">
        <f t="shared" si="110"/>
        <v>0</v>
      </c>
    </row>
    <row r="139" spans="1:90">
      <c r="C139" s="27" t="s">
        <v>100</v>
      </c>
      <c r="D139" s="28"/>
      <c r="E139" s="28"/>
      <c r="F139" s="53"/>
      <c r="G139" s="52">
        <f>G133+G136-G137</f>
        <v>0</v>
      </c>
      <c r="H139" s="52">
        <f t="shared" ref="H139:BS139" ca="1" si="133">H133+H136-H137</f>
        <v>4.9285714285714004</v>
      </c>
      <c r="I139" s="52">
        <f t="shared" ca="1" si="133"/>
        <v>13.357142857142858</v>
      </c>
      <c r="J139" s="52">
        <f t="shared" ca="1" si="133"/>
        <v>21.285714285714288</v>
      </c>
      <c r="K139" s="52">
        <f t="shared" ca="1" si="133"/>
        <v>0</v>
      </c>
      <c r="L139" s="52">
        <f t="shared" ca="1" si="133"/>
        <v>2.5714285714285747</v>
      </c>
      <c r="M139" s="52">
        <f t="shared" ca="1" si="133"/>
        <v>12.300000000000002</v>
      </c>
      <c r="N139" s="52">
        <f t="shared" ca="1" si="133"/>
        <v>21.842857142857145</v>
      </c>
      <c r="O139" s="52">
        <f t="shared" ca="1" si="133"/>
        <v>0</v>
      </c>
      <c r="P139" s="52">
        <f t="shared" ca="1" si="133"/>
        <v>1.3945758928571461</v>
      </c>
      <c r="Q139" s="52">
        <f t="shared" ca="1" si="133"/>
        <v>13.43276785714286</v>
      </c>
      <c r="R139" s="52">
        <f t="shared" ca="1" si="133"/>
        <v>23.955309849330366</v>
      </c>
      <c r="S139" s="52">
        <f t="shared" ca="1" si="133"/>
        <v>0</v>
      </c>
      <c r="T139" s="52">
        <f t="shared" ca="1" si="133"/>
        <v>0</v>
      </c>
      <c r="U139" s="52">
        <f t="shared" ca="1" si="133"/>
        <v>12.59836439288398</v>
      </c>
      <c r="V139" s="52">
        <f t="shared" ca="1" si="133"/>
        <v>24.468236846930544</v>
      </c>
      <c r="W139" s="52">
        <f t="shared" ca="1" si="133"/>
        <v>0</v>
      </c>
      <c r="X139" s="52">
        <f t="shared" ca="1" si="133"/>
        <v>0</v>
      </c>
      <c r="Y139" s="52">
        <f t="shared" ca="1" si="133"/>
        <v>11.100428139907653</v>
      </c>
      <c r="Z139" s="52">
        <f t="shared" ca="1" si="133"/>
        <v>24.759703653393</v>
      </c>
      <c r="AA139" s="52">
        <f t="shared" ca="1" si="133"/>
        <v>0</v>
      </c>
      <c r="AB139" s="52">
        <f t="shared" ca="1" si="133"/>
        <v>0</v>
      </c>
      <c r="AC139" s="52">
        <f t="shared" ca="1" si="133"/>
        <v>7.2981353390452544</v>
      </c>
      <c r="AD139" s="52">
        <f t="shared" ca="1" si="133"/>
        <v>23.669594957408268</v>
      </c>
      <c r="AE139" s="52">
        <f t="shared" ca="1" si="133"/>
        <v>0</v>
      </c>
      <c r="AF139" s="52">
        <f t="shared" ca="1" si="133"/>
        <v>0</v>
      </c>
      <c r="AG139" s="52">
        <f t="shared" ca="1" si="133"/>
        <v>3.7609290353338061</v>
      </c>
      <c r="AH139" s="52">
        <f t="shared" ca="1" si="133"/>
        <v>22.450300413686385</v>
      </c>
      <c r="AI139" s="52">
        <f t="shared" ca="1" si="133"/>
        <v>0</v>
      </c>
      <c r="AJ139" s="52">
        <f t="shared" ca="1" si="133"/>
        <v>0</v>
      </c>
      <c r="AK139" s="52">
        <f t="shared" ca="1" si="133"/>
        <v>3.3082170395096533</v>
      </c>
      <c r="AL139" s="52">
        <f t="shared" ca="1" si="133"/>
        <v>24.440472061894148</v>
      </c>
      <c r="AM139" s="52">
        <f t="shared" ca="1" si="133"/>
        <v>0</v>
      </c>
      <c r="AN139" s="52">
        <f t="shared" ca="1" si="133"/>
        <v>0</v>
      </c>
      <c r="AO139" s="52">
        <f t="shared" ca="1" si="133"/>
        <v>10.345640608389804</v>
      </c>
      <c r="AP139" s="52">
        <f t="shared" ca="1" si="133"/>
        <v>25.347511801853482</v>
      </c>
      <c r="AQ139" s="52">
        <f t="shared" ca="1" si="133"/>
        <v>0</v>
      </c>
      <c r="AR139" s="52">
        <f t="shared" ca="1" si="133"/>
        <v>0</v>
      </c>
      <c r="AS139" s="52">
        <f t="shared" ca="1" si="133"/>
        <v>10.890837231058772</v>
      </c>
      <c r="AT139" s="52">
        <f t="shared" ca="1" si="133"/>
        <v>25.496838503559133</v>
      </c>
      <c r="AU139" s="52">
        <f t="shared" ca="1" si="133"/>
        <v>0</v>
      </c>
      <c r="AV139" s="52">
        <f t="shared" ca="1" si="133"/>
        <v>0</v>
      </c>
      <c r="AW139" s="52">
        <f t="shared" ca="1" si="133"/>
        <v>11.235818142750102</v>
      </c>
      <c r="AX139" s="52">
        <f t="shared" ca="1" si="133"/>
        <v>25.577728042313193</v>
      </c>
      <c r="AY139" s="52">
        <f t="shared" ca="1" si="133"/>
        <v>0</v>
      </c>
      <c r="AZ139" s="52">
        <f t="shared" ca="1" si="133"/>
        <v>0</v>
      </c>
      <c r="BA139" s="52">
        <f t="shared" ca="1" si="133"/>
        <v>11.38019399407421</v>
      </c>
      <c r="BB139" s="52">
        <f t="shared" ca="1" si="133"/>
        <v>25.593618526474067</v>
      </c>
      <c r="BC139" s="52">
        <f t="shared" ca="1" si="133"/>
        <v>0</v>
      </c>
      <c r="BD139" s="52">
        <f t="shared" ca="1" si="133"/>
        <v>0</v>
      </c>
      <c r="BE139" s="52">
        <f t="shared" ca="1" si="133"/>
        <v>11.379942168004593</v>
      </c>
      <c r="BF139" s="52">
        <f t="shared" ca="1" si="133"/>
        <v>25.593618919952299</v>
      </c>
      <c r="BG139" s="52">
        <f t="shared" ca="1" si="133"/>
        <v>0</v>
      </c>
      <c r="BH139" s="52">
        <f t="shared" ca="1" si="133"/>
        <v>0</v>
      </c>
      <c r="BI139" s="52">
        <f t="shared" ca="1" si="133"/>
        <v>11.379942563327255</v>
      </c>
      <c r="BJ139" s="52">
        <f t="shared" ca="1" si="133"/>
        <v>25.59361891933461</v>
      </c>
      <c r="BK139" s="52">
        <f t="shared" ca="1" si="133"/>
        <v>0</v>
      </c>
      <c r="BL139" s="52">
        <f t="shared" ca="1" si="133"/>
        <v>0</v>
      </c>
      <c r="BM139" s="52">
        <f t="shared" ca="1" si="133"/>
        <v>11.379942562706669</v>
      </c>
      <c r="BN139" s="52">
        <f t="shared" ca="1" si="133"/>
        <v>25.593618919335579</v>
      </c>
      <c r="BO139" s="52">
        <f t="shared" ca="1" si="133"/>
        <v>0</v>
      </c>
      <c r="BP139" s="52">
        <f t="shared" ca="1" si="133"/>
        <v>0</v>
      </c>
      <c r="BQ139" s="52">
        <f t="shared" ca="1" si="133"/>
        <v>11.379942562707644</v>
      </c>
      <c r="BR139" s="52">
        <f t="shared" ca="1" si="133"/>
        <v>25.593618919335576</v>
      </c>
      <c r="BS139" s="52">
        <f t="shared" ca="1" si="133"/>
        <v>0</v>
      </c>
      <c r="BT139" s="52">
        <f t="shared" ref="BT139:BY139" ca="1" si="134">BT133+BT136-BT137</f>
        <v>0</v>
      </c>
      <c r="BU139" s="52">
        <f t="shared" ca="1" si="134"/>
        <v>11.37994256270764</v>
      </c>
      <c r="BV139" s="52">
        <f t="shared" ca="1" si="134"/>
        <v>25.593618919335576</v>
      </c>
      <c r="BW139" s="52">
        <f t="shared" ca="1" si="134"/>
        <v>0</v>
      </c>
      <c r="BX139" s="52">
        <f t="shared" ca="1" si="134"/>
        <v>0</v>
      </c>
      <c r="BY139" s="56">
        <f t="shared" ca="1" si="134"/>
        <v>11.37994256270764</v>
      </c>
      <c r="CA139" s="57">
        <f t="shared" si="110"/>
        <v>0</v>
      </c>
      <c r="CB139" s="29">
        <f t="shared" si="110"/>
        <v>0</v>
      </c>
      <c r="CC139" s="29">
        <f t="shared" si="110"/>
        <v>0</v>
      </c>
      <c r="CD139" s="29">
        <f t="shared" si="110"/>
        <v>0</v>
      </c>
      <c r="CE139" s="29">
        <f t="shared" si="110"/>
        <v>0</v>
      </c>
      <c r="CF139" s="29">
        <f t="shared" si="110"/>
        <v>0</v>
      </c>
      <c r="CG139" s="29">
        <f t="shared" si="110"/>
        <v>0</v>
      </c>
      <c r="CH139" s="29">
        <f t="shared" si="110"/>
        <v>0</v>
      </c>
      <c r="CI139" s="29">
        <f t="shared" si="110"/>
        <v>0</v>
      </c>
      <c r="CJ139" s="29">
        <f t="shared" si="110"/>
        <v>0</v>
      </c>
      <c r="CK139" s="29">
        <f t="shared" si="110"/>
        <v>0</v>
      </c>
      <c r="CL139" s="41">
        <f t="shared" si="110"/>
        <v>0</v>
      </c>
    </row>
    <row r="140" spans="1:90">
      <c r="B140" s="11" t="s">
        <v>101</v>
      </c>
      <c r="E140" s="32">
        <f>F33</f>
        <v>0.25</v>
      </c>
      <c r="F140" s="38"/>
      <c r="G140" s="39">
        <f>G139*$E$140</f>
        <v>0</v>
      </c>
      <c r="H140" s="39">
        <f t="shared" ref="H140:BS140" ca="1" si="135">H139*$E$140</f>
        <v>1.2321428571428501</v>
      </c>
      <c r="I140" s="39">
        <f t="shared" ca="1" si="135"/>
        <v>3.3392857142857144</v>
      </c>
      <c r="J140" s="39">
        <f t="shared" ca="1" si="135"/>
        <v>5.3214285714285721</v>
      </c>
      <c r="K140" s="39">
        <f t="shared" ca="1" si="135"/>
        <v>0</v>
      </c>
      <c r="L140" s="39">
        <f t="shared" ca="1" si="135"/>
        <v>0.64285714285714368</v>
      </c>
      <c r="M140" s="39">
        <f t="shared" ca="1" si="135"/>
        <v>3.0750000000000006</v>
      </c>
      <c r="N140" s="39">
        <f t="shared" ca="1" si="135"/>
        <v>5.4607142857142863</v>
      </c>
      <c r="O140" s="39">
        <f t="shared" ca="1" si="135"/>
        <v>0</v>
      </c>
      <c r="P140" s="39">
        <f t="shared" ca="1" si="135"/>
        <v>0.34864397321428653</v>
      </c>
      <c r="Q140" s="39">
        <f t="shared" ca="1" si="135"/>
        <v>3.358191964285715</v>
      </c>
      <c r="R140" s="39">
        <f t="shared" ca="1" si="135"/>
        <v>5.9888274623325914</v>
      </c>
      <c r="S140" s="39">
        <f t="shared" ca="1" si="135"/>
        <v>0</v>
      </c>
      <c r="T140" s="39">
        <f t="shared" ca="1" si="135"/>
        <v>0</v>
      </c>
      <c r="U140" s="39">
        <f t="shared" ca="1" si="135"/>
        <v>3.1495910982209949</v>
      </c>
      <c r="V140" s="39">
        <f t="shared" ca="1" si="135"/>
        <v>6.1170592117326361</v>
      </c>
      <c r="W140" s="39">
        <f t="shared" ca="1" si="135"/>
        <v>0</v>
      </c>
      <c r="X140" s="39">
        <f t="shared" ca="1" si="135"/>
        <v>0</v>
      </c>
      <c r="Y140" s="39">
        <f t="shared" ca="1" si="135"/>
        <v>2.7751070349769131</v>
      </c>
      <c r="Z140" s="39">
        <f t="shared" ca="1" si="135"/>
        <v>6.18992591334825</v>
      </c>
      <c r="AA140" s="39">
        <f t="shared" ca="1" si="135"/>
        <v>0</v>
      </c>
      <c r="AB140" s="39">
        <f t="shared" ca="1" si="135"/>
        <v>0</v>
      </c>
      <c r="AC140" s="39">
        <f t="shared" ca="1" si="135"/>
        <v>1.8245338347613136</v>
      </c>
      <c r="AD140" s="39">
        <f t="shared" ca="1" si="135"/>
        <v>5.9173987393520671</v>
      </c>
      <c r="AE140" s="39">
        <f t="shared" ca="1" si="135"/>
        <v>0</v>
      </c>
      <c r="AF140" s="39">
        <f t="shared" ca="1" si="135"/>
        <v>0</v>
      </c>
      <c r="AG140" s="39">
        <f t="shared" ca="1" si="135"/>
        <v>0.94023225883345152</v>
      </c>
      <c r="AH140" s="39">
        <f t="shared" ca="1" si="135"/>
        <v>5.6125751034215963</v>
      </c>
      <c r="AI140" s="39">
        <f t="shared" ca="1" si="135"/>
        <v>0</v>
      </c>
      <c r="AJ140" s="39">
        <f t="shared" ca="1" si="135"/>
        <v>0</v>
      </c>
      <c r="AK140" s="39">
        <f t="shared" ca="1" si="135"/>
        <v>0.82705425987741332</v>
      </c>
      <c r="AL140" s="39">
        <f t="shared" ca="1" si="135"/>
        <v>6.1101180154735371</v>
      </c>
      <c r="AM140" s="39">
        <f t="shared" ca="1" si="135"/>
        <v>0</v>
      </c>
      <c r="AN140" s="39">
        <f t="shared" ca="1" si="135"/>
        <v>0</v>
      </c>
      <c r="AO140" s="39">
        <f t="shared" ca="1" si="135"/>
        <v>2.586410152097451</v>
      </c>
      <c r="AP140" s="39">
        <f t="shared" ca="1" si="135"/>
        <v>6.3368779504633705</v>
      </c>
      <c r="AQ140" s="39">
        <f t="shared" ca="1" si="135"/>
        <v>0</v>
      </c>
      <c r="AR140" s="39">
        <f t="shared" ca="1" si="135"/>
        <v>0</v>
      </c>
      <c r="AS140" s="39">
        <f t="shared" ca="1" si="135"/>
        <v>2.7227093077646929</v>
      </c>
      <c r="AT140" s="39">
        <f t="shared" ca="1" si="135"/>
        <v>6.3742096258897831</v>
      </c>
      <c r="AU140" s="39">
        <f t="shared" ca="1" si="135"/>
        <v>0</v>
      </c>
      <c r="AV140" s="39">
        <f t="shared" ca="1" si="135"/>
        <v>0</v>
      </c>
      <c r="AW140" s="39">
        <f t="shared" ca="1" si="135"/>
        <v>2.8089545356875254</v>
      </c>
      <c r="AX140" s="39">
        <f t="shared" ca="1" si="135"/>
        <v>6.3944320105782984</v>
      </c>
      <c r="AY140" s="39">
        <f t="shared" ca="1" si="135"/>
        <v>0</v>
      </c>
      <c r="AZ140" s="39">
        <f t="shared" ca="1" si="135"/>
        <v>0</v>
      </c>
      <c r="BA140" s="39">
        <f t="shared" ca="1" si="135"/>
        <v>2.8450484985185525</v>
      </c>
      <c r="BB140" s="39">
        <f t="shared" ca="1" si="135"/>
        <v>6.3984046316185168</v>
      </c>
      <c r="BC140" s="39">
        <f t="shared" ca="1" si="135"/>
        <v>0</v>
      </c>
      <c r="BD140" s="39">
        <f t="shared" ca="1" si="135"/>
        <v>0</v>
      </c>
      <c r="BE140" s="39">
        <f t="shared" ca="1" si="135"/>
        <v>2.8449855420011483</v>
      </c>
      <c r="BF140" s="39">
        <f t="shared" ca="1" si="135"/>
        <v>6.3984047299880746</v>
      </c>
      <c r="BG140" s="39">
        <f t="shared" ca="1" si="135"/>
        <v>0</v>
      </c>
      <c r="BH140" s="39">
        <f t="shared" ca="1" si="135"/>
        <v>0</v>
      </c>
      <c r="BI140" s="39">
        <f t="shared" ca="1" si="135"/>
        <v>2.8449856408318137</v>
      </c>
      <c r="BJ140" s="39">
        <f t="shared" ca="1" si="135"/>
        <v>6.3984047298336524</v>
      </c>
      <c r="BK140" s="39">
        <f t="shared" ca="1" si="135"/>
        <v>0</v>
      </c>
      <c r="BL140" s="39">
        <f t="shared" ca="1" si="135"/>
        <v>0</v>
      </c>
      <c r="BM140" s="39">
        <f t="shared" ca="1" si="135"/>
        <v>2.8449856406766671</v>
      </c>
      <c r="BN140" s="39">
        <f t="shared" ca="1" si="135"/>
        <v>6.3984047298338949</v>
      </c>
      <c r="BO140" s="39">
        <f t="shared" ca="1" si="135"/>
        <v>0</v>
      </c>
      <c r="BP140" s="39">
        <f t="shared" ca="1" si="135"/>
        <v>0</v>
      </c>
      <c r="BQ140" s="39">
        <f t="shared" ca="1" si="135"/>
        <v>2.844985640676911</v>
      </c>
      <c r="BR140" s="39">
        <f t="shared" ca="1" si="135"/>
        <v>6.398404729833894</v>
      </c>
      <c r="BS140" s="39">
        <f t="shared" ca="1" si="135"/>
        <v>0</v>
      </c>
      <c r="BT140" s="39">
        <f t="shared" ref="BT140:BY140" ca="1" si="136">BT139*$E$140</f>
        <v>0</v>
      </c>
      <c r="BU140" s="39">
        <f t="shared" ca="1" si="136"/>
        <v>2.8449856406769101</v>
      </c>
      <c r="BV140" s="39">
        <f t="shared" ca="1" si="136"/>
        <v>6.398404729833894</v>
      </c>
      <c r="BW140" s="39">
        <f t="shared" ca="1" si="136"/>
        <v>0</v>
      </c>
      <c r="BX140" s="39">
        <f t="shared" ca="1" si="136"/>
        <v>0</v>
      </c>
      <c r="BY140" s="39">
        <f t="shared" ca="1" si="136"/>
        <v>2.8449856406769101</v>
      </c>
      <c r="CA140" s="26">
        <f t="shared" si="110"/>
        <v>0</v>
      </c>
      <c r="CB140" s="26">
        <f t="shared" si="110"/>
        <v>0</v>
      </c>
      <c r="CC140" s="26">
        <f t="shared" si="110"/>
        <v>0</v>
      </c>
      <c r="CD140" s="26">
        <f t="shared" si="110"/>
        <v>0</v>
      </c>
      <c r="CE140" s="26">
        <f t="shared" si="110"/>
        <v>0</v>
      </c>
      <c r="CF140" s="26">
        <f t="shared" si="110"/>
        <v>0</v>
      </c>
      <c r="CG140" s="26">
        <f t="shared" si="110"/>
        <v>0</v>
      </c>
      <c r="CH140" s="26">
        <f t="shared" si="110"/>
        <v>0</v>
      </c>
      <c r="CI140" s="26">
        <f t="shared" si="110"/>
        <v>0</v>
      </c>
      <c r="CJ140" s="26">
        <f t="shared" si="110"/>
        <v>0</v>
      </c>
      <c r="CK140" s="26">
        <f t="shared" si="110"/>
        <v>0</v>
      </c>
      <c r="CL140" s="26">
        <f t="shared" si="110"/>
        <v>0</v>
      </c>
    </row>
    <row r="141" spans="1:90">
      <c r="B141" s="11" t="s">
        <v>102</v>
      </c>
      <c r="E141" s="32">
        <f>E140</f>
        <v>0.25</v>
      </c>
      <c r="F141" s="38"/>
      <c r="G141" s="39">
        <f>$E$141*G133</f>
        <v>-0.875</v>
      </c>
      <c r="H141" s="39">
        <f t="shared" ref="H141:BS141" ca="1" si="137">$E$141*H133</f>
        <v>2.1071428571428501</v>
      </c>
      <c r="I141" s="39">
        <f t="shared" ca="1" si="137"/>
        <v>3.3392857142857144</v>
      </c>
      <c r="J141" s="39">
        <f t="shared" ca="1" si="137"/>
        <v>5.3214285714285721</v>
      </c>
      <c r="K141" s="39">
        <f t="shared" ca="1" si="137"/>
        <v>-0.871428571428571</v>
      </c>
      <c r="L141" s="39">
        <f t="shared" ca="1" si="137"/>
        <v>1.5142857142857147</v>
      </c>
      <c r="M141" s="39">
        <f t="shared" ca="1" si="137"/>
        <v>3.0750000000000006</v>
      </c>
      <c r="N141" s="39">
        <f t="shared" ca="1" si="137"/>
        <v>5.4607142857142863</v>
      </c>
      <c r="O141" s="39">
        <f t="shared" ca="1" si="137"/>
        <v>-1.2339006696428565</v>
      </c>
      <c r="P141" s="39">
        <f t="shared" ca="1" si="137"/>
        <v>1.582544642857143</v>
      </c>
      <c r="Q141" s="39">
        <f t="shared" ca="1" si="137"/>
        <v>3.358191964285715</v>
      </c>
      <c r="R141" s="39">
        <f t="shared" ca="1" si="137"/>
        <v>5.9888274623325914</v>
      </c>
      <c r="S141" s="39">
        <f t="shared" ca="1" si="137"/>
        <v>-1.5609199424198688</v>
      </c>
      <c r="T141" s="39">
        <f t="shared" ca="1" si="137"/>
        <v>1.4040523352837204</v>
      </c>
      <c r="U141" s="39">
        <f t="shared" ca="1" si="137"/>
        <v>3.3064587053571435</v>
      </c>
      <c r="V141" s="39">
        <f t="shared" ca="1" si="137"/>
        <v>6.1170592117326361</v>
      </c>
      <c r="W141" s="39">
        <f t="shared" ca="1" si="137"/>
        <v>-1.7743744532346333</v>
      </c>
      <c r="X141" s="39">
        <f t="shared" ca="1" si="137"/>
        <v>1.3106036830357151</v>
      </c>
      <c r="Y141" s="39">
        <f t="shared" ca="1" si="137"/>
        <v>3.2388778051758313</v>
      </c>
      <c r="Z141" s="39">
        <f t="shared" ca="1" si="137"/>
        <v>6.18992591334825</v>
      </c>
      <c r="AA141" s="39">
        <f t="shared" ca="1" si="137"/>
        <v>-2.1445298957074619</v>
      </c>
      <c r="AB141" s="39">
        <f t="shared" ca="1" si="137"/>
        <v>1.0043983258928577</v>
      </c>
      <c r="AC141" s="39">
        <f t="shared" ca="1" si="137"/>
        <v>2.9646654045759178</v>
      </c>
      <c r="AD141" s="39">
        <f t="shared" ca="1" si="137"/>
        <v>5.9173987393520671</v>
      </c>
      <c r="AE141" s="39">
        <f t="shared" ca="1" si="137"/>
        <v>-2.4164207573496088</v>
      </c>
      <c r="AF141" s="39">
        <f t="shared" ca="1" si="137"/>
        <v>0.69819296874999992</v>
      </c>
      <c r="AG141" s="39">
        <f t="shared" ca="1" si="137"/>
        <v>2.6584600474330604</v>
      </c>
      <c r="AH141" s="39">
        <f t="shared" ca="1" si="137"/>
        <v>5.6125751034215963</v>
      </c>
      <c r="AI141" s="39">
        <f t="shared" ca="1" si="137"/>
        <v>-2.7207594705913603</v>
      </c>
      <c r="AJ141" s="39">
        <f t="shared" ca="1" si="137"/>
        <v>0.65984475446428537</v>
      </c>
      <c r="AK141" s="39">
        <f t="shared" ca="1" si="137"/>
        <v>2.8879689760044882</v>
      </c>
      <c r="AL141" s="39">
        <f t="shared" ca="1" si="137"/>
        <v>6.1101180154735371</v>
      </c>
      <c r="AM141" s="39">
        <f t="shared" ca="1" si="137"/>
        <v>-1.9561357212284634</v>
      </c>
      <c r="AN141" s="39">
        <f t="shared" ca="1" si="137"/>
        <v>1.2464965401785699</v>
      </c>
      <c r="AO141" s="39">
        <f t="shared" ca="1" si="137"/>
        <v>3.2960493331473444</v>
      </c>
      <c r="AP141" s="39">
        <f t="shared" ca="1" si="137"/>
        <v>6.3368779504633705</v>
      </c>
      <c r="AQ141" s="39">
        <f t="shared" ca="1" si="137"/>
        <v>-1.9083187084183644</v>
      </c>
      <c r="AR141" s="39">
        <f t="shared" ca="1" si="137"/>
        <v>1.2929697544642842</v>
      </c>
      <c r="AS141" s="39">
        <f t="shared" ca="1" si="137"/>
        <v>3.3380582617187731</v>
      </c>
      <c r="AT141" s="39">
        <f t="shared" ca="1" si="137"/>
        <v>6.3742096258897831</v>
      </c>
      <c r="AU141" s="39">
        <f t="shared" ca="1" si="137"/>
        <v>-1.8755109804955326</v>
      </c>
      <c r="AV141" s="39">
        <f t="shared" ca="1" si="137"/>
        <v>1.3218090401785703</v>
      </c>
      <c r="AW141" s="39">
        <f t="shared" ca="1" si="137"/>
        <v>3.3626564760044877</v>
      </c>
      <c r="AX141" s="39">
        <f t="shared" ca="1" si="137"/>
        <v>6.3944320105782984</v>
      </c>
      <c r="AY141" s="39">
        <f t="shared" ca="1" si="137"/>
        <v>-1.8595621069502202</v>
      </c>
      <c r="AZ141" s="39">
        <f t="shared" ca="1" si="137"/>
        <v>1.3338960937499991</v>
      </c>
      <c r="BA141" s="39">
        <f t="shared" ca="1" si="137"/>
        <v>3.3707145117187736</v>
      </c>
      <c r="BB141" s="39">
        <f t="shared" ca="1" si="137"/>
        <v>6.3984046316185168</v>
      </c>
      <c r="BC141" s="39">
        <f t="shared" ca="1" si="137"/>
        <v>-1.8596250634676244</v>
      </c>
      <c r="BD141" s="39">
        <f t="shared" ca="1" si="137"/>
        <v>1.3338960937499991</v>
      </c>
      <c r="BE141" s="39">
        <f t="shared" ca="1" si="137"/>
        <v>3.3707145117187736</v>
      </c>
      <c r="BF141" s="39">
        <f t="shared" ca="1" si="137"/>
        <v>6.3984047299880746</v>
      </c>
      <c r="BG141" s="39">
        <f t="shared" ca="1" si="137"/>
        <v>-1.8596249646369587</v>
      </c>
      <c r="BH141" s="39">
        <f t="shared" ca="1" si="137"/>
        <v>1.3338960937499991</v>
      </c>
      <c r="BI141" s="39">
        <f t="shared" ca="1" si="137"/>
        <v>3.3707145117187736</v>
      </c>
      <c r="BJ141" s="39">
        <f t="shared" ca="1" si="137"/>
        <v>6.3984047298336524</v>
      </c>
      <c r="BK141" s="39">
        <f t="shared" ca="1" si="137"/>
        <v>-1.8596249647921055</v>
      </c>
      <c r="BL141" s="39">
        <f t="shared" ca="1" si="137"/>
        <v>1.3338960937499991</v>
      </c>
      <c r="BM141" s="39">
        <f t="shared" ca="1" si="137"/>
        <v>3.3707145117187736</v>
      </c>
      <c r="BN141" s="39">
        <f t="shared" ca="1" si="137"/>
        <v>6.3984047298338949</v>
      </c>
      <c r="BO141" s="39">
        <f t="shared" ca="1" si="137"/>
        <v>-1.8596249647918619</v>
      </c>
      <c r="BP141" s="39">
        <f t="shared" ca="1" si="137"/>
        <v>1.3338960937499991</v>
      </c>
      <c r="BQ141" s="39">
        <f t="shared" ca="1" si="137"/>
        <v>3.3707145117187736</v>
      </c>
      <c r="BR141" s="39">
        <f t="shared" ca="1" si="137"/>
        <v>6.398404729833894</v>
      </c>
      <c r="BS141" s="39">
        <f t="shared" ca="1" si="137"/>
        <v>-1.8596249647918623</v>
      </c>
      <c r="BT141" s="39">
        <f t="shared" ref="BT141:BY141" ca="1" si="138">$E$141*BT133</f>
        <v>1.3338960937499991</v>
      </c>
      <c r="BU141" s="39">
        <f t="shared" ca="1" si="138"/>
        <v>3.3707145117187736</v>
      </c>
      <c r="BV141" s="39">
        <f t="shared" ca="1" si="138"/>
        <v>6.398404729833894</v>
      </c>
      <c r="BW141" s="39">
        <f t="shared" ca="1" si="138"/>
        <v>-1.8596249647918623</v>
      </c>
      <c r="BX141" s="39">
        <f t="shared" ca="1" si="138"/>
        <v>1.3338960937499991</v>
      </c>
      <c r="BY141" s="39">
        <f t="shared" ca="1" si="138"/>
        <v>3.3707145117187736</v>
      </c>
      <c r="CA141" s="26">
        <f t="shared" si="110"/>
        <v>0</v>
      </c>
      <c r="CB141" s="26">
        <f t="shared" si="110"/>
        <v>0</v>
      </c>
      <c r="CC141" s="26">
        <f t="shared" si="110"/>
        <v>0</v>
      </c>
      <c r="CD141" s="26">
        <f t="shared" si="110"/>
        <v>0</v>
      </c>
      <c r="CE141" s="26">
        <f t="shared" si="110"/>
        <v>0</v>
      </c>
      <c r="CF141" s="26">
        <f t="shared" si="110"/>
        <v>0</v>
      </c>
      <c r="CG141" s="26">
        <f t="shared" si="110"/>
        <v>0</v>
      </c>
      <c r="CH141" s="26">
        <f t="shared" si="110"/>
        <v>0</v>
      </c>
      <c r="CI141" s="26">
        <f t="shared" si="110"/>
        <v>0</v>
      </c>
      <c r="CJ141" s="26">
        <f t="shared" si="110"/>
        <v>0</v>
      </c>
      <c r="CK141" s="26">
        <f t="shared" si="110"/>
        <v>0</v>
      </c>
      <c r="CL141" s="26">
        <f t="shared" si="110"/>
        <v>0</v>
      </c>
    </row>
    <row r="142" spans="1:90">
      <c r="C142" s="11" t="s">
        <v>103</v>
      </c>
      <c r="F142" s="38"/>
      <c r="G142" s="39">
        <f>G133-G141</f>
        <v>-2.625</v>
      </c>
      <c r="H142" s="39">
        <f t="shared" ref="H142:BS142" ca="1" si="139">H133-H141</f>
        <v>6.3214285714285499</v>
      </c>
      <c r="I142" s="39">
        <f t="shared" ca="1" si="139"/>
        <v>10.017857142857142</v>
      </c>
      <c r="J142" s="39">
        <f t="shared" ca="1" si="139"/>
        <v>15.964285714285715</v>
      </c>
      <c r="K142" s="39">
        <f t="shared" ca="1" si="139"/>
        <v>-2.614285714285713</v>
      </c>
      <c r="L142" s="39">
        <f t="shared" ca="1" si="139"/>
        <v>4.5428571428571445</v>
      </c>
      <c r="M142" s="39">
        <f t="shared" ca="1" si="139"/>
        <v>9.2250000000000014</v>
      </c>
      <c r="N142" s="39">
        <f t="shared" ca="1" si="139"/>
        <v>16.38214285714286</v>
      </c>
      <c r="O142" s="39">
        <f t="shared" ca="1" si="139"/>
        <v>-3.7017020089285695</v>
      </c>
      <c r="P142" s="39">
        <f t="shared" ca="1" si="139"/>
        <v>4.7476339285714291</v>
      </c>
      <c r="Q142" s="39">
        <f t="shared" ca="1" si="139"/>
        <v>10.074575892857144</v>
      </c>
      <c r="R142" s="39">
        <f t="shared" ca="1" si="139"/>
        <v>17.966482386997775</v>
      </c>
      <c r="S142" s="39">
        <f t="shared" ca="1" si="139"/>
        <v>-4.6827598272596065</v>
      </c>
      <c r="T142" s="39">
        <f t="shared" ca="1" si="139"/>
        <v>4.2121570058511608</v>
      </c>
      <c r="U142" s="39">
        <f t="shared" ca="1" si="139"/>
        <v>9.9193761160714295</v>
      </c>
      <c r="V142" s="39">
        <f t="shared" ca="1" si="139"/>
        <v>18.351177635197907</v>
      </c>
      <c r="W142" s="39">
        <f t="shared" ca="1" si="139"/>
        <v>-5.3231233597038994</v>
      </c>
      <c r="X142" s="39">
        <f t="shared" ca="1" si="139"/>
        <v>3.9318110491071452</v>
      </c>
      <c r="Y142" s="39">
        <f t="shared" ca="1" si="139"/>
        <v>9.7166334155274932</v>
      </c>
      <c r="Z142" s="39">
        <f t="shared" ca="1" si="139"/>
        <v>18.569777740044749</v>
      </c>
      <c r="AA142" s="39">
        <f t="shared" ca="1" si="139"/>
        <v>-6.4335896871223852</v>
      </c>
      <c r="AB142" s="39">
        <f t="shared" ca="1" si="139"/>
        <v>3.0131949776785731</v>
      </c>
      <c r="AC142" s="39">
        <f t="shared" ca="1" si="139"/>
        <v>8.8939962137277533</v>
      </c>
      <c r="AD142" s="39">
        <f t="shared" ca="1" si="139"/>
        <v>17.752196218056202</v>
      </c>
      <c r="AE142" s="39">
        <f t="shared" ca="1" si="139"/>
        <v>-7.249262272048826</v>
      </c>
      <c r="AF142" s="39">
        <f t="shared" ca="1" si="139"/>
        <v>2.0945789062499998</v>
      </c>
      <c r="AG142" s="39">
        <f t="shared" ca="1" si="139"/>
        <v>7.9753801422991817</v>
      </c>
      <c r="AH142" s="39">
        <f t="shared" ca="1" si="139"/>
        <v>16.837725310264787</v>
      </c>
      <c r="AI142" s="39">
        <f t="shared" ca="1" si="139"/>
        <v>-8.1622784117740803</v>
      </c>
      <c r="AJ142" s="39">
        <f t="shared" ca="1" si="139"/>
        <v>1.9795342633928561</v>
      </c>
      <c r="AK142" s="39">
        <f t="shared" ca="1" si="139"/>
        <v>8.6639069280134642</v>
      </c>
      <c r="AL142" s="39">
        <f t="shared" ca="1" si="139"/>
        <v>18.330354046420609</v>
      </c>
      <c r="AM142" s="39">
        <f t="shared" ca="1" si="139"/>
        <v>-5.8684071636853901</v>
      </c>
      <c r="AN142" s="39">
        <f t="shared" ca="1" si="139"/>
        <v>3.7394896205357098</v>
      </c>
      <c r="AO142" s="39">
        <f t="shared" ca="1" si="139"/>
        <v>9.8881479994420332</v>
      </c>
      <c r="AP142" s="39">
        <f t="shared" ca="1" si="139"/>
        <v>19.010633851390111</v>
      </c>
      <c r="AQ142" s="39">
        <f t="shared" ca="1" si="139"/>
        <v>-5.7249561252550931</v>
      </c>
      <c r="AR142" s="39">
        <f t="shared" ca="1" si="139"/>
        <v>3.8789092633928526</v>
      </c>
      <c r="AS142" s="39">
        <f t="shared" ca="1" si="139"/>
        <v>10.014174785156319</v>
      </c>
      <c r="AT142" s="39">
        <f t="shared" ca="1" si="139"/>
        <v>19.122628877669349</v>
      </c>
      <c r="AU142" s="39">
        <f t="shared" ca="1" si="139"/>
        <v>-5.6265329414865981</v>
      </c>
      <c r="AV142" s="39">
        <f t="shared" ca="1" si="139"/>
        <v>3.9654271205357108</v>
      </c>
      <c r="AW142" s="39">
        <f t="shared" ca="1" si="139"/>
        <v>10.087969428013462</v>
      </c>
      <c r="AX142" s="39">
        <f t="shared" ca="1" si="139"/>
        <v>19.183296031734894</v>
      </c>
      <c r="AY142" s="39">
        <f t="shared" ca="1" si="139"/>
        <v>-5.578686320850661</v>
      </c>
      <c r="AZ142" s="39">
        <f t="shared" ca="1" si="139"/>
        <v>4.0016882812499972</v>
      </c>
      <c r="BA142" s="39">
        <f t="shared" ca="1" si="139"/>
        <v>10.112143535156321</v>
      </c>
      <c r="BB142" s="39">
        <f t="shared" ca="1" si="139"/>
        <v>19.195213894855549</v>
      </c>
      <c r="BC142" s="39">
        <f t="shared" ca="1" si="139"/>
        <v>-5.5788751904028731</v>
      </c>
      <c r="BD142" s="39">
        <f t="shared" ca="1" si="139"/>
        <v>4.0016882812499972</v>
      </c>
      <c r="BE142" s="39">
        <f t="shared" ca="1" si="139"/>
        <v>10.112143535156321</v>
      </c>
      <c r="BF142" s="39">
        <f t="shared" ca="1" si="139"/>
        <v>19.195214189964226</v>
      </c>
      <c r="BG142" s="39">
        <f t="shared" ca="1" si="139"/>
        <v>-5.5788748939108759</v>
      </c>
      <c r="BH142" s="39">
        <f t="shared" ca="1" si="139"/>
        <v>4.0016882812499972</v>
      </c>
      <c r="BI142" s="39">
        <f t="shared" ca="1" si="139"/>
        <v>10.112143535156321</v>
      </c>
      <c r="BJ142" s="39">
        <f t="shared" ca="1" si="139"/>
        <v>19.195214189500959</v>
      </c>
      <c r="BK142" s="39">
        <f t="shared" ca="1" si="139"/>
        <v>-5.578874894376316</v>
      </c>
      <c r="BL142" s="39">
        <f t="shared" ca="1" si="139"/>
        <v>4.0016882812499972</v>
      </c>
      <c r="BM142" s="39">
        <f t="shared" ca="1" si="139"/>
        <v>10.112143535156321</v>
      </c>
      <c r="BN142" s="39">
        <f t="shared" ca="1" si="139"/>
        <v>19.195214189501684</v>
      </c>
      <c r="BO142" s="39">
        <f t="shared" ca="1" si="139"/>
        <v>-5.5788748943755859</v>
      </c>
      <c r="BP142" s="39">
        <f t="shared" ca="1" si="139"/>
        <v>4.0016882812499972</v>
      </c>
      <c r="BQ142" s="39">
        <f t="shared" ca="1" si="139"/>
        <v>10.112143535156321</v>
      </c>
      <c r="BR142" s="39">
        <f t="shared" ca="1" si="139"/>
        <v>19.195214189501684</v>
      </c>
      <c r="BS142" s="39">
        <f t="shared" ca="1" si="139"/>
        <v>-5.5788748943755868</v>
      </c>
      <c r="BT142" s="39">
        <f t="shared" ref="BT142:BY142" ca="1" si="140">BT133-BT141</f>
        <v>4.0016882812499972</v>
      </c>
      <c r="BU142" s="39">
        <f t="shared" ca="1" si="140"/>
        <v>10.112143535156321</v>
      </c>
      <c r="BV142" s="39">
        <f t="shared" ca="1" si="140"/>
        <v>19.195214189501684</v>
      </c>
      <c r="BW142" s="39">
        <f t="shared" ca="1" si="140"/>
        <v>-5.5788748943755868</v>
      </c>
      <c r="BX142" s="39">
        <f t="shared" ca="1" si="140"/>
        <v>4.0016882812499972</v>
      </c>
      <c r="BY142" s="39">
        <f t="shared" ca="1" si="140"/>
        <v>10.112143535156321</v>
      </c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</row>
    <row r="143" spans="1:90">
      <c r="F143" s="38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</row>
    <row r="144" spans="1:90">
      <c r="C144" s="11" t="s">
        <v>104</v>
      </c>
      <c r="F144" s="38"/>
      <c r="G144" s="39">
        <f>G140-G141</f>
        <v>0.875</v>
      </c>
      <c r="H144" s="39">
        <f t="shared" ref="H144:BS144" ca="1" si="141">H140-H141</f>
        <v>-0.875</v>
      </c>
      <c r="I144" s="39">
        <f t="shared" ca="1" si="141"/>
        <v>0</v>
      </c>
      <c r="J144" s="39">
        <f t="shared" ca="1" si="141"/>
        <v>0</v>
      </c>
      <c r="K144" s="39">
        <f t="shared" ca="1" si="141"/>
        <v>0.871428571428571</v>
      </c>
      <c r="L144" s="39">
        <f t="shared" ca="1" si="141"/>
        <v>-0.871428571428571</v>
      </c>
      <c r="M144" s="39">
        <f t="shared" ca="1" si="141"/>
        <v>0</v>
      </c>
      <c r="N144" s="39">
        <f t="shared" ca="1" si="141"/>
        <v>0</v>
      </c>
      <c r="O144" s="39">
        <f t="shared" ca="1" si="141"/>
        <v>1.2339006696428565</v>
      </c>
      <c r="P144" s="39">
        <f t="shared" ca="1" si="141"/>
        <v>-1.2339006696428565</v>
      </c>
      <c r="Q144" s="39">
        <f t="shared" ca="1" si="141"/>
        <v>0</v>
      </c>
      <c r="R144" s="39">
        <f t="shared" ca="1" si="141"/>
        <v>0</v>
      </c>
      <c r="S144" s="39">
        <f t="shared" ca="1" si="141"/>
        <v>1.5609199424198688</v>
      </c>
      <c r="T144" s="39">
        <f t="shared" ca="1" si="141"/>
        <v>-1.4040523352837204</v>
      </c>
      <c r="U144" s="39">
        <f t="shared" ca="1" si="141"/>
        <v>-0.15686760713614856</v>
      </c>
      <c r="V144" s="39">
        <f t="shared" ca="1" si="141"/>
        <v>0</v>
      </c>
      <c r="W144" s="39">
        <f t="shared" ca="1" si="141"/>
        <v>1.7743744532346333</v>
      </c>
      <c r="X144" s="39">
        <f t="shared" ca="1" si="141"/>
        <v>-1.3106036830357151</v>
      </c>
      <c r="Y144" s="39">
        <f t="shared" ca="1" si="141"/>
        <v>-0.46377077019891821</v>
      </c>
      <c r="Z144" s="39">
        <f t="shared" ca="1" si="141"/>
        <v>0</v>
      </c>
      <c r="AA144" s="39">
        <f t="shared" ca="1" si="141"/>
        <v>2.1445298957074619</v>
      </c>
      <c r="AB144" s="39">
        <f t="shared" ca="1" si="141"/>
        <v>-1.0043983258928577</v>
      </c>
      <c r="AC144" s="39">
        <f t="shared" ca="1" si="141"/>
        <v>-1.1401315698146042</v>
      </c>
      <c r="AD144" s="39">
        <f t="shared" ca="1" si="141"/>
        <v>0</v>
      </c>
      <c r="AE144" s="39">
        <f t="shared" ca="1" si="141"/>
        <v>2.4164207573496088</v>
      </c>
      <c r="AF144" s="39">
        <f t="shared" ca="1" si="141"/>
        <v>-0.69819296874999992</v>
      </c>
      <c r="AG144" s="39">
        <f t="shared" ca="1" si="141"/>
        <v>-1.7182277885996089</v>
      </c>
      <c r="AH144" s="39">
        <f t="shared" ca="1" si="141"/>
        <v>0</v>
      </c>
      <c r="AI144" s="39">
        <f t="shared" ca="1" si="141"/>
        <v>2.7207594705913603</v>
      </c>
      <c r="AJ144" s="39">
        <f t="shared" ca="1" si="141"/>
        <v>-0.65984475446428537</v>
      </c>
      <c r="AK144" s="39">
        <f t="shared" ca="1" si="141"/>
        <v>-2.0609147161270749</v>
      </c>
      <c r="AL144" s="39">
        <f t="shared" ca="1" si="141"/>
        <v>0</v>
      </c>
      <c r="AM144" s="39">
        <f t="shared" ca="1" si="141"/>
        <v>1.9561357212284634</v>
      </c>
      <c r="AN144" s="39">
        <f t="shared" ca="1" si="141"/>
        <v>-1.2464965401785699</v>
      </c>
      <c r="AO144" s="39">
        <f t="shared" ca="1" si="141"/>
        <v>-0.70963918104989343</v>
      </c>
      <c r="AP144" s="39">
        <f t="shared" ca="1" si="141"/>
        <v>0</v>
      </c>
      <c r="AQ144" s="39">
        <f t="shared" ca="1" si="141"/>
        <v>1.9083187084183644</v>
      </c>
      <c r="AR144" s="39">
        <f t="shared" ca="1" si="141"/>
        <v>-1.2929697544642842</v>
      </c>
      <c r="AS144" s="39">
        <f t="shared" ca="1" si="141"/>
        <v>-0.61534895395408018</v>
      </c>
      <c r="AT144" s="39">
        <f t="shared" ca="1" si="141"/>
        <v>0</v>
      </c>
      <c r="AU144" s="39">
        <f t="shared" ca="1" si="141"/>
        <v>1.8755109804955326</v>
      </c>
      <c r="AV144" s="39">
        <f t="shared" ca="1" si="141"/>
        <v>-1.3218090401785703</v>
      </c>
      <c r="AW144" s="39">
        <f t="shared" ca="1" si="141"/>
        <v>-0.55370194031696229</v>
      </c>
      <c r="AX144" s="39">
        <f t="shared" ca="1" si="141"/>
        <v>0</v>
      </c>
      <c r="AY144" s="39">
        <f t="shared" ca="1" si="141"/>
        <v>1.8595621069502202</v>
      </c>
      <c r="AZ144" s="39">
        <f t="shared" ca="1" si="141"/>
        <v>-1.3338960937499991</v>
      </c>
      <c r="BA144" s="39">
        <f t="shared" ca="1" si="141"/>
        <v>-0.5256660132002211</v>
      </c>
      <c r="BB144" s="39">
        <f t="shared" ca="1" si="141"/>
        <v>0</v>
      </c>
      <c r="BC144" s="39">
        <f t="shared" ca="1" si="141"/>
        <v>1.8596250634676244</v>
      </c>
      <c r="BD144" s="39">
        <f t="shared" ca="1" si="141"/>
        <v>-1.3338960937499991</v>
      </c>
      <c r="BE144" s="39">
        <f t="shared" ca="1" si="141"/>
        <v>-0.52572896971762528</v>
      </c>
      <c r="BF144" s="39">
        <f t="shared" ca="1" si="141"/>
        <v>0</v>
      </c>
      <c r="BG144" s="39">
        <f t="shared" ca="1" si="141"/>
        <v>1.8596249646369587</v>
      </c>
      <c r="BH144" s="39">
        <f t="shared" ca="1" si="141"/>
        <v>-1.3338960937499991</v>
      </c>
      <c r="BI144" s="39">
        <f t="shared" ca="1" si="141"/>
        <v>-0.52572887088695985</v>
      </c>
      <c r="BJ144" s="39">
        <f t="shared" ca="1" si="141"/>
        <v>0</v>
      </c>
      <c r="BK144" s="39">
        <f t="shared" ca="1" si="141"/>
        <v>1.8596249647921055</v>
      </c>
      <c r="BL144" s="39">
        <f t="shared" ca="1" si="141"/>
        <v>-1.3338960937499991</v>
      </c>
      <c r="BM144" s="39">
        <f t="shared" ca="1" si="141"/>
        <v>-0.52572887104210642</v>
      </c>
      <c r="BN144" s="39">
        <f t="shared" ca="1" si="141"/>
        <v>0</v>
      </c>
      <c r="BO144" s="39">
        <f t="shared" ca="1" si="141"/>
        <v>1.8596249647918619</v>
      </c>
      <c r="BP144" s="39">
        <f t="shared" ca="1" si="141"/>
        <v>-1.3338960937499991</v>
      </c>
      <c r="BQ144" s="39">
        <f t="shared" ca="1" si="141"/>
        <v>-0.52572887104186261</v>
      </c>
      <c r="BR144" s="39">
        <f t="shared" ca="1" si="141"/>
        <v>0</v>
      </c>
      <c r="BS144" s="39">
        <f t="shared" ca="1" si="141"/>
        <v>1.8596249647918623</v>
      </c>
      <c r="BT144" s="39">
        <f t="shared" ref="BT144:BY144" ca="1" si="142">BT140-BT141</f>
        <v>-1.3338960937499991</v>
      </c>
      <c r="BU144" s="39">
        <f t="shared" ca="1" si="142"/>
        <v>-0.5257288710418635</v>
      </c>
      <c r="BV144" s="39">
        <f t="shared" ca="1" si="142"/>
        <v>0</v>
      </c>
      <c r="BW144" s="39">
        <f t="shared" ca="1" si="142"/>
        <v>1.8596249647918623</v>
      </c>
      <c r="BX144" s="39">
        <f t="shared" ca="1" si="142"/>
        <v>-1.3338960937499991</v>
      </c>
      <c r="BY144" s="39">
        <f t="shared" ca="1" si="142"/>
        <v>-0.5257288710418635</v>
      </c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</row>
    <row r="145" spans="1:90">
      <c r="F145" s="38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</row>
    <row r="146" spans="1:90">
      <c r="C146" s="11" t="s">
        <v>105</v>
      </c>
      <c r="F146" s="38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</row>
    <row r="147" spans="1:90">
      <c r="C147" s="11" t="s">
        <v>106</v>
      </c>
      <c r="F147" s="38"/>
      <c r="G147" s="39">
        <f>F149</f>
        <v>0</v>
      </c>
      <c r="H147" s="39">
        <f t="shared" ref="H147:BS147" si="143">G149</f>
        <v>0.875</v>
      </c>
      <c r="I147" s="39">
        <f t="shared" ca="1" si="143"/>
        <v>0</v>
      </c>
      <c r="J147" s="39">
        <f t="shared" ca="1" si="143"/>
        <v>0</v>
      </c>
      <c r="K147" s="39">
        <f t="shared" ca="1" si="143"/>
        <v>0</v>
      </c>
      <c r="L147" s="39">
        <f t="shared" ca="1" si="143"/>
        <v>0.871428571428571</v>
      </c>
      <c r="M147" s="39">
        <f t="shared" ca="1" si="143"/>
        <v>0</v>
      </c>
      <c r="N147" s="39">
        <f t="shared" ca="1" si="143"/>
        <v>0</v>
      </c>
      <c r="O147" s="39">
        <f t="shared" ca="1" si="143"/>
        <v>0</v>
      </c>
      <c r="P147" s="39">
        <f t="shared" ca="1" si="143"/>
        <v>1.2339006696428565</v>
      </c>
      <c r="Q147" s="39">
        <f t="shared" ca="1" si="143"/>
        <v>0</v>
      </c>
      <c r="R147" s="39">
        <f t="shared" ca="1" si="143"/>
        <v>0</v>
      </c>
      <c r="S147" s="39">
        <f t="shared" ca="1" si="143"/>
        <v>0</v>
      </c>
      <c r="T147" s="39">
        <f t="shared" ca="1" si="143"/>
        <v>1.5609199424198688</v>
      </c>
      <c r="U147" s="39">
        <f t="shared" ca="1" si="143"/>
        <v>0.15686760713614833</v>
      </c>
      <c r="V147" s="39">
        <f t="shared" ca="1" si="143"/>
        <v>-2.2204460492503131E-16</v>
      </c>
      <c r="W147" s="39">
        <f t="shared" ca="1" si="143"/>
        <v>-2.2204460492503131E-16</v>
      </c>
      <c r="X147" s="39">
        <f t="shared" ca="1" si="143"/>
        <v>1.7743744532346331</v>
      </c>
      <c r="Y147" s="39">
        <f t="shared" ca="1" si="143"/>
        <v>0.46377077019891799</v>
      </c>
      <c r="Z147" s="39">
        <f t="shared" ca="1" si="143"/>
        <v>0</v>
      </c>
      <c r="AA147" s="39">
        <f t="shared" ca="1" si="143"/>
        <v>0</v>
      </c>
      <c r="AB147" s="39">
        <f t="shared" ca="1" si="143"/>
        <v>2.1445298957074619</v>
      </c>
      <c r="AC147" s="39">
        <f t="shared" ca="1" si="143"/>
        <v>1.1401315698146042</v>
      </c>
      <c r="AD147" s="39">
        <f t="shared" ca="1" si="143"/>
        <v>0</v>
      </c>
      <c r="AE147" s="39">
        <f t="shared" ca="1" si="143"/>
        <v>0</v>
      </c>
      <c r="AF147" s="39">
        <f t="shared" ca="1" si="143"/>
        <v>2.4164207573496088</v>
      </c>
      <c r="AG147" s="39">
        <f t="shared" ca="1" si="143"/>
        <v>1.7182277885996089</v>
      </c>
      <c r="AH147" s="39">
        <f t="shared" ca="1" si="143"/>
        <v>0</v>
      </c>
      <c r="AI147" s="39">
        <f t="shared" ca="1" si="143"/>
        <v>0</v>
      </c>
      <c r="AJ147" s="39">
        <f t="shared" ca="1" si="143"/>
        <v>2.7207594705913603</v>
      </c>
      <c r="AK147" s="39">
        <f t="shared" ca="1" si="143"/>
        <v>2.0609147161270749</v>
      </c>
      <c r="AL147" s="39">
        <f t="shared" ca="1" si="143"/>
        <v>0</v>
      </c>
      <c r="AM147" s="39">
        <f t="shared" ca="1" si="143"/>
        <v>0</v>
      </c>
      <c r="AN147" s="39">
        <f t="shared" ca="1" si="143"/>
        <v>1.9561357212284634</v>
      </c>
      <c r="AO147" s="39">
        <f t="shared" ca="1" si="143"/>
        <v>0.70963918104989343</v>
      </c>
      <c r="AP147" s="39">
        <f t="shared" ca="1" si="143"/>
        <v>0</v>
      </c>
      <c r="AQ147" s="39">
        <f t="shared" ca="1" si="143"/>
        <v>0</v>
      </c>
      <c r="AR147" s="39">
        <f t="shared" ca="1" si="143"/>
        <v>1.9083187084183644</v>
      </c>
      <c r="AS147" s="39">
        <f t="shared" ca="1" si="143"/>
        <v>0.61534895395408018</v>
      </c>
      <c r="AT147" s="39">
        <f t="shared" ca="1" si="143"/>
        <v>0</v>
      </c>
      <c r="AU147" s="39">
        <f t="shared" ca="1" si="143"/>
        <v>0</v>
      </c>
      <c r="AV147" s="39">
        <f t="shared" ca="1" si="143"/>
        <v>1.8755109804955326</v>
      </c>
      <c r="AW147" s="39">
        <f t="shared" ca="1" si="143"/>
        <v>0.55370194031696229</v>
      </c>
      <c r="AX147" s="39">
        <f t="shared" ca="1" si="143"/>
        <v>0</v>
      </c>
      <c r="AY147" s="39">
        <f t="shared" ca="1" si="143"/>
        <v>0</v>
      </c>
      <c r="AZ147" s="39">
        <f t="shared" ca="1" si="143"/>
        <v>1.8595621069502202</v>
      </c>
      <c r="BA147" s="39">
        <f t="shared" ca="1" si="143"/>
        <v>0.5256660132002211</v>
      </c>
      <c r="BB147" s="39">
        <f t="shared" ca="1" si="143"/>
        <v>0</v>
      </c>
      <c r="BC147" s="39">
        <f t="shared" ca="1" si="143"/>
        <v>0</v>
      </c>
      <c r="BD147" s="39">
        <f t="shared" ca="1" si="143"/>
        <v>1.8596250634676244</v>
      </c>
      <c r="BE147" s="39">
        <f t="shared" ca="1" si="143"/>
        <v>0.52572896971762528</v>
      </c>
      <c r="BF147" s="39">
        <f t="shared" ca="1" si="143"/>
        <v>0</v>
      </c>
      <c r="BG147" s="39">
        <f t="shared" ca="1" si="143"/>
        <v>0</v>
      </c>
      <c r="BH147" s="39">
        <f t="shared" ca="1" si="143"/>
        <v>1.8596249646369587</v>
      </c>
      <c r="BI147" s="39">
        <f t="shared" ca="1" si="143"/>
        <v>0.52572887088695963</v>
      </c>
      <c r="BJ147" s="39">
        <f t="shared" ca="1" si="143"/>
        <v>0</v>
      </c>
      <c r="BK147" s="39">
        <f t="shared" ca="1" si="143"/>
        <v>0</v>
      </c>
      <c r="BL147" s="39">
        <f t="shared" ca="1" si="143"/>
        <v>1.8596249647921055</v>
      </c>
      <c r="BM147" s="39">
        <f t="shared" ca="1" si="143"/>
        <v>0.52572887104210642</v>
      </c>
      <c r="BN147" s="39">
        <f t="shared" ca="1" si="143"/>
        <v>0</v>
      </c>
      <c r="BO147" s="39">
        <f t="shared" ca="1" si="143"/>
        <v>0</v>
      </c>
      <c r="BP147" s="39">
        <f t="shared" ca="1" si="143"/>
        <v>1.8596249647918619</v>
      </c>
      <c r="BQ147" s="39">
        <f t="shared" ca="1" si="143"/>
        <v>0.52572887104186283</v>
      </c>
      <c r="BR147" s="39">
        <f t="shared" ca="1" si="143"/>
        <v>0</v>
      </c>
      <c r="BS147" s="39">
        <f t="shared" ca="1" si="143"/>
        <v>0</v>
      </c>
      <c r="BT147" s="39">
        <f t="shared" ref="BT147:BY147" ca="1" si="144">BS149</f>
        <v>1.8596249647918623</v>
      </c>
      <c r="BU147" s="39">
        <f t="shared" ca="1" si="144"/>
        <v>0.52572887104186328</v>
      </c>
      <c r="BV147" s="39">
        <f t="shared" ca="1" si="144"/>
        <v>0</v>
      </c>
      <c r="BW147" s="39">
        <f t="shared" ca="1" si="144"/>
        <v>0</v>
      </c>
      <c r="BX147" s="39">
        <f t="shared" ca="1" si="144"/>
        <v>1.8596249647918623</v>
      </c>
      <c r="BY147" s="39">
        <f t="shared" ca="1" si="144"/>
        <v>0.52572887104186328</v>
      </c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</row>
    <row r="148" spans="1:90">
      <c r="C148" s="11" t="s">
        <v>107</v>
      </c>
      <c r="F148" s="38"/>
      <c r="G148" s="39">
        <f>G144</f>
        <v>0.875</v>
      </c>
      <c r="H148" s="39">
        <f t="shared" ref="H148:BS148" ca="1" si="145">H144</f>
        <v>-0.875</v>
      </c>
      <c r="I148" s="39">
        <f t="shared" ca="1" si="145"/>
        <v>0</v>
      </c>
      <c r="J148" s="39">
        <f t="shared" ca="1" si="145"/>
        <v>0</v>
      </c>
      <c r="K148" s="39">
        <f t="shared" ca="1" si="145"/>
        <v>0.871428571428571</v>
      </c>
      <c r="L148" s="39">
        <f t="shared" ca="1" si="145"/>
        <v>-0.871428571428571</v>
      </c>
      <c r="M148" s="39">
        <f t="shared" ca="1" si="145"/>
        <v>0</v>
      </c>
      <c r="N148" s="39">
        <f t="shared" ca="1" si="145"/>
        <v>0</v>
      </c>
      <c r="O148" s="39">
        <f t="shared" ca="1" si="145"/>
        <v>1.2339006696428565</v>
      </c>
      <c r="P148" s="39">
        <f t="shared" ca="1" si="145"/>
        <v>-1.2339006696428565</v>
      </c>
      <c r="Q148" s="39">
        <f t="shared" ca="1" si="145"/>
        <v>0</v>
      </c>
      <c r="R148" s="39">
        <f t="shared" ca="1" si="145"/>
        <v>0</v>
      </c>
      <c r="S148" s="39">
        <f t="shared" ca="1" si="145"/>
        <v>1.5609199424198688</v>
      </c>
      <c r="T148" s="39">
        <f t="shared" ca="1" si="145"/>
        <v>-1.4040523352837204</v>
      </c>
      <c r="U148" s="39">
        <f t="shared" ca="1" si="145"/>
        <v>-0.15686760713614856</v>
      </c>
      <c r="V148" s="39">
        <f t="shared" ca="1" si="145"/>
        <v>0</v>
      </c>
      <c r="W148" s="39">
        <f t="shared" ca="1" si="145"/>
        <v>1.7743744532346333</v>
      </c>
      <c r="X148" s="39">
        <f t="shared" ca="1" si="145"/>
        <v>-1.3106036830357151</v>
      </c>
      <c r="Y148" s="39">
        <f t="shared" ca="1" si="145"/>
        <v>-0.46377077019891821</v>
      </c>
      <c r="Z148" s="39">
        <f t="shared" ca="1" si="145"/>
        <v>0</v>
      </c>
      <c r="AA148" s="39">
        <f t="shared" ca="1" si="145"/>
        <v>2.1445298957074619</v>
      </c>
      <c r="AB148" s="39">
        <f t="shared" ca="1" si="145"/>
        <v>-1.0043983258928577</v>
      </c>
      <c r="AC148" s="39">
        <f t="shared" ca="1" si="145"/>
        <v>-1.1401315698146042</v>
      </c>
      <c r="AD148" s="39">
        <f t="shared" ca="1" si="145"/>
        <v>0</v>
      </c>
      <c r="AE148" s="39">
        <f t="shared" ca="1" si="145"/>
        <v>2.4164207573496088</v>
      </c>
      <c r="AF148" s="39">
        <f t="shared" ca="1" si="145"/>
        <v>-0.69819296874999992</v>
      </c>
      <c r="AG148" s="39">
        <f t="shared" ca="1" si="145"/>
        <v>-1.7182277885996089</v>
      </c>
      <c r="AH148" s="39">
        <f t="shared" ca="1" si="145"/>
        <v>0</v>
      </c>
      <c r="AI148" s="39">
        <f t="shared" ca="1" si="145"/>
        <v>2.7207594705913603</v>
      </c>
      <c r="AJ148" s="39">
        <f t="shared" ca="1" si="145"/>
        <v>-0.65984475446428537</v>
      </c>
      <c r="AK148" s="39">
        <f t="shared" ca="1" si="145"/>
        <v>-2.0609147161270749</v>
      </c>
      <c r="AL148" s="39">
        <f t="shared" ca="1" si="145"/>
        <v>0</v>
      </c>
      <c r="AM148" s="39">
        <f t="shared" ca="1" si="145"/>
        <v>1.9561357212284634</v>
      </c>
      <c r="AN148" s="39">
        <f t="shared" ca="1" si="145"/>
        <v>-1.2464965401785699</v>
      </c>
      <c r="AO148" s="39">
        <f t="shared" ca="1" si="145"/>
        <v>-0.70963918104989343</v>
      </c>
      <c r="AP148" s="39">
        <f t="shared" ca="1" si="145"/>
        <v>0</v>
      </c>
      <c r="AQ148" s="39">
        <f t="shared" ca="1" si="145"/>
        <v>1.9083187084183644</v>
      </c>
      <c r="AR148" s="39">
        <f t="shared" ca="1" si="145"/>
        <v>-1.2929697544642842</v>
      </c>
      <c r="AS148" s="39">
        <f t="shared" ca="1" si="145"/>
        <v>-0.61534895395408018</v>
      </c>
      <c r="AT148" s="39">
        <f t="shared" ca="1" si="145"/>
        <v>0</v>
      </c>
      <c r="AU148" s="39">
        <f t="shared" ca="1" si="145"/>
        <v>1.8755109804955326</v>
      </c>
      <c r="AV148" s="39">
        <f t="shared" ca="1" si="145"/>
        <v>-1.3218090401785703</v>
      </c>
      <c r="AW148" s="39">
        <f t="shared" ca="1" si="145"/>
        <v>-0.55370194031696229</v>
      </c>
      <c r="AX148" s="39">
        <f t="shared" ca="1" si="145"/>
        <v>0</v>
      </c>
      <c r="AY148" s="39">
        <f t="shared" ca="1" si="145"/>
        <v>1.8595621069502202</v>
      </c>
      <c r="AZ148" s="39">
        <f t="shared" ca="1" si="145"/>
        <v>-1.3338960937499991</v>
      </c>
      <c r="BA148" s="39">
        <f t="shared" ca="1" si="145"/>
        <v>-0.5256660132002211</v>
      </c>
      <c r="BB148" s="39">
        <f t="shared" ca="1" si="145"/>
        <v>0</v>
      </c>
      <c r="BC148" s="39">
        <f t="shared" ca="1" si="145"/>
        <v>1.8596250634676244</v>
      </c>
      <c r="BD148" s="39">
        <f t="shared" ca="1" si="145"/>
        <v>-1.3338960937499991</v>
      </c>
      <c r="BE148" s="39">
        <f t="shared" ca="1" si="145"/>
        <v>-0.52572896971762528</v>
      </c>
      <c r="BF148" s="39">
        <f t="shared" ca="1" si="145"/>
        <v>0</v>
      </c>
      <c r="BG148" s="39">
        <f t="shared" ca="1" si="145"/>
        <v>1.8596249646369587</v>
      </c>
      <c r="BH148" s="39">
        <f t="shared" ca="1" si="145"/>
        <v>-1.3338960937499991</v>
      </c>
      <c r="BI148" s="39">
        <f t="shared" ca="1" si="145"/>
        <v>-0.52572887088695985</v>
      </c>
      <c r="BJ148" s="39">
        <f t="shared" ca="1" si="145"/>
        <v>0</v>
      </c>
      <c r="BK148" s="39">
        <f t="shared" ca="1" si="145"/>
        <v>1.8596249647921055</v>
      </c>
      <c r="BL148" s="39">
        <f t="shared" ca="1" si="145"/>
        <v>-1.3338960937499991</v>
      </c>
      <c r="BM148" s="39">
        <f t="shared" ca="1" si="145"/>
        <v>-0.52572887104210642</v>
      </c>
      <c r="BN148" s="39">
        <f t="shared" ca="1" si="145"/>
        <v>0</v>
      </c>
      <c r="BO148" s="39">
        <f t="shared" ca="1" si="145"/>
        <v>1.8596249647918619</v>
      </c>
      <c r="BP148" s="39">
        <f t="shared" ca="1" si="145"/>
        <v>-1.3338960937499991</v>
      </c>
      <c r="BQ148" s="39">
        <f t="shared" ca="1" si="145"/>
        <v>-0.52572887104186261</v>
      </c>
      <c r="BR148" s="39">
        <f t="shared" ca="1" si="145"/>
        <v>0</v>
      </c>
      <c r="BS148" s="39">
        <f t="shared" ca="1" si="145"/>
        <v>1.8596249647918623</v>
      </c>
      <c r="BT148" s="39">
        <f t="shared" ref="BT148:BY148" ca="1" si="146">BT144</f>
        <v>-1.3338960937499991</v>
      </c>
      <c r="BU148" s="39">
        <f t="shared" ca="1" si="146"/>
        <v>-0.5257288710418635</v>
      </c>
      <c r="BV148" s="39">
        <f t="shared" ca="1" si="146"/>
        <v>0</v>
      </c>
      <c r="BW148" s="39">
        <f t="shared" ca="1" si="146"/>
        <v>1.8596249647918623</v>
      </c>
      <c r="BX148" s="39">
        <f t="shared" ca="1" si="146"/>
        <v>-1.3338960937499991</v>
      </c>
      <c r="BY148" s="39">
        <f t="shared" ca="1" si="146"/>
        <v>-0.5257288710418635</v>
      </c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</row>
    <row r="149" spans="1:90">
      <c r="C149" s="11" t="s">
        <v>67</v>
      </c>
      <c r="F149" s="38"/>
      <c r="G149" s="39">
        <f t="shared" ref="G149:BR149" si="147">G147+G148</f>
        <v>0.875</v>
      </c>
      <c r="H149" s="39">
        <f t="shared" ca="1" si="147"/>
        <v>0</v>
      </c>
      <c r="I149" s="39">
        <f t="shared" ca="1" si="147"/>
        <v>0</v>
      </c>
      <c r="J149" s="39">
        <f t="shared" ca="1" si="147"/>
        <v>0</v>
      </c>
      <c r="K149" s="39">
        <f t="shared" ca="1" si="147"/>
        <v>0.871428571428571</v>
      </c>
      <c r="L149" s="39">
        <f t="shared" ca="1" si="147"/>
        <v>0</v>
      </c>
      <c r="M149" s="39">
        <f t="shared" ca="1" si="147"/>
        <v>0</v>
      </c>
      <c r="N149" s="39">
        <f t="shared" ca="1" si="147"/>
        <v>0</v>
      </c>
      <c r="O149" s="39">
        <f t="shared" ca="1" si="147"/>
        <v>1.2339006696428565</v>
      </c>
      <c r="P149" s="39">
        <f t="shared" ca="1" si="147"/>
        <v>0</v>
      </c>
      <c r="Q149" s="39">
        <f t="shared" ca="1" si="147"/>
        <v>0</v>
      </c>
      <c r="R149" s="39">
        <f t="shared" ca="1" si="147"/>
        <v>0</v>
      </c>
      <c r="S149" s="39">
        <f t="shared" ca="1" si="147"/>
        <v>1.5609199424198688</v>
      </c>
      <c r="T149" s="39">
        <f t="shared" ca="1" si="147"/>
        <v>0.15686760713614833</v>
      </c>
      <c r="U149" s="39">
        <f t="shared" ca="1" si="147"/>
        <v>-2.2204460492503131E-16</v>
      </c>
      <c r="V149" s="39">
        <f t="shared" ca="1" si="147"/>
        <v>-2.2204460492503131E-16</v>
      </c>
      <c r="W149" s="39">
        <f t="shared" ca="1" si="147"/>
        <v>1.7743744532346331</v>
      </c>
      <c r="X149" s="39">
        <f t="shared" ca="1" si="147"/>
        <v>0.46377077019891799</v>
      </c>
      <c r="Y149" s="39">
        <f t="shared" ca="1" si="147"/>
        <v>0</v>
      </c>
      <c r="Z149" s="39">
        <f t="shared" ca="1" si="147"/>
        <v>0</v>
      </c>
      <c r="AA149" s="39">
        <f t="shared" ca="1" si="147"/>
        <v>2.1445298957074619</v>
      </c>
      <c r="AB149" s="39">
        <f t="shared" ca="1" si="147"/>
        <v>1.1401315698146042</v>
      </c>
      <c r="AC149" s="39">
        <f t="shared" ca="1" si="147"/>
        <v>0</v>
      </c>
      <c r="AD149" s="39">
        <f t="shared" ca="1" si="147"/>
        <v>0</v>
      </c>
      <c r="AE149" s="39">
        <f t="shared" ca="1" si="147"/>
        <v>2.4164207573496088</v>
      </c>
      <c r="AF149" s="39">
        <f t="shared" ca="1" si="147"/>
        <v>1.7182277885996089</v>
      </c>
      <c r="AG149" s="39">
        <f t="shared" ca="1" si="147"/>
        <v>0</v>
      </c>
      <c r="AH149" s="39">
        <f t="shared" ca="1" si="147"/>
        <v>0</v>
      </c>
      <c r="AI149" s="39">
        <f t="shared" ca="1" si="147"/>
        <v>2.7207594705913603</v>
      </c>
      <c r="AJ149" s="39">
        <f t="shared" ca="1" si="147"/>
        <v>2.0609147161270749</v>
      </c>
      <c r="AK149" s="39">
        <f t="shared" ca="1" si="147"/>
        <v>0</v>
      </c>
      <c r="AL149" s="39">
        <f t="shared" ca="1" si="147"/>
        <v>0</v>
      </c>
      <c r="AM149" s="39">
        <f t="shared" ca="1" si="147"/>
        <v>1.9561357212284634</v>
      </c>
      <c r="AN149" s="39">
        <f t="shared" ca="1" si="147"/>
        <v>0.70963918104989343</v>
      </c>
      <c r="AO149" s="39">
        <f t="shared" ca="1" si="147"/>
        <v>0</v>
      </c>
      <c r="AP149" s="39">
        <f t="shared" ca="1" si="147"/>
        <v>0</v>
      </c>
      <c r="AQ149" s="39">
        <f t="shared" ca="1" si="147"/>
        <v>1.9083187084183644</v>
      </c>
      <c r="AR149" s="39">
        <f t="shared" ca="1" si="147"/>
        <v>0.61534895395408018</v>
      </c>
      <c r="AS149" s="39">
        <f t="shared" ca="1" si="147"/>
        <v>0</v>
      </c>
      <c r="AT149" s="39">
        <f t="shared" ca="1" si="147"/>
        <v>0</v>
      </c>
      <c r="AU149" s="39">
        <f t="shared" ca="1" si="147"/>
        <v>1.8755109804955326</v>
      </c>
      <c r="AV149" s="39">
        <f t="shared" ca="1" si="147"/>
        <v>0.55370194031696229</v>
      </c>
      <c r="AW149" s="39">
        <f t="shared" ca="1" si="147"/>
        <v>0</v>
      </c>
      <c r="AX149" s="39">
        <f t="shared" ca="1" si="147"/>
        <v>0</v>
      </c>
      <c r="AY149" s="39">
        <f t="shared" ca="1" si="147"/>
        <v>1.8595621069502202</v>
      </c>
      <c r="AZ149" s="39">
        <f t="shared" ca="1" si="147"/>
        <v>0.5256660132002211</v>
      </c>
      <c r="BA149" s="39">
        <f t="shared" ca="1" si="147"/>
        <v>0</v>
      </c>
      <c r="BB149" s="39">
        <f t="shared" ca="1" si="147"/>
        <v>0</v>
      </c>
      <c r="BC149" s="39">
        <f t="shared" ca="1" si="147"/>
        <v>1.8596250634676244</v>
      </c>
      <c r="BD149" s="39">
        <f t="shared" ca="1" si="147"/>
        <v>0.52572896971762528</v>
      </c>
      <c r="BE149" s="39">
        <f t="shared" ca="1" si="147"/>
        <v>0</v>
      </c>
      <c r="BF149" s="39">
        <f t="shared" ca="1" si="147"/>
        <v>0</v>
      </c>
      <c r="BG149" s="39">
        <f t="shared" ca="1" si="147"/>
        <v>1.8596249646369587</v>
      </c>
      <c r="BH149" s="39">
        <f t="shared" ca="1" si="147"/>
        <v>0.52572887088695963</v>
      </c>
      <c r="BI149" s="39">
        <f t="shared" ca="1" si="147"/>
        <v>0</v>
      </c>
      <c r="BJ149" s="39">
        <f t="shared" ca="1" si="147"/>
        <v>0</v>
      </c>
      <c r="BK149" s="39">
        <f t="shared" ca="1" si="147"/>
        <v>1.8596249647921055</v>
      </c>
      <c r="BL149" s="39">
        <f t="shared" ca="1" si="147"/>
        <v>0.52572887104210642</v>
      </c>
      <c r="BM149" s="39">
        <f t="shared" ca="1" si="147"/>
        <v>0</v>
      </c>
      <c r="BN149" s="39">
        <f t="shared" ca="1" si="147"/>
        <v>0</v>
      </c>
      <c r="BO149" s="39">
        <f t="shared" ca="1" si="147"/>
        <v>1.8596249647918619</v>
      </c>
      <c r="BP149" s="39">
        <f t="shared" ca="1" si="147"/>
        <v>0.52572887104186283</v>
      </c>
      <c r="BQ149" s="39">
        <f t="shared" ca="1" si="147"/>
        <v>0</v>
      </c>
      <c r="BR149" s="39">
        <f t="shared" ca="1" si="147"/>
        <v>0</v>
      </c>
      <c r="BS149" s="39">
        <f t="shared" ref="BS149:BY149" ca="1" si="148">BS147+BS148</f>
        <v>1.8596249647918623</v>
      </c>
      <c r="BT149" s="39">
        <f t="shared" ca="1" si="148"/>
        <v>0.52572887104186328</v>
      </c>
      <c r="BU149" s="39">
        <f t="shared" ca="1" si="148"/>
        <v>0</v>
      </c>
      <c r="BV149" s="39">
        <f t="shared" ca="1" si="148"/>
        <v>0</v>
      </c>
      <c r="BW149" s="39">
        <f t="shared" ca="1" si="148"/>
        <v>1.8596249647918623</v>
      </c>
      <c r="BX149" s="39">
        <f t="shared" ca="1" si="148"/>
        <v>0.52572887104186328</v>
      </c>
      <c r="BY149" s="39">
        <f t="shared" ca="1" si="148"/>
        <v>0</v>
      </c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</row>
    <row r="150" spans="1:90">
      <c r="F150" s="38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</row>
    <row r="151" spans="1:90" s="4" customFormat="1">
      <c r="A151" s="30" t="s">
        <v>108</v>
      </c>
      <c r="F151" s="4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</row>
    <row r="152" spans="1:90">
      <c r="B152" s="11" t="s">
        <v>8</v>
      </c>
      <c r="F152" s="38"/>
      <c r="G152" s="39">
        <f t="shared" ref="G152:BR152" si="149">G66</f>
        <v>3</v>
      </c>
      <c r="H152" s="39">
        <f t="shared" si="149"/>
        <v>12</v>
      </c>
      <c r="I152" s="39">
        <f t="shared" si="149"/>
        <v>18</v>
      </c>
      <c r="J152" s="39">
        <f t="shared" si="149"/>
        <v>27</v>
      </c>
      <c r="K152" s="39">
        <f t="shared" si="149"/>
        <v>3.3</v>
      </c>
      <c r="L152" s="39">
        <f t="shared" si="149"/>
        <v>13.2</v>
      </c>
      <c r="M152" s="39">
        <f t="shared" si="149"/>
        <v>19.8</v>
      </c>
      <c r="N152" s="39">
        <f t="shared" si="149"/>
        <v>29.7</v>
      </c>
      <c r="O152" s="39">
        <f t="shared" si="149"/>
        <v>3.7209374999999998</v>
      </c>
      <c r="P152" s="39">
        <f t="shared" si="149"/>
        <v>14.883749999999999</v>
      </c>
      <c r="Q152" s="39">
        <f t="shared" si="149"/>
        <v>22.325624999999999</v>
      </c>
      <c r="R152" s="39">
        <f t="shared" si="149"/>
        <v>33.488437500000003</v>
      </c>
      <c r="S152" s="39">
        <f t="shared" si="149"/>
        <v>3.906984375</v>
      </c>
      <c r="T152" s="39">
        <f t="shared" si="149"/>
        <v>15.6279375</v>
      </c>
      <c r="U152" s="39">
        <f t="shared" si="149"/>
        <v>23.441906249999999</v>
      </c>
      <c r="V152" s="39">
        <f t="shared" si="149"/>
        <v>35.162859374999996</v>
      </c>
      <c r="W152" s="39">
        <f t="shared" si="149"/>
        <v>4.1023335937500001</v>
      </c>
      <c r="X152" s="39">
        <f t="shared" si="149"/>
        <v>16.409334375</v>
      </c>
      <c r="Y152" s="39">
        <f t="shared" si="149"/>
        <v>24.6140015625</v>
      </c>
      <c r="Z152" s="39">
        <f t="shared" si="149"/>
        <v>36.921002343749997</v>
      </c>
      <c r="AA152" s="39">
        <f t="shared" si="149"/>
        <v>4.1023335937500001</v>
      </c>
      <c r="AB152" s="39">
        <f t="shared" si="149"/>
        <v>16.409334375</v>
      </c>
      <c r="AC152" s="39">
        <f t="shared" si="149"/>
        <v>24.6140015625</v>
      </c>
      <c r="AD152" s="39">
        <f t="shared" si="149"/>
        <v>36.921002343749997</v>
      </c>
      <c r="AE152" s="39">
        <f t="shared" si="149"/>
        <v>4.1023335937500001</v>
      </c>
      <c r="AF152" s="39">
        <f t="shared" si="149"/>
        <v>16.409334375</v>
      </c>
      <c r="AG152" s="39">
        <f t="shared" si="149"/>
        <v>24.6140015625</v>
      </c>
      <c r="AH152" s="39">
        <f t="shared" si="149"/>
        <v>36.921002343749997</v>
      </c>
      <c r="AI152" s="39">
        <f t="shared" si="149"/>
        <v>4.1023335937500001</v>
      </c>
      <c r="AJ152" s="39">
        <f t="shared" si="149"/>
        <v>16.409334375</v>
      </c>
      <c r="AK152" s="39">
        <f t="shared" si="149"/>
        <v>24.6140015625</v>
      </c>
      <c r="AL152" s="39">
        <f t="shared" si="149"/>
        <v>36.921002343749997</v>
      </c>
      <c r="AM152" s="39">
        <f t="shared" si="149"/>
        <v>4.1023335937500001</v>
      </c>
      <c r="AN152" s="39">
        <f t="shared" si="149"/>
        <v>16.409334375</v>
      </c>
      <c r="AO152" s="39">
        <f t="shared" si="149"/>
        <v>24.6140015625</v>
      </c>
      <c r="AP152" s="39">
        <f t="shared" si="149"/>
        <v>36.921002343749997</v>
      </c>
      <c r="AQ152" s="39">
        <f t="shared" si="149"/>
        <v>4.1023335937500001</v>
      </c>
      <c r="AR152" s="39">
        <f t="shared" si="149"/>
        <v>16.409334375</v>
      </c>
      <c r="AS152" s="39">
        <f t="shared" si="149"/>
        <v>24.6140015625</v>
      </c>
      <c r="AT152" s="39">
        <f t="shared" si="149"/>
        <v>36.921002343749997</v>
      </c>
      <c r="AU152" s="39">
        <f t="shared" si="149"/>
        <v>4.1023335937500001</v>
      </c>
      <c r="AV152" s="39">
        <f t="shared" si="149"/>
        <v>16.409334375</v>
      </c>
      <c r="AW152" s="39">
        <f t="shared" si="149"/>
        <v>24.6140015625</v>
      </c>
      <c r="AX152" s="39">
        <f t="shared" si="149"/>
        <v>36.921002343749997</v>
      </c>
      <c r="AY152" s="39">
        <f t="shared" si="149"/>
        <v>4.1023335937500001</v>
      </c>
      <c r="AZ152" s="39">
        <f t="shared" si="149"/>
        <v>16.409334375</v>
      </c>
      <c r="BA152" s="39">
        <f t="shared" si="149"/>
        <v>24.6140015625</v>
      </c>
      <c r="BB152" s="39">
        <f t="shared" si="149"/>
        <v>36.921002343749997</v>
      </c>
      <c r="BC152" s="39">
        <f t="shared" si="149"/>
        <v>4.1023335937500001</v>
      </c>
      <c r="BD152" s="39">
        <f t="shared" si="149"/>
        <v>16.409334375</v>
      </c>
      <c r="BE152" s="39">
        <f t="shared" si="149"/>
        <v>24.6140015625</v>
      </c>
      <c r="BF152" s="39">
        <f t="shared" si="149"/>
        <v>36.921002343749997</v>
      </c>
      <c r="BG152" s="39">
        <f t="shared" si="149"/>
        <v>4.1023335937500001</v>
      </c>
      <c r="BH152" s="39">
        <f t="shared" si="149"/>
        <v>16.409334375</v>
      </c>
      <c r="BI152" s="39">
        <f t="shared" si="149"/>
        <v>24.6140015625</v>
      </c>
      <c r="BJ152" s="39">
        <f t="shared" si="149"/>
        <v>36.921002343749997</v>
      </c>
      <c r="BK152" s="39">
        <f t="shared" si="149"/>
        <v>4.1023335937500001</v>
      </c>
      <c r="BL152" s="39">
        <f t="shared" si="149"/>
        <v>16.409334375</v>
      </c>
      <c r="BM152" s="39">
        <f t="shared" si="149"/>
        <v>24.6140015625</v>
      </c>
      <c r="BN152" s="39">
        <f t="shared" si="149"/>
        <v>36.921002343749997</v>
      </c>
      <c r="BO152" s="39">
        <f t="shared" si="149"/>
        <v>4.1023335937500001</v>
      </c>
      <c r="BP152" s="39">
        <f t="shared" si="149"/>
        <v>16.409334375</v>
      </c>
      <c r="BQ152" s="39">
        <f t="shared" si="149"/>
        <v>24.6140015625</v>
      </c>
      <c r="BR152" s="39">
        <f t="shared" si="149"/>
        <v>36.921002343749997</v>
      </c>
      <c r="BS152" s="39">
        <f t="shared" ref="BS152:BY152" si="150">BS66</f>
        <v>4.1023335937500001</v>
      </c>
      <c r="BT152" s="39">
        <f t="shared" si="150"/>
        <v>16.409334375</v>
      </c>
      <c r="BU152" s="39">
        <f t="shared" si="150"/>
        <v>24.6140015625</v>
      </c>
      <c r="BV152" s="39">
        <f t="shared" si="150"/>
        <v>36.921002343749997</v>
      </c>
      <c r="BW152" s="39">
        <f t="shared" si="150"/>
        <v>4.1023335937500001</v>
      </c>
      <c r="BX152" s="39">
        <f t="shared" si="150"/>
        <v>16.409334375</v>
      </c>
      <c r="BY152" s="39">
        <f t="shared" si="150"/>
        <v>24.6140015625</v>
      </c>
      <c r="CA152" s="26">
        <f t="shared" ref="CA152:CL154" si="151">SUMIF($5:$5,CA$2,152:152)</f>
        <v>0</v>
      </c>
      <c r="CB152" s="26">
        <f t="shared" si="151"/>
        <v>0</v>
      </c>
      <c r="CC152" s="26">
        <f t="shared" si="151"/>
        <v>0</v>
      </c>
      <c r="CD152" s="26">
        <f t="shared" si="151"/>
        <v>0</v>
      </c>
      <c r="CE152" s="26">
        <f t="shared" si="151"/>
        <v>0</v>
      </c>
      <c r="CF152" s="26">
        <f t="shared" si="151"/>
        <v>0</v>
      </c>
      <c r="CG152" s="26">
        <f t="shared" si="151"/>
        <v>0</v>
      </c>
      <c r="CH152" s="26">
        <f t="shared" si="151"/>
        <v>0</v>
      </c>
      <c r="CI152" s="26">
        <f t="shared" si="151"/>
        <v>0</v>
      </c>
      <c r="CJ152" s="26">
        <f t="shared" si="151"/>
        <v>0</v>
      </c>
      <c r="CK152" s="26">
        <f t="shared" si="151"/>
        <v>0</v>
      </c>
      <c r="CL152" s="26">
        <f t="shared" si="151"/>
        <v>0</v>
      </c>
    </row>
    <row r="153" spans="1:90">
      <c r="B153" s="11" t="s">
        <v>109</v>
      </c>
      <c r="F153" s="38"/>
      <c r="G153" s="39">
        <f t="shared" ref="G153:BR153" ca="1" si="152">G86</f>
        <v>3735</v>
      </c>
      <c r="H153" s="39">
        <f t="shared" ca="1" si="152"/>
        <v>18690</v>
      </c>
      <c r="I153" s="39">
        <f t="shared" ca="1" si="152"/>
        <v>41160</v>
      </c>
      <c r="J153" s="39">
        <f t="shared" ca="1" si="152"/>
        <v>74865</v>
      </c>
      <c r="K153" s="39">
        <f t="shared" ca="1" si="152"/>
        <v>71233.5</v>
      </c>
      <c r="L153" s="39">
        <f t="shared" ca="1" si="152"/>
        <v>56184</v>
      </c>
      <c r="M153" s="39">
        <f t="shared" ca="1" si="152"/>
        <v>33667.5</v>
      </c>
      <c r="N153" s="39">
        <f t="shared" ca="1" si="152"/>
        <v>-82.5</v>
      </c>
      <c r="O153" s="39">
        <f t="shared" ca="1" si="152"/>
        <v>85.21875</v>
      </c>
      <c r="P153" s="39">
        <f t="shared" ca="1" si="152"/>
        <v>97.96875</v>
      </c>
      <c r="Q153" s="39">
        <f t="shared" ca="1" si="152"/>
        <v>-55.125</v>
      </c>
      <c r="R153" s="39">
        <f t="shared" ca="1" si="152"/>
        <v>-59.71875</v>
      </c>
      <c r="S153" s="39">
        <f t="shared" ca="1" si="152"/>
        <v>81.998437499976717</v>
      </c>
      <c r="T153" s="39">
        <f t="shared" ca="1" si="152"/>
        <v>37.668750000011642</v>
      </c>
      <c r="U153" s="39">
        <f t="shared" ca="1" si="152"/>
        <v>-33.764062500034925</v>
      </c>
      <c r="V153" s="39">
        <f t="shared" ca="1" si="152"/>
        <v>-46.626562499965075</v>
      </c>
      <c r="W153" s="39">
        <f t="shared" ca="1" si="152"/>
        <v>110.21554687496973</v>
      </c>
      <c r="X153" s="39">
        <f t="shared" ca="1" si="152"/>
        <v>-34.994039062468801</v>
      </c>
      <c r="Y153" s="39">
        <f t="shared" ca="1" si="152"/>
        <v>-42.036257812520489</v>
      </c>
      <c r="Z153" s="39">
        <f t="shared" ca="1" si="152"/>
        <v>-53.347218749986496</v>
      </c>
      <c r="AA153" s="39">
        <f t="shared" ca="1" si="152"/>
        <v>109.90202343749115</v>
      </c>
      <c r="AB153" s="39">
        <f t="shared" ca="1" si="152"/>
        <v>-14.518546874984168</v>
      </c>
      <c r="AC153" s="39">
        <f t="shared" ca="1" si="152"/>
        <v>-42.036257812520489</v>
      </c>
      <c r="AD153" s="39">
        <f t="shared" ca="1" si="152"/>
        <v>-53.347218749986496</v>
      </c>
      <c r="AE153" s="39">
        <f t="shared" ca="1" si="152"/>
        <v>109.90202343749115</v>
      </c>
      <c r="AF153" s="39">
        <f t="shared" ca="1" si="152"/>
        <v>-14.518546874984168</v>
      </c>
      <c r="AG153" s="39">
        <f t="shared" ca="1" si="152"/>
        <v>-42.036257812520489</v>
      </c>
      <c r="AH153" s="39">
        <f t="shared" ca="1" si="152"/>
        <v>-53.347218749986496</v>
      </c>
      <c r="AI153" s="39">
        <f t="shared" ca="1" si="152"/>
        <v>109.90202343749115</v>
      </c>
      <c r="AJ153" s="39">
        <f t="shared" ca="1" si="152"/>
        <v>-14.518546874984168</v>
      </c>
      <c r="AK153" s="39">
        <f t="shared" ca="1" si="152"/>
        <v>-42.036257812520489</v>
      </c>
      <c r="AL153" s="39">
        <f t="shared" ca="1" si="152"/>
        <v>-53.347218749986496</v>
      </c>
      <c r="AM153" s="39">
        <f t="shared" ca="1" si="152"/>
        <v>109.90202343749115</v>
      </c>
      <c r="AN153" s="39">
        <f t="shared" ca="1" si="152"/>
        <v>-14.518546874984168</v>
      </c>
      <c r="AO153" s="39">
        <f t="shared" ca="1" si="152"/>
        <v>-42.036257812520489</v>
      </c>
      <c r="AP153" s="39">
        <f t="shared" ca="1" si="152"/>
        <v>-53.347218749986496</v>
      </c>
      <c r="AQ153" s="39">
        <f t="shared" ca="1" si="152"/>
        <v>109.90202343749115</v>
      </c>
      <c r="AR153" s="39">
        <f t="shared" ca="1" si="152"/>
        <v>-14.518546874984168</v>
      </c>
      <c r="AS153" s="39">
        <f t="shared" ca="1" si="152"/>
        <v>-42.036257812520489</v>
      </c>
      <c r="AT153" s="39">
        <f t="shared" ca="1" si="152"/>
        <v>-53.347218749986496</v>
      </c>
      <c r="AU153" s="39">
        <f t="shared" ca="1" si="152"/>
        <v>109.90202343749115</v>
      </c>
      <c r="AV153" s="39">
        <f t="shared" ca="1" si="152"/>
        <v>-14.518546874984168</v>
      </c>
      <c r="AW153" s="39">
        <f t="shared" ca="1" si="152"/>
        <v>-42.036257812520489</v>
      </c>
      <c r="AX153" s="39">
        <f t="shared" ca="1" si="152"/>
        <v>-53.347218749986496</v>
      </c>
      <c r="AY153" s="39">
        <f t="shared" ca="1" si="152"/>
        <v>109.90202343749115</v>
      </c>
      <c r="AZ153" s="39">
        <f t="shared" ca="1" si="152"/>
        <v>-14.518546874984168</v>
      </c>
      <c r="BA153" s="39">
        <f t="shared" ca="1" si="152"/>
        <v>-42.036257812520489</v>
      </c>
      <c r="BB153" s="39">
        <f t="shared" ca="1" si="152"/>
        <v>-53.347218749986496</v>
      </c>
      <c r="BC153" s="39">
        <f t="shared" ca="1" si="152"/>
        <v>109.90202343749115</v>
      </c>
      <c r="BD153" s="39">
        <f t="shared" ca="1" si="152"/>
        <v>-14.518546874984168</v>
      </c>
      <c r="BE153" s="39">
        <f t="shared" ca="1" si="152"/>
        <v>-42.036257812520489</v>
      </c>
      <c r="BF153" s="39">
        <f t="shared" ca="1" si="152"/>
        <v>-53.347218749986496</v>
      </c>
      <c r="BG153" s="39">
        <f t="shared" ca="1" si="152"/>
        <v>109.90202343749115</v>
      </c>
      <c r="BH153" s="39">
        <f t="shared" ca="1" si="152"/>
        <v>-14.518546874984168</v>
      </c>
      <c r="BI153" s="39">
        <f t="shared" ca="1" si="152"/>
        <v>-42.036257812520489</v>
      </c>
      <c r="BJ153" s="39">
        <f t="shared" ca="1" si="152"/>
        <v>-53.347218749986496</v>
      </c>
      <c r="BK153" s="39">
        <f t="shared" ca="1" si="152"/>
        <v>109.90202343749115</v>
      </c>
      <c r="BL153" s="39">
        <f t="shared" ca="1" si="152"/>
        <v>-14.518546874984168</v>
      </c>
      <c r="BM153" s="39">
        <f t="shared" ca="1" si="152"/>
        <v>-42.036257812520489</v>
      </c>
      <c r="BN153" s="39">
        <f t="shared" ca="1" si="152"/>
        <v>-53.347218749986496</v>
      </c>
      <c r="BO153" s="39">
        <f t="shared" ca="1" si="152"/>
        <v>109.90202343749115</v>
      </c>
      <c r="BP153" s="39">
        <f t="shared" ca="1" si="152"/>
        <v>-14.518546874984168</v>
      </c>
      <c r="BQ153" s="39">
        <f t="shared" ca="1" si="152"/>
        <v>-42.036257812520489</v>
      </c>
      <c r="BR153" s="39">
        <f t="shared" ca="1" si="152"/>
        <v>-53.347218749986496</v>
      </c>
      <c r="BS153" s="39">
        <f t="shared" ref="BS153:BY153" ca="1" si="153">BS86</f>
        <v>109.90202343749115</v>
      </c>
      <c r="BT153" s="39">
        <f t="shared" ca="1" si="153"/>
        <v>-14.518546874984168</v>
      </c>
      <c r="BU153" s="39">
        <f t="shared" ca="1" si="153"/>
        <v>-42.036257812520489</v>
      </c>
      <c r="BV153" s="39">
        <f t="shared" ca="1" si="153"/>
        <v>-53.347218749986496</v>
      </c>
      <c r="BW153" s="39">
        <f t="shared" ca="1" si="153"/>
        <v>109.90202343749115</v>
      </c>
      <c r="BX153" s="39">
        <f t="shared" ca="1" si="153"/>
        <v>-14.518546874984168</v>
      </c>
      <c r="BY153" s="39">
        <f t="shared" ca="1" si="153"/>
        <v>-42.036257812520489</v>
      </c>
      <c r="CA153" s="26">
        <f t="shared" si="151"/>
        <v>0</v>
      </c>
      <c r="CB153" s="26">
        <f t="shared" si="151"/>
        <v>0</v>
      </c>
      <c r="CC153" s="26">
        <f t="shared" si="151"/>
        <v>0</v>
      </c>
      <c r="CD153" s="26">
        <f t="shared" si="151"/>
        <v>0</v>
      </c>
      <c r="CE153" s="26">
        <f t="shared" si="151"/>
        <v>0</v>
      </c>
      <c r="CF153" s="26">
        <f t="shared" si="151"/>
        <v>0</v>
      </c>
      <c r="CG153" s="26">
        <f t="shared" si="151"/>
        <v>0</v>
      </c>
      <c r="CH153" s="26">
        <f t="shared" si="151"/>
        <v>0</v>
      </c>
      <c r="CI153" s="26">
        <f t="shared" si="151"/>
        <v>0</v>
      </c>
      <c r="CJ153" s="26">
        <f t="shared" si="151"/>
        <v>0</v>
      </c>
      <c r="CK153" s="26">
        <f t="shared" si="151"/>
        <v>0</v>
      </c>
      <c r="CL153" s="26">
        <f t="shared" si="151"/>
        <v>0</v>
      </c>
    </row>
    <row r="154" spans="1:90">
      <c r="B154" s="11" t="s">
        <v>110</v>
      </c>
      <c r="F154" s="38"/>
      <c r="G154" s="39">
        <f t="shared" ref="G154:BR154" si="154">-G67</f>
        <v>-30</v>
      </c>
      <c r="H154" s="39">
        <f t="shared" si="154"/>
        <v>-30</v>
      </c>
      <c r="I154" s="39">
        <f t="shared" si="154"/>
        <v>-30</v>
      </c>
      <c r="J154" s="39">
        <f t="shared" si="154"/>
        <v>-30</v>
      </c>
      <c r="K154" s="39">
        <f t="shared" si="154"/>
        <v>-10</v>
      </c>
      <c r="L154" s="39">
        <f t="shared" si="154"/>
        <v>-10</v>
      </c>
      <c r="M154" s="39">
        <f t="shared" si="154"/>
        <v>-10</v>
      </c>
      <c r="N154" s="39">
        <f t="shared" si="154"/>
        <v>-10</v>
      </c>
      <c r="O154" s="39">
        <f t="shared" si="154"/>
        <v>-9.5</v>
      </c>
      <c r="P154" s="39">
        <f t="shared" si="154"/>
        <v>-9.5</v>
      </c>
      <c r="Q154" s="39">
        <f t="shared" si="154"/>
        <v>-9.5</v>
      </c>
      <c r="R154" s="39">
        <f t="shared" si="154"/>
        <v>-9.5</v>
      </c>
      <c r="S154" s="39">
        <f t="shared" si="154"/>
        <v>-9.0250000000000004</v>
      </c>
      <c r="T154" s="39">
        <f t="shared" si="154"/>
        <v>-9.0250000000000004</v>
      </c>
      <c r="U154" s="39">
        <f t="shared" si="154"/>
        <v>-9.0250000000000004</v>
      </c>
      <c r="V154" s="39">
        <f t="shared" si="154"/>
        <v>-9.0250000000000004</v>
      </c>
      <c r="W154" s="39">
        <f t="shared" si="154"/>
        <v>-8.5737500000000004</v>
      </c>
      <c r="X154" s="39">
        <f t="shared" si="154"/>
        <v>-8.5737500000000004</v>
      </c>
      <c r="Y154" s="39">
        <f t="shared" si="154"/>
        <v>-8.5737500000000004</v>
      </c>
      <c r="Z154" s="39">
        <f t="shared" si="154"/>
        <v>-8.5737500000000004</v>
      </c>
      <c r="AA154" s="39">
        <f t="shared" si="154"/>
        <v>-8.5737500000000004</v>
      </c>
      <c r="AB154" s="39">
        <f t="shared" si="154"/>
        <v>-8.5737500000000004</v>
      </c>
      <c r="AC154" s="39">
        <f t="shared" si="154"/>
        <v>-8.5737500000000004</v>
      </c>
      <c r="AD154" s="39">
        <f t="shared" si="154"/>
        <v>-8.5737500000000004</v>
      </c>
      <c r="AE154" s="39">
        <f t="shared" si="154"/>
        <v>-8.5737500000000004</v>
      </c>
      <c r="AF154" s="39">
        <f t="shared" si="154"/>
        <v>-8.5737500000000004</v>
      </c>
      <c r="AG154" s="39">
        <f t="shared" si="154"/>
        <v>-8.5737500000000004</v>
      </c>
      <c r="AH154" s="39">
        <f t="shared" si="154"/>
        <v>-8.5737500000000004</v>
      </c>
      <c r="AI154" s="39">
        <f t="shared" si="154"/>
        <v>-8.5737500000000004</v>
      </c>
      <c r="AJ154" s="39">
        <f t="shared" si="154"/>
        <v>-8.5737500000000004</v>
      </c>
      <c r="AK154" s="39">
        <f t="shared" si="154"/>
        <v>-8.5737500000000004</v>
      </c>
      <c r="AL154" s="39">
        <f t="shared" si="154"/>
        <v>-8.5737500000000004</v>
      </c>
      <c r="AM154" s="39">
        <f t="shared" si="154"/>
        <v>-8.5737500000000004</v>
      </c>
      <c r="AN154" s="39">
        <f t="shared" si="154"/>
        <v>-8.5737500000000004</v>
      </c>
      <c r="AO154" s="39">
        <f t="shared" si="154"/>
        <v>-8.5737500000000004</v>
      </c>
      <c r="AP154" s="39">
        <f t="shared" si="154"/>
        <v>-8.5737500000000004</v>
      </c>
      <c r="AQ154" s="39">
        <f t="shared" si="154"/>
        <v>-8.5737500000000004</v>
      </c>
      <c r="AR154" s="39">
        <f t="shared" si="154"/>
        <v>-8.5737500000000004</v>
      </c>
      <c r="AS154" s="39">
        <f t="shared" si="154"/>
        <v>-8.5737500000000004</v>
      </c>
      <c r="AT154" s="39">
        <f t="shared" si="154"/>
        <v>-8.5737500000000004</v>
      </c>
      <c r="AU154" s="39">
        <f t="shared" si="154"/>
        <v>-8.5737500000000004</v>
      </c>
      <c r="AV154" s="39">
        <f t="shared" si="154"/>
        <v>-8.5737500000000004</v>
      </c>
      <c r="AW154" s="39">
        <f t="shared" si="154"/>
        <v>-8.5737500000000004</v>
      </c>
      <c r="AX154" s="39">
        <f t="shared" si="154"/>
        <v>-8.5737500000000004</v>
      </c>
      <c r="AY154" s="39">
        <f t="shared" si="154"/>
        <v>-8.5737500000000004</v>
      </c>
      <c r="AZ154" s="39">
        <f t="shared" si="154"/>
        <v>-8.5737500000000004</v>
      </c>
      <c r="BA154" s="39">
        <f t="shared" si="154"/>
        <v>-8.5737500000000004</v>
      </c>
      <c r="BB154" s="39">
        <f t="shared" si="154"/>
        <v>-8.5737500000000004</v>
      </c>
      <c r="BC154" s="39">
        <f t="shared" si="154"/>
        <v>-8.5737500000000004</v>
      </c>
      <c r="BD154" s="39">
        <f t="shared" si="154"/>
        <v>-8.5737500000000004</v>
      </c>
      <c r="BE154" s="39">
        <f t="shared" si="154"/>
        <v>-8.5737500000000004</v>
      </c>
      <c r="BF154" s="39">
        <f t="shared" si="154"/>
        <v>-8.5737500000000004</v>
      </c>
      <c r="BG154" s="39">
        <f t="shared" si="154"/>
        <v>-8.5737500000000004</v>
      </c>
      <c r="BH154" s="39">
        <f t="shared" si="154"/>
        <v>-8.5737500000000004</v>
      </c>
      <c r="BI154" s="39">
        <f t="shared" si="154"/>
        <v>-8.5737500000000004</v>
      </c>
      <c r="BJ154" s="39">
        <f t="shared" si="154"/>
        <v>-8.5737500000000004</v>
      </c>
      <c r="BK154" s="39">
        <f t="shared" si="154"/>
        <v>-8.5737500000000004</v>
      </c>
      <c r="BL154" s="39">
        <f t="shared" si="154"/>
        <v>-8.5737500000000004</v>
      </c>
      <c r="BM154" s="39">
        <f t="shared" si="154"/>
        <v>-8.5737500000000004</v>
      </c>
      <c r="BN154" s="39">
        <f t="shared" si="154"/>
        <v>-8.5737500000000004</v>
      </c>
      <c r="BO154" s="39">
        <f t="shared" si="154"/>
        <v>-8.5737500000000004</v>
      </c>
      <c r="BP154" s="39">
        <f t="shared" si="154"/>
        <v>-8.5737500000000004</v>
      </c>
      <c r="BQ154" s="39">
        <f t="shared" si="154"/>
        <v>-8.5737500000000004</v>
      </c>
      <c r="BR154" s="39">
        <f t="shared" si="154"/>
        <v>-8.5737500000000004</v>
      </c>
      <c r="BS154" s="39">
        <f t="shared" ref="BS154:BY154" si="155">-BS67</f>
        <v>-8.5737500000000004</v>
      </c>
      <c r="BT154" s="39">
        <f t="shared" si="155"/>
        <v>-8.5737500000000004</v>
      </c>
      <c r="BU154" s="39">
        <f t="shared" si="155"/>
        <v>-8.5737500000000004</v>
      </c>
      <c r="BV154" s="39">
        <f t="shared" si="155"/>
        <v>-8.5737500000000004</v>
      </c>
      <c r="BW154" s="39">
        <f t="shared" si="155"/>
        <v>-8.5737500000000004</v>
      </c>
      <c r="BX154" s="39">
        <f t="shared" si="155"/>
        <v>-8.5737500000000004</v>
      </c>
      <c r="BY154" s="39">
        <f t="shared" si="155"/>
        <v>-8.5737500000000004</v>
      </c>
      <c r="CA154" s="26">
        <f t="shared" si="151"/>
        <v>0</v>
      </c>
      <c r="CB154" s="26">
        <f t="shared" si="151"/>
        <v>0</v>
      </c>
      <c r="CC154" s="26">
        <f t="shared" si="151"/>
        <v>0</v>
      </c>
      <c r="CD154" s="26">
        <f t="shared" si="151"/>
        <v>0</v>
      </c>
      <c r="CE154" s="26">
        <f t="shared" si="151"/>
        <v>0</v>
      </c>
      <c r="CF154" s="26">
        <f t="shared" si="151"/>
        <v>0</v>
      </c>
      <c r="CG154" s="26">
        <f t="shared" si="151"/>
        <v>0</v>
      </c>
      <c r="CH154" s="26">
        <f t="shared" si="151"/>
        <v>0</v>
      </c>
      <c r="CI154" s="26">
        <f t="shared" si="151"/>
        <v>0</v>
      </c>
      <c r="CJ154" s="26">
        <f t="shared" si="151"/>
        <v>0</v>
      </c>
      <c r="CK154" s="26">
        <f t="shared" si="151"/>
        <v>0</v>
      </c>
      <c r="CL154" s="26">
        <f t="shared" si="151"/>
        <v>0</v>
      </c>
    </row>
    <row r="155" spans="1:90">
      <c r="B155" s="11" t="s">
        <v>111</v>
      </c>
      <c r="F155" s="38"/>
      <c r="G155" s="39">
        <f>-G140</f>
        <v>0</v>
      </c>
      <c r="H155" s="39">
        <f t="shared" ref="H155:BS155" ca="1" si="156">-H140</f>
        <v>-1.2321428571428501</v>
      </c>
      <c r="I155" s="39">
        <f t="shared" ca="1" si="156"/>
        <v>-3.3392857142857144</v>
      </c>
      <c r="J155" s="39">
        <f t="shared" ca="1" si="156"/>
        <v>-5.3214285714285721</v>
      </c>
      <c r="K155" s="39">
        <f t="shared" ca="1" si="156"/>
        <v>0</v>
      </c>
      <c r="L155" s="39">
        <f t="shared" ca="1" si="156"/>
        <v>-0.64285714285714368</v>
      </c>
      <c r="M155" s="39">
        <f t="shared" ca="1" si="156"/>
        <v>-3.0750000000000006</v>
      </c>
      <c r="N155" s="39">
        <f t="shared" ca="1" si="156"/>
        <v>-5.4607142857142863</v>
      </c>
      <c r="O155" s="39">
        <f t="shared" ca="1" si="156"/>
        <v>0</v>
      </c>
      <c r="P155" s="39">
        <f t="shared" ca="1" si="156"/>
        <v>-0.34864397321428653</v>
      </c>
      <c r="Q155" s="39">
        <f t="shared" ca="1" si="156"/>
        <v>-3.358191964285715</v>
      </c>
      <c r="R155" s="39">
        <f t="shared" ca="1" si="156"/>
        <v>-5.9888274623325914</v>
      </c>
      <c r="S155" s="39">
        <f t="shared" ca="1" si="156"/>
        <v>0</v>
      </c>
      <c r="T155" s="39">
        <f t="shared" ca="1" si="156"/>
        <v>0</v>
      </c>
      <c r="U155" s="39">
        <f t="shared" ca="1" si="156"/>
        <v>-3.1495910982209949</v>
      </c>
      <c r="V155" s="39">
        <f t="shared" ca="1" si="156"/>
        <v>-6.1170592117326361</v>
      </c>
      <c r="W155" s="39">
        <f t="shared" ca="1" si="156"/>
        <v>0</v>
      </c>
      <c r="X155" s="39">
        <f t="shared" ca="1" si="156"/>
        <v>0</v>
      </c>
      <c r="Y155" s="39">
        <f t="shared" ca="1" si="156"/>
        <v>-2.7751070349769131</v>
      </c>
      <c r="Z155" s="39">
        <f t="shared" ca="1" si="156"/>
        <v>-6.18992591334825</v>
      </c>
      <c r="AA155" s="39">
        <f t="shared" ca="1" si="156"/>
        <v>0</v>
      </c>
      <c r="AB155" s="39">
        <f t="shared" ca="1" si="156"/>
        <v>0</v>
      </c>
      <c r="AC155" s="39">
        <f t="shared" ca="1" si="156"/>
        <v>-1.8245338347613136</v>
      </c>
      <c r="AD155" s="39">
        <f t="shared" ca="1" si="156"/>
        <v>-5.9173987393520671</v>
      </c>
      <c r="AE155" s="39">
        <f t="shared" ca="1" si="156"/>
        <v>0</v>
      </c>
      <c r="AF155" s="39">
        <f t="shared" ca="1" si="156"/>
        <v>0</v>
      </c>
      <c r="AG155" s="39">
        <f t="shared" ca="1" si="156"/>
        <v>-0.94023225883345152</v>
      </c>
      <c r="AH155" s="39">
        <f t="shared" ca="1" si="156"/>
        <v>-5.6125751034215963</v>
      </c>
      <c r="AI155" s="39">
        <f t="shared" ca="1" si="156"/>
        <v>0</v>
      </c>
      <c r="AJ155" s="39">
        <f t="shared" ca="1" si="156"/>
        <v>0</v>
      </c>
      <c r="AK155" s="39">
        <f t="shared" ca="1" si="156"/>
        <v>-0.82705425987741332</v>
      </c>
      <c r="AL155" s="39">
        <f t="shared" ca="1" si="156"/>
        <v>-6.1101180154735371</v>
      </c>
      <c r="AM155" s="39">
        <f t="shared" ca="1" si="156"/>
        <v>0</v>
      </c>
      <c r="AN155" s="39">
        <f t="shared" ca="1" si="156"/>
        <v>0</v>
      </c>
      <c r="AO155" s="39">
        <f t="shared" ca="1" si="156"/>
        <v>-2.586410152097451</v>
      </c>
      <c r="AP155" s="39">
        <f t="shared" ca="1" si="156"/>
        <v>-6.3368779504633705</v>
      </c>
      <c r="AQ155" s="39">
        <f t="shared" ca="1" si="156"/>
        <v>0</v>
      </c>
      <c r="AR155" s="39">
        <f t="shared" ca="1" si="156"/>
        <v>0</v>
      </c>
      <c r="AS155" s="39">
        <f t="shared" ca="1" si="156"/>
        <v>-2.7227093077646929</v>
      </c>
      <c r="AT155" s="39">
        <f t="shared" ca="1" si="156"/>
        <v>-6.3742096258897831</v>
      </c>
      <c r="AU155" s="39">
        <f t="shared" ca="1" si="156"/>
        <v>0</v>
      </c>
      <c r="AV155" s="39">
        <f t="shared" ca="1" si="156"/>
        <v>0</v>
      </c>
      <c r="AW155" s="39">
        <f t="shared" ca="1" si="156"/>
        <v>-2.8089545356875254</v>
      </c>
      <c r="AX155" s="39">
        <f t="shared" ca="1" si="156"/>
        <v>-6.3944320105782984</v>
      </c>
      <c r="AY155" s="39">
        <f t="shared" ca="1" si="156"/>
        <v>0</v>
      </c>
      <c r="AZ155" s="39">
        <f t="shared" ca="1" si="156"/>
        <v>0</v>
      </c>
      <c r="BA155" s="39">
        <f t="shared" ca="1" si="156"/>
        <v>-2.8450484985185525</v>
      </c>
      <c r="BB155" s="39">
        <f t="shared" ca="1" si="156"/>
        <v>-6.3984046316185168</v>
      </c>
      <c r="BC155" s="39">
        <f t="shared" ca="1" si="156"/>
        <v>0</v>
      </c>
      <c r="BD155" s="39">
        <f t="shared" ca="1" si="156"/>
        <v>0</v>
      </c>
      <c r="BE155" s="39">
        <f t="shared" ca="1" si="156"/>
        <v>-2.8449855420011483</v>
      </c>
      <c r="BF155" s="39">
        <f t="shared" ca="1" si="156"/>
        <v>-6.3984047299880746</v>
      </c>
      <c r="BG155" s="39">
        <f t="shared" ca="1" si="156"/>
        <v>0</v>
      </c>
      <c r="BH155" s="39">
        <f t="shared" ca="1" si="156"/>
        <v>0</v>
      </c>
      <c r="BI155" s="39">
        <f t="shared" ca="1" si="156"/>
        <v>-2.8449856408318137</v>
      </c>
      <c r="BJ155" s="39">
        <f t="shared" ca="1" si="156"/>
        <v>-6.3984047298336524</v>
      </c>
      <c r="BK155" s="39">
        <f t="shared" ca="1" si="156"/>
        <v>0</v>
      </c>
      <c r="BL155" s="39">
        <f t="shared" ca="1" si="156"/>
        <v>0</v>
      </c>
      <c r="BM155" s="39">
        <f t="shared" ca="1" si="156"/>
        <v>-2.8449856406766671</v>
      </c>
      <c r="BN155" s="39">
        <f t="shared" ca="1" si="156"/>
        <v>-6.3984047298338949</v>
      </c>
      <c r="BO155" s="39">
        <f t="shared" ca="1" si="156"/>
        <v>0</v>
      </c>
      <c r="BP155" s="39">
        <f t="shared" ca="1" si="156"/>
        <v>0</v>
      </c>
      <c r="BQ155" s="39">
        <f t="shared" ca="1" si="156"/>
        <v>-2.844985640676911</v>
      </c>
      <c r="BR155" s="39">
        <f t="shared" ca="1" si="156"/>
        <v>-6.398404729833894</v>
      </c>
      <c r="BS155" s="39">
        <f t="shared" ca="1" si="156"/>
        <v>0</v>
      </c>
      <c r="BT155" s="39">
        <f t="shared" ref="BT155:BY155" ca="1" si="157">-BT140</f>
        <v>0</v>
      </c>
      <c r="BU155" s="39">
        <f t="shared" ca="1" si="157"/>
        <v>-2.8449856406769101</v>
      </c>
      <c r="BV155" s="39">
        <f t="shared" ca="1" si="157"/>
        <v>-6.398404729833894</v>
      </c>
      <c r="BW155" s="39">
        <f t="shared" ca="1" si="157"/>
        <v>0</v>
      </c>
      <c r="BX155" s="39">
        <f t="shared" ca="1" si="157"/>
        <v>0</v>
      </c>
      <c r="BY155" s="39">
        <f t="shared" ca="1" si="157"/>
        <v>-2.8449856406769101</v>
      </c>
      <c r="CA155" s="39">
        <f t="shared" ref="CA155:CL155" si="158">-CA140</f>
        <v>0</v>
      </c>
      <c r="CB155" s="39">
        <f t="shared" si="158"/>
        <v>0</v>
      </c>
      <c r="CC155" s="39">
        <f t="shared" si="158"/>
        <v>0</v>
      </c>
      <c r="CD155" s="39">
        <f t="shared" si="158"/>
        <v>0</v>
      </c>
      <c r="CE155" s="39">
        <f t="shared" si="158"/>
        <v>0</v>
      </c>
      <c r="CF155" s="39">
        <f t="shared" si="158"/>
        <v>0</v>
      </c>
      <c r="CG155" s="39">
        <f t="shared" si="158"/>
        <v>0</v>
      </c>
      <c r="CH155" s="39">
        <f t="shared" si="158"/>
        <v>0</v>
      </c>
      <c r="CI155" s="39">
        <f t="shared" si="158"/>
        <v>0</v>
      </c>
      <c r="CJ155" s="39">
        <f t="shared" si="158"/>
        <v>0</v>
      </c>
      <c r="CK155" s="39">
        <f t="shared" si="158"/>
        <v>0</v>
      </c>
      <c r="CL155" s="39">
        <f t="shared" si="158"/>
        <v>0</v>
      </c>
    </row>
    <row r="156" spans="1:90">
      <c r="C156" s="28" t="s">
        <v>112</v>
      </c>
      <c r="D156" s="28"/>
      <c r="E156" s="28"/>
      <c r="F156" s="53"/>
      <c r="G156" s="52">
        <f t="shared" ref="G156:BR156" ca="1" si="159">SUM(G152:G155)</f>
        <v>3708</v>
      </c>
      <c r="H156" s="52">
        <f t="shared" ca="1" si="159"/>
        <v>18670.767857142859</v>
      </c>
      <c r="I156" s="52">
        <f t="shared" ca="1" si="159"/>
        <v>41144.660714285717</v>
      </c>
      <c r="J156" s="52">
        <f t="shared" ca="1" si="159"/>
        <v>74856.678571428565</v>
      </c>
      <c r="K156" s="52">
        <f t="shared" ca="1" si="159"/>
        <v>71226.8</v>
      </c>
      <c r="L156" s="52">
        <f t="shared" ca="1" si="159"/>
        <v>56186.557142857142</v>
      </c>
      <c r="M156" s="52">
        <f t="shared" ca="1" si="159"/>
        <v>33674.225000000006</v>
      </c>
      <c r="N156" s="52">
        <f t="shared" ca="1" si="159"/>
        <v>-68.260714285714286</v>
      </c>
      <c r="O156" s="52">
        <f t="shared" ca="1" si="159"/>
        <v>79.439687500000005</v>
      </c>
      <c r="P156" s="52">
        <f t="shared" ca="1" si="159"/>
        <v>103.00385602678571</v>
      </c>
      <c r="Q156" s="52">
        <f t="shared" ca="1" si="159"/>
        <v>-45.657566964285714</v>
      </c>
      <c r="R156" s="52">
        <f t="shared" ca="1" si="159"/>
        <v>-41.719139962332591</v>
      </c>
      <c r="S156" s="52">
        <f t="shared" ca="1" si="159"/>
        <v>76.880421874976705</v>
      </c>
      <c r="T156" s="52">
        <f t="shared" ca="1" si="159"/>
        <v>44.271687500011645</v>
      </c>
      <c r="U156" s="52">
        <f t="shared" ca="1" si="159"/>
        <v>-22.496747348255923</v>
      </c>
      <c r="V156" s="52">
        <f t="shared" ca="1" si="159"/>
        <v>-26.605762336697715</v>
      </c>
      <c r="W156" s="52">
        <f t="shared" ca="1" si="159"/>
        <v>105.74413046871973</v>
      </c>
      <c r="X156" s="52">
        <f t="shared" ca="1" si="159"/>
        <v>-27.158454687468801</v>
      </c>
      <c r="Y156" s="52">
        <f t="shared" ca="1" si="159"/>
        <v>-28.771113284997401</v>
      </c>
      <c r="Z156" s="52">
        <f t="shared" ca="1" si="159"/>
        <v>-31.18989231958475</v>
      </c>
      <c r="AA156" s="52">
        <f t="shared" ca="1" si="159"/>
        <v>105.43060703124115</v>
      </c>
      <c r="AB156" s="52">
        <f t="shared" ca="1" si="159"/>
        <v>-6.6829624999841677</v>
      </c>
      <c r="AC156" s="52">
        <f t="shared" ca="1" si="159"/>
        <v>-27.820540084781804</v>
      </c>
      <c r="AD156" s="52">
        <f t="shared" ca="1" si="159"/>
        <v>-30.917365145588565</v>
      </c>
      <c r="AE156" s="52">
        <f t="shared" ca="1" si="159"/>
        <v>105.43060703124115</v>
      </c>
      <c r="AF156" s="52">
        <f t="shared" ca="1" si="159"/>
        <v>-6.6829624999841677</v>
      </c>
      <c r="AG156" s="52">
        <f t="shared" ca="1" si="159"/>
        <v>-26.93623850885394</v>
      </c>
      <c r="AH156" s="52">
        <f t="shared" ca="1" si="159"/>
        <v>-30.612541509658094</v>
      </c>
      <c r="AI156" s="52">
        <f t="shared" ca="1" si="159"/>
        <v>105.43060703124115</v>
      </c>
      <c r="AJ156" s="52">
        <f t="shared" ca="1" si="159"/>
        <v>-6.6829624999841677</v>
      </c>
      <c r="AK156" s="52">
        <f t="shared" ca="1" si="159"/>
        <v>-26.823060509897903</v>
      </c>
      <c r="AL156" s="52">
        <f t="shared" ca="1" si="159"/>
        <v>-31.110084421710035</v>
      </c>
      <c r="AM156" s="52">
        <f t="shared" ca="1" si="159"/>
        <v>105.43060703124115</v>
      </c>
      <c r="AN156" s="52">
        <f t="shared" ca="1" si="159"/>
        <v>-6.6829624999841677</v>
      </c>
      <c r="AO156" s="52">
        <f t="shared" ca="1" si="159"/>
        <v>-28.582416402117939</v>
      </c>
      <c r="AP156" s="52">
        <f t="shared" ca="1" si="159"/>
        <v>-31.336844356699871</v>
      </c>
      <c r="AQ156" s="52">
        <f t="shared" ca="1" si="159"/>
        <v>105.43060703124115</v>
      </c>
      <c r="AR156" s="52">
        <f t="shared" ca="1" si="159"/>
        <v>-6.6829624999841677</v>
      </c>
      <c r="AS156" s="52">
        <f t="shared" ca="1" si="159"/>
        <v>-28.718715557785181</v>
      </c>
      <c r="AT156" s="52">
        <f t="shared" ca="1" si="159"/>
        <v>-31.374176032126282</v>
      </c>
      <c r="AU156" s="52">
        <f t="shared" ca="1" si="159"/>
        <v>105.43060703124115</v>
      </c>
      <c r="AV156" s="52">
        <f t="shared" ca="1" si="159"/>
        <v>-6.6829624999841677</v>
      </c>
      <c r="AW156" s="52">
        <f t="shared" ca="1" si="159"/>
        <v>-28.804960785708015</v>
      </c>
      <c r="AX156" s="52">
        <f t="shared" ca="1" si="159"/>
        <v>-31.394398416814798</v>
      </c>
      <c r="AY156" s="52">
        <f t="shared" ca="1" si="159"/>
        <v>105.43060703124115</v>
      </c>
      <c r="AZ156" s="52">
        <f t="shared" ca="1" si="159"/>
        <v>-6.6829624999841677</v>
      </c>
      <c r="BA156" s="52">
        <f t="shared" ca="1" si="159"/>
        <v>-28.84105474853904</v>
      </c>
      <c r="BB156" s="52">
        <f t="shared" ca="1" si="159"/>
        <v>-31.398371037855014</v>
      </c>
      <c r="BC156" s="52">
        <f t="shared" ca="1" si="159"/>
        <v>105.43060703124115</v>
      </c>
      <c r="BD156" s="52">
        <f t="shared" ca="1" si="159"/>
        <v>-6.6829624999841677</v>
      </c>
      <c r="BE156" s="52">
        <f t="shared" ca="1" si="159"/>
        <v>-28.840991792021637</v>
      </c>
      <c r="BF156" s="52">
        <f t="shared" ca="1" si="159"/>
        <v>-31.398371136224576</v>
      </c>
      <c r="BG156" s="52">
        <f t="shared" ca="1" si="159"/>
        <v>105.43060703124115</v>
      </c>
      <c r="BH156" s="52">
        <f t="shared" ca="1" si="159"/>
        <v>-6.6829624999841677</v>
      </c>
      <c r="BI156" s="52">
        <f t="shared" ca="1" si="159"/>
        <v>-28.840991890852301</v>
      </c>
      <c r="BJ156" s="52">
        <f t="shared" ca="1" si="159"/>
        <v>-31.398371136070153</v>
      </c>
      <c r="BK156" s="52">
        <f t="shared" ca="1" si="159"/>
        <v>105.43060703124115</v>
      </c>
      <c r="BL156" s="52">
        <f t="shared" ca="1" si="159"/>
        <v>-6.6829624999841677</v>
      </c>
      <c r="BM156" s="52">
        <f t="shared" ca="1" si="159"/>
        <v>-28.840991890697158</v>
      </c>
      <c r="BN156" s="52">
        <f t="shared" ca="1" si="159"/>
        <v>-31.398371136070395</v>
      </c>
      <c r="BO156" s="52">
        <f t="shared" ca="1" si="159"/>
        <v>105.43060703124115</v>
      </c>
      <c r="BP156" s="52">
        <f t="shared" ca="1" si="159"/>
        <v>-6.6829624999841677</v>
      </c>
      <c r="BQ156" s="52">
        <f t="shared" ca="1" si="159"/>
        <v>-28.840991890697399</v>
      </c>
      <c r="BR156" s="52">
        <f t="shared" ca="1" si="159"/>
        <v>-31.398371136070395</v>
      </c>
      <c r="BS156" s="52">
        <f t="shared" ref="BS156:BY156" ca="1" si="160">SUM(BS152:BS155)</f>
        <v>105.43060703124115</v>
      </c>
      <c r="BT156" s="52">
        <f t="shared" ca="1" si="160"/>
        <v>-6.6829624999841677</v>
      </c>
      <c r="BU156" s="52">
        <f t="shared" ca="1" si="160"/>
        <v>-28.840991890697399</v>
      </c>
      <c r="BV156" s="52">
        <f t="shared" ca="1" si="160"/>
        <v>-31.398371136070395</v>
      </c>
      <c r="BW156" s="52">
        <f t="shared" ca="1" si="160"/>
        <v>105.43060703124115</v>
      </c>
      <c r="BX156" s="52">
        <f t="shared" ca="1" si="160"/>
        <v>-6.6829624999841677</v>
      </c>
      <c r="BY156" s="52">
        <f t="shared" ca="1" si="160"/>
        <v>-28.840991890697399</v>
      </c>
      <c r="CA156" s="52">
        <f t="shared" ref="CA156:CL156" si="161">SUM(CA152:CA155)</f>
        <v>0</v>
      </c>
      <c r="CB156" s="52">
        <f t="shared" si="161"/>
        <v>0</v>
      </c>
      <c r="CC156" s="52">
        <f t="shared" si="161"/>
        <v>0</v>
      </c>
      <c r="CD156" s="52">
        <f t="shared" si="161"/>
        <v>0</v>
      </c>
      <c r="CE156" s="52">
        <f t="shared" si="161"/>
        <v>0</v>
      </c>
      <c r="CF156" s="52">
        <f t="shared" si="161"/>
        <v>0</v>
      </c>
      <c r="CG156" s="52">
        <f t="shared" si="161"/>
        <v>0</v>
      </c>
      <c r="CH156" s="52">
        <f t="shared" si="161"/>
        <v>0</v>
      </c>
      <c r="CI156" s="52">
        <f t="shared" si="161"/>
        <v>0</v>
      </c>
      <c r="CJ156" s="52">
        <f t="shared" si="161"/>
        <v>0</v>
      </c>
      <c r="CK156" s="52">
        <f t="shared" si="161"/>
        <v>0</v>
      </c>
      <c r="CL156" s="52">
        <f t="shared" si="161"/>
        <v>0</v>
      </c>
    </row>
    <row r="157" spans="1:90">
      <c r="B157" s="11" t="s">
        <v>113</v>
      </c>
      <c r="F157" s="38"/>
      <c r="G157" s="39">
        <f t="shared" ref="G157:BR157" si="162">-G121</f>
        <v>0</v>
      </c>
      <c r="H157" s="39">
        <f t="shared" ca="1" si="162"/>
        <v>0</v>
      </c>
      <c r="I157" s="39">
        <f t="shared" ca="1" si="162"/>
        <v>0</v>
      </c>
      <c r="J157" s="39">
        <f t="shared" ca="1" si="162"/>
        <v>0</v>
      </c>
      <c r="K157" s="39">
        <f t="shared" ca="1" si="162"/>
        <v>0</v>
      </c>
      <c r="L157" s="39">
        <f t="shared" ca="1" si="162"/>
        <v>0</v>
      </c>
      <c r="M157" s="39">
        <f t="shared" ca="1" si="162"/>
        <v>0</v>
      </c>
      <c r="N157" s="39">
        <f t="shared" ca="1" si="162"/>
        <v>0</v>
      </c>
      <c r="O157" s="39">
        <f t="shared" ca="1" si="162"/>
        <v>-0.8845089285714286</v>
      </c>
      <c r="P157" s="39">
        <f t="shared" ca="1" si="162"/>
        <v>0</v>
      </c>
      <c r="Q157" s="39">
        <f t="shared" ca="1" si="162"/>
        <v>0</v>
      </c>
      <c r="R157" s="39">
        <f t="shared" ca="1" si="162"/>
        <v>-0.60196958705357151</v>
      </c>
      <c r="S157" s="39">
        <f t="shared" ca="1" si="162"/>
        <v>-1.1584711465018136</v>
      </c>
      <c r="T157" s="39">
        <f t="shared" ca="1" si="162"/>
        <v>-0.23595631773024106</v>
      </c>
      <c r="U157" s="39">
        <f t="shared" ca="1" si="162"/>
        <v>0</v>
      </c>
      <c r="V157" s="39">
        <f t="shared" ca="1" si="162"/>
        <v>-0.31245934185319907</v>
      </c>
      <c r="W157" s="39">
        <f t="shared" ca="1" si="162"/>
        <v>-0.67823424194850301</v>
      </c>
      <c r="X157" s="39">
        <f t="shared" ca="1" si="162"/>
        <v>0</v>
      </c>
      <c r="Y157" s="39">
        <f t="shared" ca="1" si="162"/>
        <v>-0.37073068359336003</v>
      </c>
      <c r="Z157" s="39">
        <f t="shared" ca="1" si="162"/>
        <v>-0.76393666642828606</v>
      </c>
      <c r="AA157" s="39">
        <f t="shared" ca="1" si="162"/>
        <v>-1.1898349245882722</v>
      </c>
      <c r="AB157" s="39">
        <f t="shared" ca="1" si="162"/>
        <v>0</v>
      </c>
      <c r="AC157" s="39">
        <f t="shared" ca="1" si="162"/>
        <v>-0.11478703124980211</v>
      </c>
      <c r="AD157" s="39">
        <f t="shared" ca="1" si="162"/>
        <v>-0.4945112012548859</v>
      </c>
      <c r="AE157" s="39">
        <f t="shared" ca="1" si="162"/>
        <v>-0.91531896058258599</v>
      </c>
      <c r="AF157" s="39">
        <f t="shared" ca="1" si="162"/>
        <v>0</v>
      </c>
      <c r="AG157" s="39">
        <f t="shared" ca="1" si="162"/>
        <v>-0.11478703124980211</v>
      </c>
      <c r="AH157" s="39">
        <f t="shared" ca="1" si="162"/>
        <v>-0.48345743155578758</v>
      </c>
      <c r="AI157" s="39">
        <f t="shared" ca="1" si="162"/>
        <v>-0.90038580937373747</v>
      </c>
      <c r="AJ157" s="39">
        <f t="shared" ca="1" si="162"/>
        <v>0</v>
      </c>
      <c r="AK157" s="39">
        <f t="shared" ca="1" si="162"/>
        <v>-0.11478703124980211</v>
      </c>
      <c r="AL157" s="39">
        <f t="shared" ca="1" si="162"/>
        <v>-0.48204270656883708</v>
      </c>
      <c r="AM157" s="39">
        <f t="shared" ca="1" si="162"/>
        <v>-0.90518152875626778</v>
      </c>
      <c r="AN157" s="39">
        <f t="shared" ca="1" si="162"/>
        <v>0</v>
      </c>
      <c r="AO157" s="39">
        <f t="shared" ca="1" si="162"/>
        <v>-0.11478703124980211</v>
      </c>
      <c r="AP157" s="39">
        <f t="shared" ca="1" si="162"/>
        <v>-0.50403465522158764</v>
      </c>
      <c r="AQ157" s="39">
        <f t="shared" ca="1" si="162"/>
        <v>-0.93014542627547103</v>
      </c>
      <c r="AR157" s="39">
        <f t="shared" ca="1" si="162"/>
        <v>0</v>
      </c>
      <c r="AS157" s="39">
        <f t="shared" ca="1" si="162"/>
        <v>-0.11478703124980211</v>
      </c>
      <c r="AT157" s="39">
        <f t="shared" ca="1" si="162"/>
        <v>-0.50573839466742809</v>
      </c>
      <c r="AU157" s="39">
        <f t="shared" ca="1" si="162"/>
        <v>-0.93232646003567798</v>
      </c>
      <c r="AV157" s="39">
        <f t="shared" ca="1" si="162"/>
        <v>0</v>
      </c>
      <c r="AW157" s="39">
        <f t="shared" ca="1" si="162"/>
        <v>-0.11478703124980211</v>
      </c>
      <c r="AX157" s="39">
        <f t="shared" ca="1" si="162"/>
        <v>-0.50681646001646363</v>
      </c>
      <c r="AY157" s="39">
        <f t="shared" ca="1" si="162"/>
        <v>-0.93366404310175144</v>
      </c>
      <c r="AZ157" s="39">
        <f t="shared" ca="1" si="162"/>
        <v>0</v>
      </c>
      <c r="BA157" s="39">
        <f t="shared" ca="1" si="162"/>
        <v>-0.11478703124980211</v>
      </c>
      <c r="BB157" s="39">
        <f t="shared" ca="1" si="162"/>
        <v>-0.50726763455185131</v>
      </c>
      <c r="BC157" s="39">
        <f t="shared" ca="1" si="162"/>
        <v>-0.93416769524098808</v>
      </c>
      <c r="BD157" s="39">
        <f t="shared" ca="1" si="162"/>
        <v>0</v>
      </c>
      <c r="BE157" s="39">
        <f t="shared" ca="1" si="162"/>
        <v>-0.11478703124980211</v>
      </c>
      <c r="BF157" s="39">
        <f t="shared" ca="1" si="162"/>
        <v>-0.50726684759538387</v>
      </c>
      <c r="BG157" s="39">
        <f t="shared" ca="1" si="162"/>
        <v>-0.93416690459566221</v>
      </c>
      <c r="BH157" s="39">
        <f t="shared" ca="1" si="162"/>
        <v>0</v>
      </c>
      <c r="BI157" s="39">
        <f t="shared" ca="1" si="162"/>
        <v>-0.11478703124980211</v>
      </c>
      <c r="BJ157" s="39">
        <f t="shared" ca="1" si="162"/>
        <v>-0.50726684883076711</v>
      </c>
      <c r="BK157" s="39">
        <f t="shared" ca="1" si="162"/>
        <v>-0.93416690583683648</v>
      </c>
      <c r="BL157" s="39">
        <f t="shared" ca="1" si="162"/>
        <v>0</v>
      </c>
      <c r="BM157" s="39">
        <f t="shared" ca="1" si="162"/>
        <v>-0.11478703124980211</v>
      </c>
      <c r="BN157" s="39">
        <f t="shared" ca="1" si="162"/>
        <v>-0.50726684882882778</v>
      </c>
      <c r="BO157" s="39">
        <f t="shared" ca="1" si="162"/>
        <v>-0.93416690583488782</v>
      </c>
      <c r="BP157" s="39">
        <f t="shared" ca="1" si="162"/>
        <v>0</v>
      </c>
      <c r="BQ157" s="39">
        <f t="shared" ca="1" si="162"/>
        <v>-0.11478703124980211</v>
      </c>
      <c r="BR157" s="39">
        <f t="shared" ca="1" si="162"/>
        <v>-0.50726684882883077</v>
      </c>
      <c r="BS157" s="39">
        <f t="shared" ref="BS157:BY157" ca="1" si="163">-BS121</f>
        <v>-0.93416690583489093</v>
      </c>
      <c r="BT157" s="39">
        <f t="shared" ca="1" si="163"/>
        <v>0</v>
      </c>
      <c r="BU157" s="39">
        <f t="shared" ca="1" si="163"/>
        <v>-0.11478703124980211</v>
      </c>
      <c r="BV157" s="39">
        <f t="shared" ca="1" si="163"/>
        <v>-0.50726684882883077</v>
      </c>
      <c r="BW157" s="39">
        <f t="shared" ca="1" si="163"/>
        <v>-0.93416690583489093</v>
      </c>
      <c r="BX157" s="39">
        <f t="shared" ca="1" si="163"/>
        <v>0</v>
      </c>
      <c r="BY157" s="39">
        <f t="shared" ca="1" si="163"/>
        <v>-0.11478703124980211</v>
      </c>
      <c r="CA157" s="26">
        <f t="shared" ref="CA157:CL162" si="164">SUMIF($5:$5,CA$2,157:157)</f>
        <v>0</v>
      </c>
      <c r="CB157" s="26">
        <f t="shared" si="164"/>
        <v>0</v>
      </c>
      <c r="CC157" s="26">
        <f t="shared" si="164"/>
        <v>0</v>
      </c>
      <c r="CD157" s="26">
        <f t="shared" si="164"/>
        <v>0</v>
      </c>
      <c r="CE157" s="26">
        <f t="shared" si="164"/>
        <v>0</v>
      </c>
      <c r="CF157" s="26">
        <f t="shared" si="164"/>
        <v>0</v>
      </c>
      <c r="CG157" s="26">
        <f t="shared" si="164"/>
        <v>0</v>
      </c>
      <c r="CH157" s="26">
        <f t="shared" si="164"/>
        <v>0</v>
      </c>
      <c r="CI157" s="26">
        <f t="shared" si="164"/>
        <v>0</v>
      </c>
      <c r="CJ157" s="26">
        <f t="shared" si="164"/>
        <v>0</v>
      </c>
      <c r="CK157" s="26">
        <f t="shared" si="164"/>
        <v>0</v>
      </c>
      <c r="CL157" s="26">
        <f t="shared" si="164"/>
        <v>0</v>
      </c>
    </row>
    <row r="158" spans="1:90">
      <c r="B158" s="11" t="s">
        <v>94</v>
      </c>
      <c r="F158" s="38"/>
      <c r="G158" s="39">
        <f>-G122-G123</f>
        <v>-6.5</v>
      </c>
      <c r="H158" s="39">
        <f t="shared" ref="H158:BS158" ca="1" si="165">-H122-H123</f>
        <v>-2.5</v>
      </c>
      <c r="I158" s="39">
        <f t="shared" ca="1" si="165"/>
        <v>-2.5</v>
      </c>
      <c r="J158" s="39">
        <f t="shared" ca="1" si="165"/>
        <v>-2.5</v>
      </c>
      <c r="K158" s="39">
        <f t="shared" ca="1" si="165"/>
        <v>-2.5</v>
      </c>
      <c r="L158" s="39">
        <f t="shared" ca="1" si="165"/>
        <v>-2.5</v>
      </c>
      <c r="M158" s="39">
        <f t="shared" ca="1" si="165"/>
        <v>-2.5</v>
      </c>
      <c r="N158" s="39">
        <f t="shared" ca="1" si="165"/>
        <v>-2.5</v>
      </c>
      <c r="O158" s="39">
        <f t="shared" ca="1" si="165"/>
        <v>-2.0577455357142855</v>
      </c>
      <c r="P158" s="39">
        <f t="shared" ca="1" si="165"/>
        <v>-2.5</v>
      </c>
      <c r="Q158" s="39">
        <f t="shared" ca="1" si="165"/>
        <v>-2.5</v>
      </c>
      <c r="R158" s="39">
        <f t="shared" ca="1" si="165"/>
        <v>-2.1990152064732142</v>
      </c>
      <c r="S158" s="39">
        <f t="shared" ca="1" si="165"/>
        <v>-1.9207644267490931</v>
      </c>
      <c r="T158" s="39">
        <f t="shared" ca="1" si="165"/>
        <v>-2.3820218411348795</v>
      </c>
      <c r="U158" s="39">
        <f t="shared" ca="1" si="165"/>
        <v>-2.5</v>
      </c>
      <c r="V158" s="39">
        <f t="shared" ca="1" si="165"/>
        <v>-2.3437703290734007</v>
      </c>
      <c r="W158" s="39">
        <f t="shared" ca="1" si="165"/>
        <v>-2.1608828790257486</v>
      </c>
      <c r="X158" s="39">
        <f t="shared" ca="1" si="165"/>
        <v>-2.5</v>
      </c>
      <c r="Y158" s="39">
        <f t="shared" ca="1" si="165"/>
        <v>-2.3146346582033201</v>
      </c>
      <c r="Z158" s="39">
        <f t="shared" ca="1" si="165"/>
        <v>-2.118031666785857</v>
      </c>
      <c r="AA158" s="39">
        <f t="shared" ca="1" si="165"/>
        <v>-1.905082537705864</v>
      </c>
      <c r="AB158" s="39">
        <f t="shared" ca="1" si="165"/>
        <v>-2.5</v>
      </c>
      <c r="AC158" s="39">
        <f t="shared" ca="1" si="165"/>
        <v>-2.4426064843750992</v>
      </c>
      <c r="AD158" s="39">
        <f t="shared" ca="1" si="165"/>
        <v>-2.2527443993725571</v>
      </c>
      <c r="AE158" s="39">
        <f t="shared" ca="1" si="165"/>
        <v>-2.042340519708707</v>
      </c>
      <c r="AF158" s="39">
        <f t="shared" ca="1" si="165"/>
        <v>-2.5</v>
      </c>
      <c r="AG158" s="39">
        <f t="shared" ca="1" si="165"/>
        <v>-2.4426064843750992</v>
      </c>
      <c r="AH158" s="39">
        <f t="shared" ca="1" si="165"/>
        <v>-2.2582712842221064</v>
      </c>
      <c r="AI158" s="39">
        <f t="shared" ca="1" si="165"/>
        <v>-2.0498070953131311</v>
      </c>
      <c r="AJ158" s="39">
        <f t="shared" ca="1" si="165"/>
        <v>-2.5</v>
      </c>
      <c r="AK158" s="39">
        <f t="shared" ca="1" si="165"/>
        <v>-2.4426064843750992</v>
      </c>
      <c r="AL158" s="39">
        <f t="shared" ca="1" si="165"/>
        <v>-2.2589786467155815</v>
      </c>
      <c r="AM158" s="39">
        <f t="shared" ca="1" si="165"/>
        <v>-2.0474092356218665</v>
      </c>
      <c r="AN158" s="39">
        <f t="shared" ca="1" si="165"/>
        <v>-2.5</v>
      </c>
      <c r="AO158" s="39">
        <f t="shared" ca="1" si="165"/>
        <v>-2.4426064843750992</v>
      </c>
      <c r="AP158" s="39">
        <f t="shared" ca="1" si="165"/>
        <v>-2.247982672389206</v>
      </c>
      <c r="AQ158" s="39">
        <f t="shared" ca="1" si="165"/>
        <v>-2.0349272868622648</v>
      </c>
      <c r="AR158" s="39">
        <f t="shared" ca="1" si="165"/>
        <v>-2.5</v>
      </c>
      <c r="AS158" s="39">
        <f t="shared" ca="1" si="165"/>
        <v>-2.4426064843750992</v>
      </c>
      <c r="AT158" s="39">
        <f t="shared" ca="1" si="165"/>
        <v>-2.2471308026662862</v>
      </c>
      <c r="AU158" s="39">
        <f t="shared" ca="1" si="165"/>
        <v>-2.0338367699821611</v>
      </c>
      <c r="AV158" s="39">
        <f t="shared" ca="1" si="165"/>
        <v>-2.5</v>
      </c>
      <c r="AW158" s="39">
        <f t="shared" ca="1" si="165"/>
        <v>-2.4426064843750992</v>
      </c>
      <c r="AX158" s="39">
        <f t="shared" ca="1" si="165"/>
        <v>-2.2465917699917681</v>
      </c>
      <c r="AY158" s="39">
        <f t="shared" ca="1" si="165"/>
        <v>-2.0331679784491246</v>
      </c>
      <c r="AZ158" s="39">
        <f t="shared" ca="1" si="165"/>
        <v>-2.5</v>
      </c>
      <c r="BA158" s="39">
        <f t="shared" ca="1" si="165"/>
        <v>-2.4426064843750992</v>
      </c>
      <c r="BB158" s="39">
        <f t="shared" ca="1" si="165"/>
        <v>-2.2463661827240742</v>
      </c>
      <c r="BC158" s="39">
        <f t="shared" ca="1" si="165"/>
        <v>-2.0329161523795061</v>
      </c>
      <c r="BD158" s="39">
        <f t="shared" ca="1" si="165"/>
        <v>-2.5</v>
      </c>
      <c r="BE158" s="39">
        <f t="shared" ca="1" si="165"/>
        <v>-2.4426064843750992</v>
      </c>
      <c r="BF158" s="39">
        <f t="shared" ca="1" si="165"/>
        <v>-2.2463665762023082</v>
      </c>
      <c r="BG158" s="39">
        <f t="shared" ca="1" si="165"/>
        <v>-2.0329165477021691</v>
      </c>
      <c r="BH158" s="39">
        <f t="shared" ca="1" si="165"/>
        <v>-2.5</v>
      </c>
      <c r="BI158" s="39">
        <f t="shared" ca="1" si="165"/>
        <v>-2.4426064843750992</v>
      </c>
      <c r="BJ158" s="39">
        <f t="shared" ca="1" si="165"/>
        <v>-2.2463665755846165</v>
      </c>
      <c r="BK158" s="39">
        <f t="shared" ca="1" si="165"/>
        <v>-2.0329165470815815</v>
      </c>
      <c r="BL158" s="39">
        <f t="shared" ca="1" si="165"/>
        <v>-2.5</v>
      </c>
      <c r="BM158" s="39">
        <f t="shared" ca="1" si="165"/>
        <v>-2.4426064843750992</v>
      </c>
      <c r="BN158" s="39">
        <f t="shared" ca="1" si="165"/>
        <v>-2.2463665755855859</v>
      </c>
      <c r="BO158" s="39">
        <f t="shared" ca="1" si="165"/>
        <v>-2.0329165470825563</v>
      </c>
      <c r="BP158" s="39">
        <f t="shared" ca="1" si="165"/>
        <v>-2.5</v>
      </c>
      <c r="BQ158" s="39">
        <f t="shared" ca="1" si="165"/>
        <v>-2.4426064843750992</v>
      </c>
      <c r="BR158" s="39">
        <f t="shared" ca="1" si="165"/>
        <v>-2.2463665755855846</v>
      </c>
      <c r="BS158" s="39">
        <f t="shared" ca="1" si="165"/>
        <v>-2.0329165470825545</v>
      </c>
      <c r="BT158" s="39">
        <f t="shared" ref="BT158:BY158" ca="1" si="166">-BT122-BT123</f>
        <v>-2.5</v>
      </c>
      <c r="BU158" s="39">
        <f t="shared" ca="1" si="166"/>
        <v>-2.4426064843750992</v>
      </c>
      <c r="BV158" s="39">
        <f t="shared" ca="1" si="166"/>
        <v>-2.2463665755855846</v>
      </c>
      <c r="BW158" s="39">
        <f t="shared" ca="1" si="166"/>
        <v>-2.0329165470825545</v>
      </c>
      <c r="BX158" s="39">
        <f t="shared" ca="1" si="166"/>
        <v>-2.5</v>
      </c>
      <c r="BY158" s="39">
        <f t="shared" ca="1" si="166"/>
        <v>-2.4426064843750992</v>
      </c>
      <c r="CA158" s="26">
        <f t="shared" si="164"/>
        <v>0</v>
      </c>
      <c r="CB158" s="26">
        <f t="shared" si="164"/>
        <v>0</v>
      </c>
      <c r="CC158" s="26">
        <f t="shared" si="164"/>
        <v>0</v>
      </c>
      <c r="CD158" s="26">
        <f t="shared" si="164"/>
        <v>0</v>
      </c>
      <c r="CE158" s="26">
        <f t="shared" si="164"/>
        <v>0</v>
      </c>
      <c r="CF158" s="26">
        <f t="shared" si="164"/>
        <v>0</v>
      </c>
      <c r="CG158" s="26">
        <f t="shared" si="164"/>
        <v>0</v>
      </c>
      <c r="CH158" s="26">
        <f t="shared" si="164"/>
        <v>0</v>
      </c>
      <c r="CI158" s="26">
        <f t="shared" si="164"/>
        <v>0</v>
      </c>
      <c r="CJ158" s="26">
        <f t="shared" si="164"/>
        <v>0</v>
      </c>
      <c r="CK158" s="26">
        <f t="shared" si="164"/>
        <v>0</v>
      </c>
      <c r="CL158" s="26">
        <f t="shared" si="164"/>
        <v>0</v>
      </c>
    </row>
    <row r="159" spans="1:90">
      <c r="C159" s="28" t="s">
        <v>114</v>
      </c>
      <c r="D159" s="28"/>
      <c r="E159" s="28"/>
      <c r="F159" s="53"/>
      <c r="G159" s="52">
        <f t="shared" ref="G159:BR159" ca="1" si="167">SUM(G156:G158)</f>
        <v>3701.5</v>
      </c>
      <c r="H159" s="52">
        <f t="shared" ca="1" si="167"/>
        <v>18668.267857142859</v>
      </c>
      <c r="I159" s="52">
        <f t="shared" ca="1" si="167"/>
        <v>41142.160714285717</v>
      </c>
      <c r="J159" s="52">
        <f t="shared" ca="1" si="167"/>
        <v>74854.178571428565</v>
      </c>
      <c r="K159" s="52">
        <f t="shared" ca="1" si="167"/>
        <v>71224.3</v>
      </c>
      <c r="L159" s="52">
        <f t="shared" ca="1" si="167"/>
        <v>56184.057142857142</v>
      </c>
      <c r="M159" s="52">
        <f t="shared" ca="1" si="167"/>
        <v>33671.725000000006</v>
      </c>
      <c r="N159" s="52">
        <f t="shared" ca="1" si="167"/>
        <v>-70.760714285714286</v>
      </c>
      <c r="O159" s="52">
        <f t="shared" ca="1" si="167"/>
        <v>76.49743303571428</v>
      </c>
      <c r="P159" s="52">
        <f t="shared" ca="1" si="167"/>
        <v>100.50385602678571</v>
      </c>
      <c r="Q159" s="52">
        <f t="shared" ca="1" si="167"/>
        <v>-48.157566964285714</v>
      </c>
      <c r="R159" s="52">
        <f t="shared" ca="1" si="167"/>
        <v>-44.520124755859378</v>
      </c>
      <c r="S159" s="52">
        <f t="shared" ca="1" si="167"/>
        <v>73.801186301725807</v>
      </c>
      <c r="T159" s="52">
        <f t="shared" ca="1" si="167"/>
        <v>41.653709341146524</v>
      </c>
      <c r="U159" s="52">
        <f t="shared" ca="1" si="167"/>
        <v>-24.996747348255923</v>
      </c>
      <c r="V159" s="52">
        <f t="shared" ca="1" si="167"/>
        <v>-29.261992007624315</v>
      </c>
      <c r="W159" s="52">
        <f t="shared" ca="1" si="167"/>
        <v>102.90501334774548</v>
      </c>
      <c r="X159" s="52">
        <f t="shared" ca="1" si="167"/>
        <v>-29.658454687468801</v>
      </c>
      <c r="Y159" s="52">
        <f t="shared" ca="1" si="167"/>
        <v>-31.456478626794084</v>
      </c>
      <c r="Z159" s="52">
        <f t="shared" ca="1" si="167"/>
        <v>-34.07186065279889</v>
      </c>
      <c r="AA159" s="52">
        <f t="shared" ca="1" si="167"/>
        <v>102.33568956894702</v>
      </c>
      <c r="AB159" s="52">
        <f t="shared" ca="1" si="167"/>
        <v>-9.1829624999841677</v>
      </c>
      <c r="AC159" s="52">
        <f t="shared" ca="1" si="167"/>
        <v>-30.377933600406703</v>
      </c>
      <c r="AD159" s="52">
        <f t="shared" ca="1" si="167"/>
        <v>-33.664620746216009</v>
      </c>
      <c r="AE159" s="52">
        <f t="shared" ca="1" si="167"/>
        <v>102.47294755094987</v>
      </c>
      <c r="AF159" s="52">
        <f t="shared" ca="1" si="167"/>
        <v>-9.1829624999841677</v>
      </c>
      <c r="AG159" s="52">
        <f t="shared" ca="1" si="167"/>
        <v>-29.493632024478838</v>
      </c>
      <c r="AH159" s="52">
        <f t="shared" ca="1" si="167"/>
        <v>-33.35427022543599</v>
      </c>
      <c r="AI159" s="52">
        <f t="shared" ca="1" si="167"/>
        <v>102.48041412655429</v>
      </c>
      <c r="AJ159" s="52">
        <f t="shared" ca="1" si="167"/>
        <v>-9.1829624999841677</v>
      </c>
      <c r="AK159" s="52">
        <f t="shared" ca="1" si="167"/>
        <v>-29.380454025522802</v>
      </c>
      <c r="AL159" s="52">
        <f t="shared" ca="1" si="167"/>
        <v>-33.851105774994451</v>
      </c>
      <c r="AM159" s="52">
        <f t="shared" ca="1" si="167"/>
        <v>102.47801626686301</v>
      </c>
      <c r="AN159" s="52">
        <f t="shared" ca="1" si="167"/>
        <v>-9.1829624999841677</v>
      </c>
      <c r="AO159" s="52">
        <f t="shared" ca="1" si="167"/>
        <v>-31.139809917742838</v>
      </c>
      <c r="AP159" s="52">
        <f t="shared" ca="1" si="167"/>
        <v>-34.088861684310665</v>
      </c>
      <c r="AQ159" s="52">
        <f t="shared" ca="1" si="167"/>
        <v>102.46553431810341</v>
      </c>
      <c r="AR159" s="52">
        <f t="shared" ca="1" si="167"/>
        <v>-9.1829624999841677</v>
      </c>
      <c r="AS159" s="52">
        <f t="shared" ca="1" si="167"/>
        <v>-31.27610907341008</v>
      </c>
      <c r="AT159" s="52">
        <f t="shared" ca="1" si="167"/>
        <v>-34.127045229459995</v>
      </c>
      <c r="AU159" s="52">
        <f t="shared" ca="1" si="167"/>
        <v>102.46444380122331</v>
      </c>
      <c r="AV159" s="52">
        <f t="shared" ca="1" si="167"/>
        <v>-9.1829624999841677</v>
      </c>
      <c r="AW159" s="52">
        <f t="shared" ca="1" si="167"/>
        <v>-31.362354301332914</v>
      </c>
      <c r="AX159" s="52">
        <f t="shared" ca="1" si="167"/>
        <v>-34.147806646823028</v>
      </c>
      <c r="AY159" s="52">
        <f t="shared" ca="1" si="167"/>
        <v>102.46377500969027</v>
      </c>
      <c r="AZ159" s="52">
        <f t="shared" ca="1" si="167"/>
        <v>-9.1829624999841677</v>
      </c>
      <c r="BA159" s="52">
        <f t="shared" ca="1" si="167"/>
        <v>-31.398448264163939</v>
      </c>
      <c r="BB159" s="52">
        <f t="shared" ca="1" si="167"/>
        <v>-34.15200485513094</v>
      </c>
      <c r="BC159" s="52">
        <f t="shared" ca="1" si="167"/>
        <v>102.46352318362067</v>
      </c>
      <c r="BD159" s="52">
        <f t="shared" ca="1" si="167"/>
        <v>-9.1829624999841677</v>
      </c>
      <c r="BE159" s="52">
        <f t="shared" ca="1" si="167"/>
        <v>-31.398385307646535</v>
      </c>
      <c r="BF159" s="52">
        <f t="shared" ca="1" si="167"/>
        <v>-34.15200456002227</v>
      </c>
      <c r="BG159" s="52">
        <f t="shared" ca="1" si="167"/>
        <v>102.46352357894332</v>
      </c>
      <c r="BH159" s="52">
        <f t="shared" ca="1" si="167"/>
        <v>-9.1829624999841677</v>
      </c>
      <c r="BI159" s="52">
        <f t="shared" ca="1" si="167"/>
        <v>-31.3983854064772</v>
      </c>
      <c r="BJ159" s="52">
        <f t="shared" ca="1" si="167"/>
        <v>-34.152004560485537</v>
      </c>
      <c r="BK159" s="52">
        <f t="shared" ca="1" si="167"/>
        <v>102.46352357832274</v>
      </c>
      <c r="BL159" s="52">
        <f t="shared" ca="1" si="167"/>
        <v>-9.1829624999841677</v>
      </c>
      <c r="BM159" s="52">
        <f t="shared" ca="1" si="167"/>
        <v>-31.398385406322056</v>
      </c>
      <c r="BN159" s="52">
        <f t="shared" ca="1" si="167"/>
        <v>-34.152004560484805</v>
      </c>
      <c r="BO159" s="52">
        <f t="shared" ca="1" si="167"/>
        <v>102.46352357832372</v>
      </c>
      <c r="BP159" s="52">
        <f t="shared" ca="1" si="167"/>
        <v>-9.1829624999841677</v>
      </c>
      <c r="BQ159" s="52">
        <f t="shared" ca="1" si="167"/>
        <v>-31.398385406322298</v>
      </c>
      <c r="BR159" s="52">
        <f t="shared" ca="1" si="167"/>
        <v>-34.152004560484812</v>
      </c>
      <c r="BS159" s="52">
        <f t="shared" ref="BS159:BY159" ca="1" si="168">SUM(BS156:BS158)</f>
        <v>102.46352357832372</v>
      </c>
      <c r="BT159" s="52">
        <f t="shared" ca="1" si="168"/>
        <v>-9.1829624999841677</v>
      </c>
      <c r="BU159" s="52">
        <f t="shared" ca="1" si="168"/>
        <v>-31.398385406322298</v>
      </c>
      <c r="BV159" s="52">
        <f t="shared" ca="1" si="168"/>
        <v>-34.152004560484812</v>
      </c>
      <c r="BW159" s="52">
        <f t="shared" ca="1" si="168"/>
        <v>102.46352357832372</v>
      </c>
      <c r="BX159" s="52">
        <f t="shared" ca="1" si="168"/>
        <v>-9.1829624999841677</v>
      </c>
      <c r="BY159" s="52">
        <f t="shared" ca="1" si="168"/>
        <v>-31.398385406322298</v>
      </c>
      <c r="CA159" s="26">
        <f t="shared" si="164"/>
        <v>0</v>
      </c>
      <c r="CB159" s="26">
        <f t="shared" si="164"/>
        <v>0</v>
      </c>
      <c r="CC159" s="26">
        <f t="shared" si="164"/>
        <v>0</v>
      </c>
      <c r="CD159" s="26">
        <f t="shared" si="164"/>
        <v>0</v>
      </c>
      <c r="CE159" s="26">
        <f t="shared" si="164"/>
        <v>0</v>
      </c>
      <c r="CF159" s="26">
        <f t="shared" si="164"/>
        <v>0</v>
      </c>
      <c r="CG159" s="26">
        <f t="shared" si="164"/>
        <v>0</v>
      </c>
      <c r="CH159" s="26">
        <f t="shared" si="164"/>
        <v>0</v>
      </c>
      <c r="CI159" s="26">
        <f t="shared" si="164"/>
        <v>0</v>
      </c>
      <c r="CJ159" s="26">
        <f t="shared" si="164"/>
        <v>0</v>
      </c>
      <c r="CK159" s="26">
        <f t="shared" si="164"/>
        <v>0</v>
      </c>
      <c r="CL159" s="26">
        <f t="shared" si="164"/>
        <v>0</v>
      </c>
    </row>
    <row r="160" spans="1:90">
      <c r="B160" s="11" t="s">
        <v>115</v>
      </c>
      <c r="F160" s="38"/>
      <c r="G160" s="39">
        <f ca="1">MIN(MAX(-G159,0),G114)</f>
        <v>0</v>
      </c>
      <c r="H160" s="39">
        <f t="shared" ref="H160:BS160" ca="1" si="169">MIN(MAX(-H159,0),H114)</f>
        <v>0</v>
      </c>
      <c r="I160" s="39">
        <f t="shared" ca="1" si="169"/>
        <v>0</v>
      </c>
      <c r="J160" s="39">
        <f t="shared" ca="1" si="169"/>
        <v>0</v>
      </c>
      <c r="K160" s="39">
        <f t="shared" ca="1" si="169"/>
        <v>0</v>
      </c>
      <c r="L160" s="39">
        <f t="shared" ca="1" si="169"/>
        <v>0</v>
      </c>
      <c r="M160" s="39">
        <f t="shared" ca="1" si="169"/>
        <v>0</v>
      </c>
      <c r="N160" s="39">
        <f t="shared" ca="1" si="169"/>
        <v>70.760714285714286</v>
      </c>
      <c r="O160" s="39">
        <f t="shared" ca="1" si="169"/>
        <v>0</v>
      </c>
      <c r="P160" s="39">
        <f t="shared" ca="1" si="169"/>
        <v>0</v>
      </c>
      <c r="Q160" s="39">
        <f t="shared" ca="1" si="169"/>
        <v>48.157566964285714</v>
      </c>
      <c r="R160" s="39">
        <f t="shared" ca="1" si="169"/>
        <v>44.520124755859378</v>
      </c>
      <c r="S160" s="39">
        <f t="shared" ca="1" si="169"/>
        <v>0</v>
      </c>
      <c r="T160" s="39">
        <f t="shared" ca="1" si="169"/>
        <v>0</v>
      </c>
      <c r="U160" s="39">
        <f t="shared" ca="1" si="169"/>
        <v>24.996747348255923</v>
      </c>
      <c r="V160" s="39">
        <f t="shared" ca="1" si="169"/>
        <v>29.261992007624315</v>
      </c>
      <c r="W160" s="39">
        <f t="shared" ca="1" si="169"/>
        <v>0</v>
      </c>
      <c r="X160" s="39">
        <f t="shared" ca="1" si="169"/>
        <v>29.658454687468801</v>
      </c>
      <c r="Y160" s="39">
        <f t="shared" ca="1" si="169"/>
        <v>31.456478626794084</v>
      </c>
      <c r="Z160" s="39">
        <f t="shared" ca="1" si="169"/>
        <v>34.07186065279889</v>
      </c>
      <c r="AA160" s="39">
        <f t="shared" ca="1" si="169"/>
        <v>0</v>
      </c>
      <c r="AB160" s="39">
        <f t="shared" ca="1" si="169"/>
        <v>9.1829624999841677</v>
      </c>
      <c r="AC160" s="39">
        <f t="shared" ca="1" si="169"/>
        <v>30.377933600406703</v>
      </c>
      <c r="AD160" s="39">
        <f t="shared" ca="1" si="169"/>
        <v>33.664620746216009</v>
      </c>
      <c r="AE160" s="39">
        <f t="shared" ca="1" si="169"/>
        <v>0</v>
      </c>
      <c r="AF160" s="39">
        <f t="shared" ca="1" si="169"/>
        <v>9.1829624999841677</v>
      </c>
      <c r="AG160" s="39">
        <f t="shared" ca="1" si="169"/>
        <v>29.493632024478838</v>
      </c>
      <c r="AH160" s="39">
        <f t="shared" ca="1" si="169"/>
        <v>33.35427022543599</v>
      </c>
      <c r="AI160" s="39">
        <f t="shared" ca="1" si="169"/>
        <v>0</v>
      </c>
      <c r="AJ160" s="39">
        <f t="shared" ca="1" si="169"/>
        <v>9.1829624999841677</v>
      </c>
      <c r="AK160" s="39">
        <f t="shared" ca="1" si="169"/>
        <v>29.380454025522802</v>
      </c>
      <c r="AL160" s="39">
        <f t="shared" ca="1" si="169"/>
        <v>33.851105774994451</v>
      </c>
      <c r="AM160" s="39">
        <f t="shared" ca="1" si="169"/>
        <v>0</v>
      </c>
      <c r="AN160" s="39">
        <f t="shared" ca="1" si="169"/>
        <v>9.1829624999841677</v>
      </c>
      <c r="AO160" s="39">
        <f t="shared" ca="1" si="169"/>
        <v>31.139809917742838</v>
      </c>
      <c r="AP160" s="39">
        <f t="shared" ca="1" si="169"/>
        <v>34.088861684310665</v>
      </c>
      <c r="AQ160" s="39">
        <f t="shared" ca="1" si="169"/>
        <v>0</v>
      </c>
      <c r="AR160" s="39">
        <f t="shared" ca="1" si="169"/>
        <v>9.1829624999841677</v>
      </c>
      <c r="AS160" s="39">
        <f t="shared" ca="1" si="169"/>
        <v>31.27610907341008</v>
      </c>
      <c r="AT160" s="39">
        <f t="shared" ca="1" si="169"/>
        <v>34.127045229459995</v>
      </c>
      <c r="AU160" s="39">
        <f t="shared" ca="1" si="169"/>
        <v>0</v>
      </c>
      <c r="AV160" s="39">
        <f t="shared" ca="1" si="169"/>
        <v>9.1829624999841677</v>
      </c>
      <c r="AW160" s="39">
        <f t="shared" ca="1" si="169"/>
        <v>31.362354301332914</v>
      </c>
      <c r="AX160" s="39">
        <f t="shared" ca="1" si="169"/>
        <v>34.147806646823028</v>
      </c>
      <c r="AY160" s="39">
        <f t="shared" ca="1" si="169"/>
        <v>0</v>
      </c>
      <c r="AZ160" s="39">
        <f t="shared" ca="1" si="169"/>
        <v>9.1829624999841677</v>
      </c>
      <c r="BA160" s="39">
        <f t="shared" ca="1" si="169"/>
        <v>31.398448264163939</v>
      </c>
      <c r="BB160" s="39">
        <f t="shared" ca="1" si="169"/>
        <v>34.15200485513094</v>
      </c>
      <c r="BC160" s="39">
        <f t="shared" ca="1" si="169"/>
        <v>0</v>
      </c>
      <c r="BD160" s="39">
        <f t="shared" ca="1" si="169"/>
        <v>9.1829624999841677</v>
      </c>
      <c r="BE160" s="39">
        <f t="shared" ca="1" si="169"/>
        <v>31.398385307646535</v>
      </c>
      <c r="BF160" s="39">
        <f t="shared" ca="1" si="169"/>
        <v>34.15200456002227</v>
      </c>
      <c r="BG160" s="39">
        <f t="shared" ca="1" si="169"/>
        <v>0</v>
      </c>
      <c r="BH160" s="39">
        <f t="shared" ca="1" si="169"/>
        <v>9.1829624999841677</v>
      </c>
      <c r="BI160" s="39">
        <f t="shared" ca="1" si="169"/>
        <v>31.3983854064772</v>
      </c>
      <c r="BJ160" s="39">
        <f t="shared" ca="1" si="169"/>
        <v>34.152004560485537</v>
      </c>
      <c r="BK160" s="39">
        <f t="shared" ca="1" si="169"/>
        <v>0</v>
      </c>
      <c r="BL160" s="39">
        <f t="shared" ca="1" si="169"/>
        <v>9.1829624999841677</v>
      </c>
      <c r="BM160" s="39">
        <f t="shared" ca="1" si="169"/>
        <v>31.398385406322056</v>
      </c>
      <c r="BN160" s="39">
        <f t="shared" ca="1" si="169"/>
        <v>34.152004560484805</v>
      </c>
      <c r="BO160" s="39">
        <f t="shared" ca="1" si="169"/>
        <v>0</v>
      </c>
      <c r="BP160" s="39">
        <f t="shared" ca="1" si="169"/>
        <v>9.1829624999841677</v>
      </c>
      <c r="BQ160" s="39">
        <f t="shared" ca="1" si="169"/>
        <v>31.398385406322298</v>
      </c>
      <c r="BR160" s="39">
        <f t="shared" ca="1" si="169"/>
        <v>34.152004560484812</v>
      </c>
      <c r="BS160" s="39">
        <f t="shared" ca="1" si="169"/>
        <v>0</v>
      </c>
      <c r="BT160" s="39">
        <f t="shared" ref="BT160:BY160" ca="1" si="170">MIN(MAX(-BT159,0),BT114)</f>
        <v>9.1829624999841677</v>
      </c>
      <c r="BU160" s="39">
        <f t="shared" ca="1" si="170"/>
        <v>31.398385406322298</v>
      </c>
      <c r="BV160" s="39">
        <f t="shared" ca="1" si="170"/>
        <v>34.152004560484812</v>
      </c>
      <c r="BW160" s="39">
        <f t="shared" ca="1" si="170"/>
        <v>0</v>
      </c>
      <c r="BX160" s="39">
        <f t="shared" ca="1" si="170"/>
        <v>9.1829624999841677</v>
      </c>
      <c r="BY160" s="39">
        <f t="shared" ca="1" si="170"/>
        <v>31.398385406322298</v>
      </c>
      <c r="CA160" s="26">
        <f t="shared" si="164"/>
        <v>0</v>
      </c>
      <c r="CB160" s="26">
        <f t="shared" si="164"/>
        <v>0</v>
      </c>
      <c r="CC160" s="26">
        <f t="shared" si="164"/>
        <v>0</v>
      </c>
      <c r="CD160" s="26">
        <f t="shared" si="164"/>
        <v>0</v>
      </c>
      <c r="CE160" s="26">
        <f t="shared" si="164"/>
        <v>0</v>
      </c>
      <c r="CF160" s="26">
        <f t="shared" si="164"/>
        <v>0</v>
      </c>
      <c r="CG160" s="26">
        <f t="shared" si="164"/>
        <v>0</v>
      </c>
      <c r="CH160" s="26">
        <f t="shared" si="164"/>
        <v>0</v>
      </c>
      <c r="CI160" s="26">
        <f t="shared" si="164"/>
        <v>0</v>
      </c>
      <c r="CJ160" s="26">
        <f t="shared" si="164"/>
        <v>0</v>
      </c>
      <c r="CK160" s="26">
        <f t="shared" si="164"/>
        <v>0</v>
      </c>
      <c r="CL160" s="26">
        <f t="shared" si="164"/>
        <v>0</v>
      </c>
    </row>
    <row r="161" spans="1:90">
      <c r="B161" s="11" t="s">
        <v>116</v>
      </c>
      <c r="F161" s="38"/>
      <c r="G161" s="39">
        <f ca="1">MIN(MAX(G159,0),G116)</f>
        <v>0</v>
      </c>
      <c r="H161" s="39">
        <f t="shared" ref="H161:BS161" ca="1" si="171">MIN(MAX(H159,0),H116)</f>
        <v>0</v>
      </c>
      <c r="I161" s="39">
        <f t="shared" ca="1" si="171"/>
        <v>0</v>
      </c>
      <c r="J161" s="39">
        <f t="shared" ca="1" si="171"/>
        <v>0</v>
      </c>
      <c r="K161" s="39">
        <f t="shared" ca="1" si="171"/>
        <v>0</v>
      </c>
      <c r="L161" s="39">
        <f t="shared" ca="1" si="171"/>
        <v>0</v>
      </c>
      <c r="M161" s="39">
        <f t="shared" ca="1" si="171"/>
        <v>0</v>
      </c>
      <c r="N161" s="39">
        <f t="shared" ca="1" si="171"/>
        <v>0</v>
      </c>
      <c r="O161" s="39">
        <f t="shared" ca="1" si="171"/>
        <v>70.760714285714286</v>
      </c>
      <c r="P161" s="39">
        <f t="shared" ca="1" si="171"/>
        <v>0</v>
      </c>
      <c r="Q161" s="39">
        <f t="shared" ca="1" si="171"/>
        <v>0</v>
      </c>
      <c r="R161" s="39">
        <f t="shared" ca="1" si="171"/>
        <v>0</v>
      </c>
      <c r="S161" s="39">
        <f t="shared" ca="1" si="171"/>
        <v>73.801186301725807</v>
      </c>
      <c r="T161" s="39">
        <f t="shared" ca="1" si="171"/>
        <v>18.876505418419285</v>
      </c>
      <c r="U161" s="39">
        <f t="shared" ca="1" si="171"/>
        <v>0</v>
      </c>
      <c r="V161" s="39">
        <f t="shared" ca="1" si="171"/>
        <v>0</v>
      </c>
      <c r="W161" s="39">
        <f t="shared" ca="1" si="171"/>
        <v>54.258739355880238</v>
      </c>
      <c r="X161" s="39">
        <f t="shared" ca="1" si="171"/>
        <v>0</v>
      </c>
      <c r="Y161" s="39">
        <f t="shared" ca="1" si="171"/>
        <v>0</v>
      </c>
      <c r="Z161" s="39">
        <f t="shared" ca="1" si="171"/>
        <v>0</v>
      </c>
      <c r="AA161" s="39">
        <f t="shared" ca="1" si="171"/>
        <v>95.186793967061774</v>
      </c>
      <c r="AB161" s="39">
        <f t="shared" ca="1" si="171"/>
        <v>0</v>
      </c>
      <c r="AC161" s="39">
        <f t="shared" ca="1" si="171"/>
        <v>0</v>
      </c>
      <c r="AD161" s="39">
        <f t="shared" ca="1" si="171"/>
        <v>0</v>
      </c>
      <c r="AE161" s="39">
        <f t="shared" ca="1" si="171"/>
        <v>73.22551684660688</v>
      </c>
      <c r="AF161" s="39">
        <f t="shared" ca="1" si="171"/>
        <v>0</v>
      </c>
      <c r="AG161" s="39">
        <f t="shared" ca="1" si="171"/>
        <v>0</v>
      </c>
      <c r="AH161" s="39">
        <f t="shared" ca="1" si="171"/>
        <v>0</v>
      </c>
      <c r="AI161" s="39">
        <f t="shared" ca="1" si="171"/>
        <v>72.030864749898996</v>
      </c>
      <c r="AJ161" s="39">
        <f t="shared" ca="1" si="171"/>
        <v>0</v>
      </c>
      <c r="AK161" s="39">
        <f t="shared" ca="1" si="171"/>
        <v>0</v>
      </c>
      <c r="AL161" s="39">
        <f t="shared" ca="1" si="171"/>
        <v>0</v>
      </c>
      <c r="AM161" s="39">
        <f t="shared" ca="1" si="171"/>
        <v>72.414522300501417</v>
      </c>
      <c r="AN161" s="39">
        <f t="shared" ca="1" si="171"/>
        <v>0</v>
      </c>
      <c r="AO161" s="39">
        <f t="shared" ca="1" si="171"/>
        <v>0</v>
      </c>
      <c r="AP161" s="39">
        <f t="shared" ca="1" si="171"/>
        <v>0</v>
      </c>
      <c r="AQ161" s="39">
        <f t="shared" ca="1" si="171"/>
        <v>74.411634102037681</v>
      </c>
      <c r="AR161" s="39">
        <f t="shared" ca="1" si="171"/>
        <v>0</v>
      </c>
      <c r="AS161" s="39">
        <f t="shared" ca="1" si="171"/>
        <v>0</v>
      </c>
      <c r="AT161" s="39">
        <f t="shared" ca="1" si="171"/>
        <v>0</v>
      </c>
      <c r="AU161" s="39">
        <f t="shared" ca="1" si="171"/>
        <v>74.586116802854235</v>
      </c>
      <c r="AV161" s="39">
        <f t="shared" ca="1" si="171"/>
        <v>0</v>
      </c>
      <c r="AW161" s="39">
        <f t="shared" ca="1" si="171"/>
        <v>0</v>
      </c>
      <c r="AX161" s="39">
        <f t="shared" ca="1" si="171"/>
        <v>0</v>
      </c>
      <c r="AY161" s="39">
        <f t="shared" ca="1" si="171"/>
        <v>74.693123448140113</v>
      </c>
      <c r="AZ161" s="39">
        <f t="shared" ca="1" si="171"/>
        <v>0</v>
      </c>
      <c r="BA161" s="39">
        <f t="shared" ca="1" si="171"/>
        <v>0</v>
      </c>
      <c r="BB161" s="39">
        <f t="shared" ca="1" si="171"/>
        <v>0</v>
      </c>
      <c r="BC161" s="39">
        <f t="shared" ca="1" si="171"/>
        <v>74.733415619279043</v>
      </c>
      <c r="BD161" s="39">
        <f t="shared" ca="1" si="171"/>
        <v>0</v>
      </c>
      <c r="BE161" s="39">
        <f t="shared" ca="1" si="171"/>
        <v>0</v>
      </c>
      <c r="BF161" s="39">
        <f t="shared" ca="1" si="171"/>
        <v>0</v>
      </c>
      <c r="BG161" s="39">
        <f t="shared" ca="1" si="171"/>
        <v>74.733352367652969</v>
      </c>
      <c r="BH161" s="39">
        <f t="shared" ca="1" si="171"/>
        <v>0</v>
      </c>
      <c r="BI161" s="39">
        <f t="shared" ca="1" si="171"/>
        <v>0</v>
      </c>
      <c r="BJ161" s="39">
        <f t="shared" ca="1" si="171"/>
        <v>0</v>
      </c>
      <c r="BK161" s="39">
        <f t="shared" ca="1" si="171"/>
        <v>74.733352466946911</v>
      </c>
      <c r="BL161" s="39">
        <f t="shared" ca="1" si="171"/>
        <v>0</v>
      </c>
      <c r="BM161" s="39">
        <f t="shared" ca="1" si="171"/>
        <v>0</v>
      </c>
      <c r="BN161" s="39">
        <f t="shared" ca="1" si="171"/>
        <v>0</v>
      </c>
      <c r="BO161" s="39">
        <f t="shared" ca="1" si="171"/>
        <v>74.733352466791018</v>
      </c>
      <c r="BP161" s="39">
        <f t="shared" ca="1" si="171"/>
        <v>0</v>
      </c>
      <c r="BQ161" s="39">
        <f t="shared" ca="1" si="171"/>
        <v>0</v>
      </c>
      <c r="BR161" s="39">
        <f t="shared" ca="1" si="171"/>
        <v>0</v>
      </c>
      <c r="BS161" s="39">
        <f t="shared" ca="1" si="171"/>
        <v>74.733352466791274</v>
      </c>
      <c r="BT161" s="39">
        <f t="shared" ref="BT161:BY161" ca="1" si="172">MIN(MAX(BT159,0),BT116)</f>
        <v>0</v>
      </c>
      <c r="BU161" s="39">
        <f t="shared" ca="1" si="172"/>
        <v>0</v>
      </c>
      <c r="BV161" s="39">
        <f t="shared" ca="1" si="172"/>
        <v>0</v>
      </c>
      <c r="BW161" s="39">
        <f t="shared" ca="1" si="172"/>
        <v>74.733352466791274</v>
      </c>
      <c r="BX161" s="39">
        <f t="shared" ca="1" si="172"/>
        <v>0</v>
      </c>
      <c r="BY161" s="39">
        <f t="shared" ca="1" si="172"/>
        <v>0</v>
      </c>
      <c r="CA161" s="26">
        <f t="shared" si="164"/>
        <v>0</v>
      </c>
      <c r="CB161" s="26">
        <f t="shared" si="164"/>
        <v>0</v>
      </c>
      <c r="CC161" s="26">
        <f t="shared" si="164"/>
        <v>0</v>
      </c>
      <c r="CD161" s="26">
        <f t="shared" si="164"/>
        <v>0</v>
      </c>
      <c r="CE161" s="26">
        <f t="shared" si="164"/>
        <v>0</v>
      </c>
      <c r="CF161" s="26">
        <f t="shared" si="164"/>
        <v>0</v>
      </c>
      <c r="CG161" s="26">
        <f t="shared" si="164"/>
        <v>0</v>
      </c>
      <c r="CH161" s="26">
        <f t="shared" si="164"/>
        <v>0</v>
      </c>
      <c r="CI161" s="26">
        <f t="shared" si="164"/>
        <v>0</v>
      </c>
      <c r="CJ161" s="26">
        <f t="shared" si="164"/>
        <v>0</v>
      </c>
      <c r="CK161" s="26">
        <f t="shared" si="164"/>
        <v>0</v>
      </c>
      <c r="CL161" s="26">
        <f t="shared" si="164"/>
        <v>0</v>
      </c>
    </row>
    <row r="162" spans="1:90" s="9" customFormat="1">
      <c r="A162" s="58"/>
      <c r="C162" s="59" t="s">
        <v>114</v>
      </c>
      <c r="D162" s="59"/>
      <c r="E162" s="59"/>
      <c r="F162" s="60"/>
      <c r="G162" s="61">
        <f ca="1">G159+G160-G161</f>
        <v>3701.5</v>
      </c>
      <c r="H162" s="61">
        <f t="shared" ref="H162:BS162" ca="1" si="173">H159+H160-H161</f>
        <v>18668.267857142859</v>
      </c>
      <c r="I162" s="61">
        <f t="shared" ca="1" si="173"/>
        <v>41142.160714285717</v>
      </c>
      <c r="J162" s="61">
        <f t="shared" ca="1" si="173"/>
        <v>74854.178571428565</v>
      </c>
      <c r="K162" s="61">
        <f t="shared" ca="1" si="173"/>
        <v>71224.3</v>
      </c>
      <c r="L162" s="61">
        <f t="shared" ca="1" si="173"/>
        <v>56184.057142857142</v>
      </c>
      <c r="M162" s="61">
        <f t="shared" ca="1" si="173"/>
        <v>33671.725000000006</v>
      </c>
      <c r="N162" s="61">
        <f t="shared" ca="1" si="173"/>
        <v>0</v>
      </c>
      <c r="O162" s="61">
        <f t="shared" ca="1" si="173"/>
        <v>5.7367187499999943</v>
      </c>
      <c r="P162" s="61">
        <f t="shared" ca="1" si="173"/>
        <v>100.50385602678571</v>
      </c>
      <c r="Q162" s="61">
        <f t="shared" ca="1" si="173"/>
        <v>0</v>
      </c>
      <c r="R162" s="61">
        <f t="shared" ca="1" si="173"/>
        <v>0</v>
      </c>
      <c r="S162" s="61">
        <f t="shared" ca="1" si="173"/>
        <v>0</v>
      </c>
      <c r="T162" s="61">
        <f t="shared" ca="1" si="173"/>
        <v>22.777203922727239</v>
      </c>
      <c r="U162" s="61">
        <f t="shared" ca="1" si="173"/>
        <v>0</v>
      </c>
      <c r="V162" s="61">
        <f t="shared" ca="1" si="173"/>
        <v>0</v>
      </c>
      <c r="W162" s="61">
        <f t="shared" ca="1" si="173"/>
        <v>48.646273991865243</v>
      </c>
      <c r="X162" s="61">
        <f t="shared" ca="1" si="173"/>
        <v>0</v>
      </c>
      <c r="Y162" s="61">
        <f t="shared" ca="1" si="173"/>
        <v>0</v>
      </c>
      <c r="Z162" s="61">
        <f t="shared" ca="1" si="173"/>
        <v>0</v>
      </c>
      <c r="AA162" s="61">
        <f t="shared" ca="1" si="173"/>
        <v>7.1488956018852434</v>
      </c>
      <c r="AB162" s="61">
        <f t="shared" ca="1" si="173"/>
        <v>0</v>
      </c>
      <c r="AC162" s="61">
        <f t="shared" ca="1" si="173"/>
        <v>0</v>
      </c>
      <c r="AD162" s="61">
        <f t="shared" ca="1" si="173"/>
        <v>0</v>
      </c>
      <c r="AE162" s="61">
        <f t="shared" ca="1" si="173"/>
        <v>29.247430704342989</v>
      </c>
      <c r="AF162" s="61">
        <f t="shared" ca="1" si="173"/>
        <v>0</v>
      </c>
      <c r="AG162" s="61">
        <f t="shared" ca="1" si="173"/>
        <v>0</v>
      </c>
      <c r="AH162" s="61">
        <f t="shared" ca="1" si="173"/>
        <v>0</v>
      </c>
      <c r="AI162" s="61">
        <f t="shared" ca="1" si="173"/>
        <v>30.449549376655298</v>
      </c>
      <c r="AJ162" s="61">
        <f t="shared" ca="1" si="173"/>
        <v>0</v>
      </c>
      <c r="AK162" s="61">
        <f t="shared" ca="1" si="173"/>
        <v>0</v>
      </c>
      <c r="AL162" s="61">
        <f t="shared" ca="1" si="173"/>
        <v>0</v>
      </c>
      <c r="AM162" s="61">
        <f t="shared" ca="1" si="173"/>
        <v>30.063493966361591</v>
      </c>
      <c r="AN162" s="61">
        <f t="shared" ca="1" si="173"/>
        <v>0</v>
      </c>
      <c r="AO162" s="61">
        <f t="shared" ca="1" si="173"/>
        <v>0</v>
      </c>
      <c r="AP162" s="61">
        <f t="shared" ca="1" si="173"/>
        <v>0</v>
      </c>
      <c r="AQ162" s="61">
        <f t="shared" ca="1" si="173"/>
        <v>28.053900216065728</v>
      </c>
      <c r="AR162" s="61">
        <f t="shared" ca="1" si="173"/>
        <v>0</v>
      </c>
      <c r="AS162" s="61">
        <f t="shared" ca="1" si="173"/>
        <v>0</v>
      </c>
      <c r="AT162" s="61">
        <f t="shared" ca="1" si="173"/>
        <v>0</v>
      </c>
      <c r="AU162" s="61">
        <f t="shared" ca="1" si="173"/>
        <v>27.878326998369076</v>
      </c>
      <c r="AV162" s="61">
        <f t="shared" ca="1" si="173"/>
        <v>0</v>
      </c>
      <c r="AW162" s="61">
        <f t="shared" ca="1" si="173"/>
        <v>0</v>
      </c>
      <c r="AX162" s="61">
        <f t="shared" ca="1" si="173"/>
        <v>0</v>
      </c>
      <c r="AY162" s="61">
        <f t="shared" ca="1" si="173"/>
        <v>27.770651561550153</v>
      </c>
      <c r="AZ162" s="61">
        <f t="shared" ca="1" si="173"/>
        <v>0</v>
      </c>
      <c r="BA162" s="61">
        <f t="shared" ca="1" si="173"/>
        <v>0</v>
      </c>
      <c r="BB162" s="61">
        <f t="shared" ca="1" si="173"/>
        <v>0</v>
      </c>
      <c r="BC162" s="61">
        <f t="shared" ca="1" si="173"/>
        <v>27.730107564341623</v>
      </c>
      <c r="BD162" s="61">
        <f t="shared" ca="1" si="173"/>
        <v>0</v>
      </c>
      <c r="BE162" s="61">
        <f t="shared" ca="1" si="173"/>
        <v>0</v>
      </c>
      <c r="BF162" s="61">
        <f t="shared" ca="1" si="173"/>
        <v>0</v>
      </c>
      <c r="BG162" s="61">
        <f t="shared" ca="1" si="173"/>
        <v>27.730171211290354</v>
      </c>
      <c r="BH162" s="61">
        <f t="shared" ca="1" si="173"/>
        <v>0</v>
      </c>
      <c r="BI162" s="61">
        <f t="shared" ca="1" si="173"/>
        <v>0</v>
      </c>
      <c r="BJ162" s="61">
        <f t="shared" ca="1" si="173"/>
        <v>0</v>
      </c>
      <c r="BK162" s="61">
        <f t="shared" ca="1" si="173"/>
        <v>27.730171111375824</v>
      </c>
      <c r="BL162" s="61">
        <f t="shared" ca="1" si="173"/>
        <v>0</v>
      </c>
      <c r="BM162" s="61">
        <f t="shared" ca="1" si="173"/>
        <v>0</v>
      </c>
      <c r="BN162" s="61">
        <f t="shared" ca="1" si="173"/>
        <v>0</v>
      </c>
      <c r="BO162" s="61">
        <f t="shared" ca="1" si="173"/>
        <v>27.730171111532698</v>
      </c>
      <c r="BP162" s="61">
        <f t="shared" ca="1" si="173"/>
        <v>0</v>
      </c>
      <c r="BQ162" s="61">
        <f t="shared" ca="1" si="173"/>
        <v>0</v>
      </c>
      <c r="BR162" s="61">
        <f t="shared" ca="1" si="173"/>
        <v>0</v>
      </c>
      <c r="BS162" s="61">
        <f t="shared" ca="1" si="173"/>
        <v>27.730171111532442</v>
      </c>
      <c r="BT162" s="61">
        <f t="shared" ref="BT162:BY162" ca="1" si="174">BT159+BT160-BT161</f>
        <v>0</v>
      </c>
      <c r="BU162" s="61">
        <f t="shared" ca="1" si="174"/>
        <v>0</v>
      </c>
      <c r="BV162" s="61">
        <f t="shared" ca="1" si="174"/>
        <v>0</v>
      </c>
      <c r="BW162" s="61">
        <f t="shared" ca="1" si="174"/>
        <v>27.730171111532442</v>
      </c>
      <c r="BX162" s="61">
        <f t="shared" ca="1" si="174"/>
        <v>0</v>
      </c>
      <c r="BY162" s="61">
        <f t="shared" ca="1" si="174"/>
        <v>0</v>
      </c>
      <c r="CA162" s="62">
        <f t="shared" si="164"/>
        <v>0</v>
      </c>
      <c r="CB162" s="62">
        <f t="shared" si="164"/>
        <v>0</v>
      </c>
      <c r="CC162" s="62">
        <f t="shared" si="164"/>
        <v>0</v>
      </c>
      <c r="CD162" s="62">
        <f t="shared" si="164"/>
        <v>0</v>
      </c>
      <c r="CE162" s="62">
        <f t="shared" si="164"/>
        <v>0</v>
      </c>
      <c r="CF162" s="62">
        <f t="shared" si="164"/>
        <v>0</v>
      </c>
      <c r="CG162" s="62">
        <f t="shared" si="164"/>
        <v>0</v>
      </c>
      <c r="CH162" s="62">
        <f t="shared" si="164"/>
        <v>0</v>
      </c>
      <c r="CI162" s="62">
        <f t="shared" si="164"/>
        <v>0</v>
      </c>
      <c r="CJ162" s="62">
        <f t="shared" si="164"/>
        <v>0</v>
      </c>
      <c r="CK162" s="62">
        <f t="shared" si="164"/>
        <v>0</v>
      </c>
      <c r="CL162" s="62">
        <f t="shared" si="164"/>
        <v>0</v>
      </c>
    </row>
    <row r="163" spans="1:90">
      <c r="F163" s="38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</row>
    <row r="164" spans="1:90" s="4" customFormat="1">
      <c r="A164" s="30" t="s">
        <v>117</v>
      </c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</row>
    <row r="165" spans="1:90">
      <c r="B165" s="11" t="s">
        <v>118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</row>
    <row r="166" spans="1:90">
      <c r="C166" s="11" t="s">
        <v>61</v>
      </c>
      <c r="G166" s="39">
        <f>F169</f>
        <v>30</v>
      </c>
      <c r="H166" s="39">
        <f t="shared" ref="H166:BS166" si="175">G169</f>
        <v>27.375</v>
      </c>
      <c r="I166" s="39">
        <f t="shared" ca="1" si="175"/>
        <v>33.696428571428548</v>
      </c>
      <c r="J166" s="39">
        <f t="shared" ca="1" si="175"/>
        <v>43.714285714285694</v>
      </c>
      <c r="K166" s="39">
        <f t="shared" ca="1" si="175"/>
        <v>59.678571428571409</v>
      </c>
      <c r="L166" s="39">
        <f t="shared" ca="1" si="175"/>
        <v>57.064285714285695</v>
      </c>
      <c r="M166" s="39">
        <f t="shared" ca="1" si="175"/>
        <v>61.60714285714284</v>
      </c>
      <c r="N166" s="39">
        <f t="shared" ca="1" si="175"/>
        <v>70.832142857142841</v>
      </c>
      <c r="O166" s="39">
        <f t="shared" ca="1" si="175"/>
        <v>87.214285714285694</v>
      </c>
      <c r="P166" s="39">
        <f t="shared" ca="1" si="175"/>
        <v>83.51258370535713</v>
      </c>
      <c r="Q166" s="39">
        <f t="shared" ca="1" si="175"/>
        <v>88.260217633928562</v>
      </c>
      <c r="R166" s="39">
        <f t="shared" ca="1" si="175"/>
        <v>98.334793526785703</v>
      </c>
      <c r="S166" s="39">
        <f t="shared" ca="1" si="175"/>
        <v>116.30127591378348</v>
      </c>
      <c r="T166" s="39">
        <f t="shared" ca="1" si="175"/>
        <v>111.61851608652388</v>
      </c>
      <c r="U166" s="39">
        <f t="shared" ca="1" si="175"/>
        <v>115.83067309237504</v>
      </c>
      <c r="V166" s="39">
        <f t="shared" ca="1" si="175"/>
        <v>125.75004920844647</v>
      </c>
      <c r="W166" s="39">
        <f t="shared" ca="1" si="175"/>
        <v>144.10122684364438</v>
      </c>
      <c r="X166" s="39">
        <f t="shared" ca="1" si="175"/>
        <v>138.77810348394047</v>
      </c>
      <c r="Y166" s="39">
        <f t="shared" ca="1" si="175"/>
        <v>142.70991453304762</v>
      </c>
      <c r="Z166" s="39">
        <f t="shared" ca="1" si="175"/>
        <v>152.42654794857512</v>
      </c>
      <c r="AA166" s="39">
        <f t="shared" ca="1" si="175"/>
        <v>170.99632568861986</v>
      </c>
      <c r="AB166" s="39">
        <f t="shared" ca="1" si="175"/>
        <v>164.56273600149748</v>
      </c>
      <c r="AC166" s="39">
        <f t="shared" ca="1" si="175"/>
        <v>167.57593097917606</v>
      </c>
      <c r="AD166" s="39">
        <f t="shared" ca="1" si="175"/>
        <v>176.46992719290381</v>
      </c>
      <c r="AE166" s="39">
        <f t="shared" ca="1" si="175"/>
        <v>194.22212341096002</v>
      </c>
      <c r="AF166" s="39">
        <f t="shared" ca="1" si="175"/>
        <v>186.97286113891118</v>
      </c>
      <c r="AG166" s="39">
        <f t="shared" ca="1" si="175"/>
        <v>189.06744004516119</v>
      </c>
      <c r="AH166" s="39">
        <f t="shared" ca="1" si="175"/>
        <v>197.04282018746036</v>
      </c>
      <c r="AI166" s="39">
        <f t="shared" ca="1" si="175"/>
        <v>213.88054549772517</v>
      </c>
      <c r="AJ166" s="39">
        <f t="shared" ca="1" si="175"/>
        <v>205.71826708595108</v>
      </c>
      <c r="AK166" s="39">
        <f t="shared" ca="1" si="175"/>
        <v>207.69780134934393</v>
      </c>
      <c r="AL166" s="39">
        <f t="shared" ca="1" si="175"/>
        <v>216.36170827735739</v>
      </c>
      <c r="AM166" s="39">
        <f t="shared" ca="1" si="175"/>
        <v>234.692062323778</v>
      </c>
      <c r="AN166" s="39">
        <f t="shared" ca="1" si="175"/>
        <v>228.82365516009261</v>
      </c>
      <c r="AO166" s="39">
        <f t="shared" ca="1" si="175"/>
        <v>232.56314478062833</v>
      </c>
      <c r="AP166" s="39">
        <f t="shared" ca="1" si="175"/>
        <v>242.45129278007036</v>
      </c>
      <c r="AQ166" s="39">
        <f t="shared" ca="1" si="175"/>
        <v>261.46192663146047</v>
      </c>
      <c r="AR166" s="39">
        <f t="shared" ca="1" si="175"/>
        <v>255.73697050620538</v>
      </c>
      <c r="AS166" s="39">
        <f t="shared" ca="1" si="175"/>
        <v>259.61587976959822</v>
      </c>
      <c r="AT166" s="39">
        <f t="shared" ca="1" si="175"/>
        <v>269.63005455475457</v>
      </c>
      <c r="AU166" s="39">
        <f t="shared" ca="1" si="175"/>
        <v>288.75268343242391</v>
      </c>
      <c r="AV166" s="39">
        <f t="shared" ca="1" si="175"/>
        <v>283.12615049093733</v>
      </c>
      <c r="AW166" s="39">
        <f t="shared" ca="1" si="175"/>
        <v>287.09157761147304</v>
      </c>
      <c r="AX166" s="39">
        <f t="shared" ca="1" si="175"/>
        <v>297.17954703948652</v>
      </c>
      <c r="AY166" s="39">
        <f t="shared" ca="1" si="175"/>
        <v>316.36284307122139</v>
      </c>
      <c r="AZ166" s="39">
        <f t="shared" ca="1" si="175"/>
        <v>310.78415675037076</v>
      </c>
      <c r="BA166" s="39">
        <f t="shared" ca="1" si="175"/>
        <v>314.78584503162074</v>
      </c>
      <c r="BB166" s="39">
        <f t="shared" ca="1" si="175"/>
        <v>324.89798856677703</v>
      </c>
      <c r="BC166" s="39">
        <f t="shared" ca="1" si="175"/>
        <v>344.09320246163259</v>
      </c>
      <c r="BD166" s="39">
        <f t="shared" ca="1" si="175"/>
        <v>338.51432727122972</v>
      </c>
      <c r="BE166" s="39">
        <f t="shared" ca="1" si="175"/>
        <v>342.5160155524797</v>
      </c>
      <c r="BF166" s="39">
        <f t="shared" ca="1" si="175"/>
        <v>352.62815908763605</v>
      </c>
      <c r="BG166" s="39">
        <f t="shared" ca="1" si="175"/>
        <v>371.8233732776003</v>
      </c>
      <c r="BH166" s="39">
        <f t="shared" ca="1" si="175"/>
        <v>366.2444983836894</v>
      </c>
      <c r="BI166" s="39">
        <f t="shared" ca="1" si="175"/>
        <v>370.24618666493939</v>
      </c>
      <c r="BJ166" s="39">
        <f t="shared" ca="1" si="175"/>
        <v>380.35833020009568</v>
      </c>
      <c r="BK166" s="39">
        <f t="shared" ca="1" si="175"/>
        <v>399.55354438959665</v>
      </c>
      <c r="BL166" s="39">
        <f t="shared" ca="1" si="175"/>
        <v>393.97466949522033</v>
      </c>
      <c r="BM166" s="39">
        <f t="shared" ca="1" si="175"/>
        <v>397.97635777647031</v>
      </c>
      <c r="BN166" s="39">
        <f t="shared" ca="1" si="175"/>
        <v>408.0885013116266</v>
      </c>
      <c r="BO166" s="39">
        <f t="shared" ca="1" si="175"/>
        <v>427.28371550112831</v>
      </c>
      <c r="BP166" s="39">
        <f t="shared" ca="1" si="175"/>
        <v>421.70484060675273</v>
      </c>
      <c r="BQ166" s="39">
        <f t="shared" ca="1" si="175"/>
        <v>425.70652888800271</v>
      </c>
      <c r="BR166" s="39">
        <f t="shared" ca="1" si="175"/>
        <v>435.818672423159</v>
      </c>
      <c r="BS166" s="39">
        <f t="shared" ca="1" si="175"/>
        <v>455.01388661266071</v>
      </c>
      <c r="BT166" s="39">
        <f t="shared" ref="BT166:BY166" ca="1" si="176">BS169</f>
        <v>449.43501171828512</v>
      </c>
      <c r="BU166" s="39">
        <f t="shared" ca="1" si="176"/>
        <v>453.43669999953511</v>
      </c>
      <c r="BV166" s="39">
        <f t="shared" ca="1" si="176"/>
        <v>463.5488435346914</v>
      </c>
      <c r="BW166" s="39">
        <f t="shared" ca="1" si="176"/>
        <v>482.74405772419311</v>
      </c>
      <c r="BX166" s="39">
        <f t="shared" ca="1" si="176"/>
        <v>477.16518282981752</v>
      </c>
      <c r="BY166" s="39">
        <f t="shared" ca="1" si="176"/>
        <v>481.16687111106751</v>
      </c>
      <c r="CA166" s="39">
        <f t="shared" ref="CA166:CL169" si="177">SUMIFS(166:166,$5:$5,CA$2,$8:$8,TRUE)</f>
        <v>0</v>
      </c>
      <c r="CB166" s="39">
        <f t="shared" si="177"/>
        <v>0</v>
      </c>
      <c r="CC166" s="39">
        <f t="shared" si="177"/>
        <v>0</v>
      </c>
      <c r="CD166" s="39">
        <f t="shared" si="177"/>
        <v>0</v>
      </c>
      <c r="CE166" s="39">
        <f t="shared" si="177"/>
        <v>0</v>
      </c>
      <c r="CF166" s="39">
        <f t="shared" si="177"/>
        <v>0</v>
      </c>
      <c r="CG166" s="39">
        <f t="shared" si="177"/>
        <v>0</v>
      </c>
      <c r="CH166" s="39">
        <f t="shared" si="177"/>
        <v>0</v>
      </c>
      <c r="CI166" s="39">
        <f t="shared" si="177"/>
        <v>0</v>
      </c>
      <c r="CJ166" s="39">
        <f t="shared" si="177"/>
        <v>0</v>
      </c>
      <c r="CK166" s="39">
        <f t="shared" si="177"/>
        <v>0</v>
      </c>
      <c r="CL166" s="39">
        <f t="shared" si="177"/>
        <v>0</v>
      </c>
    </row>
    <row r="167" spans="1:90">
      <c r="C167" s="11" t="s">
        <v>119</v>
      </c>
      <c r="G167" s="39">
        <f t="shared" ref="G167:BR167" si="178">G142</f>
        <v>-2.625</v>
      </c>
      <c r="H167" s="39">
        <f t="shared" ca="1" si="178"/>
        <v>6.3214285714285499</v>
      </c>
      <c r="I167" s="39">
        <f t="shared" ca="1" si="178"/>
        <v>10.017857142857142</v>
      </c>
      <c r="J167" s="39">
        <f t="shared" ca="1" si="178"/>
        <v>15.964285714285715</v>
      </c>
      <c r="K167" s="39">
        <f t="shared" ca="1" si="178"/>
        <v>-2.614285714285713</v>
      </c>
      <c r="L167" s="39">
        <f t="shared" ca="1" si="178"/>
        <v>4.5428571428571445</v>
      </c>
      <c r="M167" s="39">
        <f t="shared" ca="1" si="178"/>
        <v>9.2250000000000014</v>
      </c>
      <c r="N167" s="39">
        <f t="shared" ca="1" si="178"/>
        <v>16.38214285714286</v>
      </c>
      <c r="O167" s="39">
        <f t="shared" ca="1" si="178"/>
        <v>-3.7017020089285695</v>
      </c>
      <c r="P167" s="39">
        <f t="shared" ca="1" si="178"/>
        <v>4.7476339285714291</v>
      </c>
      <c r="Q167" s="39">
        <f t="shared" ca="1" si="178"/>
        <v>10.074575892857144</v>
      </c>
      <c r="R167" s="39">
        <f t="shared" ca="1" si="178"/>
        <v>17.966482386997775</v>
      </c>
      <c r="S167" s="39">
        <f t="shared" ca="1" si="178"/>
        <v>-4.6827598272596065</v>
      </c>
      <c r="T167" s="39">
        <f t="shared" ca="1" si="178"/>
        <v>4.2121570058511608</v>
      </c>
      <c r="U167" s="39">
        <f t="shared" ca="1" si="178"/>
        <v>9.9193761160714295</v>
      </c>
      <c r="V167" s="39">
        <f t="shared" ca="1" si="178"/>
        <v>18.351177635197907</v>
      </c>
      <c r="W167" s="39">
        <f t="shared" ca="1" si="178"/>
        <v>-5.3231233597038994</v>
      </c>
      <c r="X167" s="39">
        <f t="shared" ca="1" si="178"/>
        <v>3.9318110491071452</v>
      </c>
      <c r="Y167" s="39">
        <f t="shared" ca="1" si="178"/>
        <v>9.7166334155274932</v>
      </c>
      <c r="Z167" s="39">
        <f t="shared" ca="1" si="178"/>
        <v>18.569777740044749</v>
      </c>
      <c r="AA167" s="39">
        <f t="shared" ca="1" si="178"/>
        <v>-6.4335896871223852</v>
      </c>
      <c r="AB167" s="39">
        <f t="shared" ca="1" si="178"/>
        <v>3.0131949776785731</v>
      </c>
      <c r="AC167" s="39">
        <f t="shared" ca="1" si="178"/>
        <v>8.8939962137277533</v>
      </c>
      <c r="AD167" s="39">
        <f t="shared" ca="1" si="178"/>
        <v>17.752196218056202</v>
      </c>
      <c r="AE167" s="39">
        <f t="shared" ca="1" si="178"/>
        <v>-7.249262272048826</v>
      </c>
      <c r="AF167" s="39">
        <f t="shared" ca="1" si="178"/>
        <v>2.0945789062499998</v>
      </c>
      <c r="AG167" s="39">
        <f t="shared" ca="1" si="178"/>
        <v>7.9753801422991817</v>
      </c>
      <c r="AH167" s="39">
        <f t="shared" ca="1" si="178"/>
        <v>16.837725310264787</v>
      </c>
      <c r="AI167" s="39">
        <f t="shared" ca="1" si="178"/>
        <v>-8.1622784117740803</v>
      </c>
      <c r="AJ167" s="39">
        <f t="shared" ca="1" si="178"/>
        <v>1.9795342633928561</v>
      </c>
      <c r="AK167" s="39">
        <f t="shared" ca="1" si="178"/>
        <v>8.6639069280134642</v>
      </c>
      <c r="AL167" s="39">
        <f t="shared" ca="1" si="178"/>
        <v>18.330354046420609</v>
      </c>
      <c r="AM167" s="39">
        <f t="shared" ca="1" si="178"/>
        <v>-5.8684071636853901</v>
      </c>
      <c r="AN167" s="39">
        <f t="shared" ca="1" si="178"/>
        <v>3.7394896205357098</v>
      </c>
      <c r="AO167" s="39">
        <f t="shared" ca="1" si="178"/>
        <v>9.8881479994420332</v>
      </c>
      <c r="AP167" s="39">
        <f t="shared" ca="1" si="178"/>
        <v>19.010633851390111</v>
      </c>
      <c r="AQ167" s="39">
        <f t="shared" ca="1" si="178"/>
        <v>-5.7249561252550931</v>
      </c>
      <c r="AR167" s="39">
        <f t="shared" ca="1" si="178"/>
        <v>3.8789092633928526</v>
      </c>
      <c r="AS167" s="39">
        <f t="shared" ca="1" si="178"/>
        <v>10.014174785156319</v>
      </c>
      <c r="AT167" s="39">
        <f t="shared" ca="1" si="178"/>
        <v>19.122628877669349</v>
      </c>
      <c r="AU167" s="39">
        <f t="shared" ca="1" si="178"/>
        <v>-5.6265329414865981</v>
      </c>
      <c r="AV167" s="39">
        <f t="shared" ca="1" si="178"/>
        <v>3.9654271205357108</v>
      </c>
      <c r="AW167" s="39">
        <f t="shared" ca="1" si="178"/>
        <v>10.087969428013462</v>
      </c>
      <c r="AX167" s="39">
        <f t="shared" ca="1" si="178"/>
        <v>19.183296031734894</v>
      </c>
      <c r="AY167" s="39">
        <f t="shared" ca="1" si="178"/>
        <v>-5.578686320850661</v>
      </c>
      <c r="AZ167" s="39">
        <f t="shared" ca="1" si="178"/>
        <v>4.0016882812499972</v>
      </c>
      <c r="BA167" s="39">
        <f t="shared" ca="1" si="178"/>
        <v>10.112143535156321</v>
      </c>
      <c r="BB167" s="39">
        <f t="shared" ca="1" si="178"/>
        <v>19.195213894855549</v>
      </c>
      <c r="BC167" s="39">
        <f t="shared" ca="1" si="178"/>
        <v>-5.5788751904028731</v>
      </c>
      <c r="BD167" s="39">
        <f t="shared" ca="1" si="178"/>
        <v>4.0016882812499972</v>
      </c>
      <c r="BE167" s="39">
        <f t="shared" ca="1" si="178"/>
        <v>10.112143535156321</v>
      </c>
      <c r="BF167" s="39">
        <f t="shared" ca="1" si="178"/>
        <v>19.195214189964226</v>
      </c>
      <c r="BG167" s="39">
        <f t="shared" ca="1" si="178"/>
        <v>-5.5788748939108759</v>
      </c>
      <c r="BH167" s="39">
        <f t="shared" ca="1" si="178"/>
        <v>4.0016882812499972</v>
      </c>
      <c r="BI167" s="39">
        <f t="shared" ca="1" si="178"/>
        <v>10.112143535156321</v>
      </c>
      <c r="BJ167" s="39">
        <f t="shared" ca="1" si="178"/>
        <v>19.195214189500959</v>
      </c>
      <c r="BK167" s="39">
        <f t="shared" ca="1" si="178"/>
        <v>-5.578874894376316</v>
      </c>
      <c r="BL167" s="39">
        <f t="shared" ca="1" si="178"/>
        <v>4.0016882812499972</v>
      </c>
      <c r="BM167" s="39">
        <f t="shared" ca="1" si="178"/>
        <v>10.112143535156321</v>
      </c>
      <c r="BN167" s="39">
        <f t="shared" ca="1" si="178"/>
        <v>19.195214189501684</v>
      </c>
      <c r="BO167" s="39">
        <f t="shared" ca="1" si="178"/>
        <v>-5.5788748943755859</v>
      </c>
      <c r="BP167" s="39">
        <f t="shared" ca="1" si="178"/>
        <v>4.0016882812499972</v>
      </c>
      <c r="BQ167" s="39">
        <f t="shared" ca="1" si="178"/>
        <v>10.112143535156321</v>
      </c>
      <c r="BR167" s="39">
        <f t="shared" ca="1" si="178"/>
        <v>19.195214189501684</v>
      </c>
      <c r="BS167" s="39">
        <f t="shared" ref="BS167:BY167" ca="1" si="179">BS142</f>
        <v>-5.5788748943755868</v>
      </c>
      <c r="BT167" s="39">
        <f t="shared" ca="1" si="179"/>
        <v>4.0016882812499972</v>
      </c>
      <c r="BU167" s="39">
        <f t="shared" ca="1" si="179"/>
        <v>10.112143535156321</v>
      </c>
      <c r="BV167" s="39">
        <f t="shared" ca="1" si="179"/>
        <v>19.195214189501684</v>
      </c>
      <c r="BW167" s="39">
        <f t="shared" ca="1" si="179"/>
        <v>-5.5788748943755868</v>
      </c>
      <c r="BX167" s="39">
        <f t="shared" ca="1" si="179"/>
        <v>4.0016882812499972</v>
      </c>
      <c r="BY167" s="39">
        <f t="shared" ca="1" si="179"/>
        <v>10.112143535156321</v>
      </c>
      <c r="CA167" s="39">
        <f t="shared" si="177"/>
        <v>0</v>
      </c>
      <c r="CB167" s="39">
        <f t="shared" si="177"/>
        <v>0</v>
      </c>
      <c r="CC167" s="39">
        <f t="shared" si="177"/>
        <v>0</v>
      </c>
      <c r="CD167" s="39">
        <f t="shared" si="177"/>
        <v>0</v>
      </c>
      <c r="CE167" s="39">
        <f t="shared" si="177"/>
        <v>0</v>
      </c>
      <c r="CF167" s="39">
        <f t="shared" si="177"/>
        <v>0</v>
      </c>
      <c r="CG167" s="39">
        <f t="shared" si="177"/>
        <v>0</v>
      </c>
      <c r="CH167" s="39">
        <f t="shared" si="177"/>
        <v>0</v>
      </c>
      <c r="CI167" s="39">
        <f t="shared" si="177"/>
        <v>0</v>
      </c>
      <c r="CJ167" s="39">
        <f t="shared" si="177"/>
        <v>0</v>
      </c>
      <c r="CK167" s="39">
        <f t="shared" si="177"/>
        <v>0</v>
      </c>
      <c r="CL167" s="39">
        <f t="shared" si="177"/>
        <v>0</v>
      </c>
    </row>
    <row r="168" spans="1:90">
      <c r="C168" s="11" t="s">
        <v>120</v>
      </c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CA168" s="39">
        <f t="shared" si="177"/>
        <v>0</v>
      </c>
      <c r="CB168" s="39">
        <f t="shared" si="177"/>
        <v>0</v>
      </c>
      <c r="CC168" s="39">
        <f t="shared" si="177"/>
        <v>0</v>
      </c>
      <c r="CD168" s="39">
        <f t="shared" si="177"/>
        <v>0</v>
      </c>
      <c r="CE168" s="39">
        <f t="shared" si="177"/>
        <v>0</v>
      </c>
      <c r="CF168" s="39">
        <f t="shared" si="177"/>
        <v>0</v>
      </c>
      <c r="CG168" s="39">
        <f t="shared" si="177"/>
        <v>0</v>
      </c>
      <c r="CH168" s="39">
        <f t="shared" si="177"/>
        <v>0</v>
      </c>
      <c r="CI168" s="39">
        <f t="shared" si="177"/>
        <v>0</v>
      </c>
      <c r="CJ168" s="39">
        <f t="shared" si="177"/>
        <v>0</v>
      </c>
      <c r="CK168" s="39">
        <f t="shared" si="177"/>
        <v>0</v>
      </c>
      <c r="CL168" s="39">
        <f t="shared" si="177"/>
        <v>0</v>
      </c>
    </row>
    <row r="169" spans="1:90">
      <c r="C169" s="11" t="s">
        <v>67</v>
      </c>
      <c r="F169" s="26">
        <f>F51</f>
        <v>30</v>
      </c>
      <c r="G169" s="39">
        <f t="shared" ref="G169:BR169" si="180">G166+G167-G168</f>
        <v>27.375</v>
      </c>
      <c r="H169" s="39">
        <f t="shared" ca="1" si="180"/>
        <v>33.696428571428548</v>
      </c>
      <c r="I169" s="39">
        <f t="shared" ca="1" si="180"/>
        <v>43.714285714285694</v>
      </c>
      <c r="J169" s="39">
        <f t="shared" ca="1" si="180"/>
        <v>59.678571428571409</v>
      </c>
      <c r="K169" s="39">
        <f t="shared" ca="1" si="180"/>
        <v>57.064285714285695</v>
      </c>
      <c r="L169" s="39">
        <f t="shared" ca="1" si="180"/>
        <v>61.60714285714284</v>
      </c>
      <c r="M169" s="39">
        <f t="shared" ca="1" si="180"/>
        <v>70.832142857142841</v>
      </c>
      <c r="N169" s="39">
        <f t="shared" ca="1" si="180"/>
        <v>87.214285714285694</v>
      </c>
      <c r="O169" s="39">
        <f t="shared" ca="1" si="180"/>
        <v>83.51258370535713</v>
      </c>
      <c r="P169" s="39">
        <f t="shared" ca="1" si="180"/>
        <v>88.260217633928562</v>
      </c>
      <c r="Q169" s="39">
        <f t="shared" ca="1" si="180"/>
        <v>98.334793526785703</v>
      </c>
      <c r="R169" s="39">
        <f t="shared" ca="1" si="180"/>
        <v>116.30127591378348</v>
      </c>
      <c r="S169" s="39">
        <f t="shared" ca="1" si="180"/>
        <v>111.61851608652388</v>
      </c>
      <c r="T169" s="39">
        <f t="shared" ca="1" si="180"/>
        <v>115.83067309237504</v>
      </c>
      <c r="U169" s="39">
        <f t="shared" ca="1" si="180"/>
        <v>125.75004920844647</v>
      </c>
      <c r="V169" s="39">
        <f t="shared" ca="1" si="180"/>
        <v>144.10122684364438</v>
      </c>
      <c r="W169" s="39">
        <f t="shared" ca="1" si="180"/>
        <v>138.77810348394047</v>
      </c>
      <c r="X169" s="39">
        <f t="shared" ca="1" si="180"/>
        <v>142.70991453304762</v>
      </c>
      <c r="Y169" s="39">
        <f t="shared" ca="1" si="180"/>
        <v>152.42654794857512</v>
      </c>
      <c r="Z169" s="39">
        <f t="shared" ca="1" si="180"/>
        <v>170.99632568861986</v>
      </c>
      <c r="AA169" s="39">
        <f t="shared" ca="1" si="180"/>
        <v>164.56273600149748</v>
      </c>
      <c r="AB169" s="39">
        <f t="shared" ca="1" si="180"/>
        <v>167.57593097917606</v>
      </c>
      <c r="AC169" s="39">
        <f t="shared" ca="1" si="180"/>
        <v>176.46992719290381</v>
      </c>
      <c r="AD169" s="39">
        <f t="shared" ca="1" si="180"/>
        <v>194.22212341096002</v>
      </c>
      <c r="AE169" s="39">
        <f t="shared" ca="1" si="180"/>
        <v>186.97286113891118</v>
      </c>
      <c r="AF169" s="39">
        <f t="shared" ca="1" si="180"/>
        <v>189.06744004516119</v>
      </c>
      <c r="AG169" s="39">
        <f t="shared" ca="1" si="180"/>
        <v>197.04282018746036</v>
      </c>
      <c r="AH169" s="39">
        <f t="shared" ca="1" si="180"/>
        <v>213.88054549772517</v>
      </c>
      <c r="AI169" s="39">
        <f t="shared" ca="1" si="180"/>
        <v>205.71826708595108</v>
      </c>
      <c r="AJ169" s="39">
        <f t="shared" ca="1" si="180"/>
        <v>207.69780134934393</v>
      </c>
      <c r="AK169" s="39">
        <f t="shared" ca="1" si="180"/>
        <v>216.36170827735739</v>
      </c>
      <c r="AL169" s="39">
        <f t="shared" ca="1" si="180"/>
        <v>234.692062323778</v>
      </c>
      <c r="AM169" s="39">
        <f t="shared" ca="1" si="180"/>
        <v>228.82365516009261</v>
      </c>
      <c r="AN169" s="39">
        <f t="shared" ca="1" si="180"/>
        <v>232.56314478062833</v>
      </c>
      <c r="AO169" s="39">
        <f t="shared" ca="1" si="180"/>
        <v>242.45129278007036</v>
      </c>
      <c r="AP169" s="39">
        <f t="shared" ca="1" si="180"/>
        <v>261.46192663146047</v>
      </c>
      <c r="AQ169" s="39">
        <f t="shared" ca="1" si="180"/>
        <v>255.73697050620538</v>
      </c>
      <c r="AR169" s="39">
        <f t="shared" ca="1" si="180"/>
        <v>259.61587976959822</v>
      </c>
      <c r="AS169" s="39">
        <f t="shared" ca="1" si="180"/>
        <v>269.63005455475457</v>
      </c>
      <c r="AT169" s="39">
        <f t="shared" ca="1" si="180"/>
        <v>288.75268343242391</v>
      </c>
      <c r="AU169" s="39">
        <f t="shared" ca="1" si="180"/>
        <v>283.12615049093733</v>
      </c>
      <c r="AV169" s="39">
        <f t="shared" ca="1" si="180"/>
        <v>287.09157761147304</v>
      </c>
      <c r="AW169" s="39">
        <f t="shared" ca="1" si="180"/>
        <v>297.17954703948652</v>
      </c>
      <c r="AX169" s="39">
        <f t="shared" ca="1" si="180"/>
        <v>316.36284307122139</v>
      </c>
      <c r="AY169" s="39">
        <f t="shared" ca="1" si="180"/>
        <v>310.78415675037076</v>
      </c>
      <c r="AZ169" s="39">
        <f t="shared" ca="1" si="180"/>
        <v>314.78584503162074</v>
      </c>
      <c r="BA169" s="39">
        <f t="shared" ca="1" si="180"/>
        <v>324.89798856677703</v>
      </c>
      <c r="BB169" s="39">
        <f t="shared" ca="1" si="180"/>
        <v>344.09320246163259</v>
      </c>
      <c r="BC169" s="39">
        <f t="shared" ca="1" si="180"/>
        <v>338.51432727122972</v>
      </c>
      <c r="BD169" s="39">
        <f t="shared" ca="1" si="180"/>
        <v>342.5160155524797</v>
      </c>
      <c r="BE169" s="39">
        <f t="shared" ca="1" si="180"/>
        <v>352.62815908763605</v>
      </c>
      <c r="BF169" s="39">
        <f t="shared" ca="1" si="180"/>
        <v>371.8233732776003</v>
      </c>
      <c r="BG169" s="39">
        <f t="shared" ca="1" si="180"/>
        <v>366.2444983836894</v>
      </c>
      <c r="BH169" s="39">
        <f t="shared" ca="1" si="180"/>
        <v>370.24618666493939</v>
      </c>
      <c r="BI169" s="39">
        <f t="shared" ca="1" si="180"/>
        <v>380.35833020009568</v>
      </c>
      <c r="BJ169" s="39">
        <f t="shared" ca="1" si="180"/>
        <v>399.55354438959665</v>
      </c>
      <c r="BK169" s="39">
        <f t="shared" ca="1" si="180"/>
        <v>393.97466949522033</v>
      </c>
      <c r="BL169" s="39">
        <f t="shared" ca="1" si="180"/>
        <v>397.97635777647031</v>
      </c>
      <c r="BM169" s="39">
        <f t="shared" ca="1" si="180"/>
        <v>408.0885013116266</v>
      </c>
      <c r="BN169" s="39">
        <f t="shared" ca="1" si="180"/>
        <v>427.28371550112831</v>
      </c>
      <c r="BO169" s="39">
        <f t="shared" ca="1" si="180"/>
        <v>421.70484060675273</v>
      </c>
      <c r="BP169" s="39">
        <f t="shared" ca="1" si="180"/>
        <v>425.70652888800271</v>
      </c>
      <c r="BQ169" s="39">
        <f t="shared" ca="1" si="180"/>
        <v>435.818672423159</v>
      </c>
      <c r="BR169" s="39">
        <f t="shared" ca="1" si="180"/>
        <v>455.01388661266071</v>
      </c>
      <c r="BS169" s="39">
        <f t="shared" ref="BS169:BY169" ca="1" si="181">BS166+BS167-BS168</f>
        <v>449.43501171828512</v>
      </c>
      <c r="BT169" s="39">
        <f t="shared" ca="1" si="181"/>
        <v>453.43669999953511</v>
      </c>
      <c r="BU169" s="39">
        <f t="shared" ca="1" si="181"/>
        <v>463.5488435346914</v>
      </c>
      <c r="BV169" s="39">
        <f t="shared" ca="1" si="181"/>
        <v>482.74405772419311</v>
      </c>
      <c r="BW169" s="39">
        <f t="shared" ca="1" si="181"/>
        <v>477.16518282981752</v>
      </c>
      <c r="BX169" s="39">
        <f t="shared" ca="1" si="181"/>
        <v>481.16687111106751</v>
      </c>
      <c r="BY169" s="39">
        <f t="shared" ca="1" si="181"/>
        <v>491.2790146462238</v>
      </c>
      <c r="CA169" s="39">
        <f t="shared" si="177"/>
        <v>0</v>
      </c>
      <c r="CB169" s="39">
        <f t="shared" si="177"/>
        <v>0</v>
      </c>
      <c r="CC169" s="39">
        <f t="shared" si="177"/>
        <v>0</v>
      </c>
      <c r="CD169" s="39">
        <f t="shared" si="177"/>
        <v>0</v>
      </c>
      <c r="CE169" s="39">
        <f t="shared" si="177"/>
        <v>0</v>
      </c>
      <c r="CF169" s="39">
        <f t="shared" si="177"/>
        <v>0</v>
      </c>
      <c r="CG169" s="39">
        <f t="shared" si="177"/>
        <v>0</v>
      </c>
      <c r="CH169" s="39">
        <f t="shared" si="177"/>
        <v>0</v>
      </c>
      <c r="CI169" s="39">
        <f t="shared" si="177"/>
        <v>0</v>
      </c>
      <c r="CJ169" s="39">
        <f t="shared" si="177"/>
        <v>0</v>
      </c>
      <c r="CK169" s="39">
        <f t="shared" si="177"/>
        <v>0</v>
      </c>
      <c r="CL169" s="39">
        <f t="shared" si="177"/>
        <v>0</v>
      </c>
    </row>
    <row r="170" spans="1:90"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</row>
    <row r="171" spans="1:90">
      <c r="B171" s="11" t="s">
        <v>41</v>
      </c>
      <c r="F171" s="26">
        <f>F48</f>
        <v>30</v>
      </c>
      <c r="G171" s="39">
        <f t="shared" ref="G171:BR171" ca="1" si="182">G109</f>
        <v>3731.5</v>
      </c>
      <c r="H171" s="39">
        <f t="shared" ca="1" si="182"/>
        <v>22399.767857142859</v>
      </c>
      <c r="I171" s="39">
        <f t="shared" ca="1" si="182"/>
        <v>63541.92857142858</v>
      </c>
      <c r="J171" s="39">
        <f t="shared" ca="1" si="182"/>
        <v>138396.10714285716</v>
      </c>
      <c r="K171" s="39">
        <f t="shared" ca="1" si="182"/>
        <v>209620.40714285715</v>
      </c>
      <c r="L171" s="39">
        <f t="shared" ca="1" si="182"/>
        <v>265804.46428571432</v>
      </c>
      <c r="M171" s="39">
        <f t="shared" ca="1" si="182"/>
        <v>299476.1892857143</v>
      </c>
      <c r="N171" s="39">
        <f t="shared" ca="1" si="182"/>
        <v>299476.1892857143</v>
      </c>
      <c r="O171" s="39">
        <f t="shared" ca="1" si="182"/>
        <v>299481.92600446427</v>
      </c>
      <c r="P171" s="39">
        <f t="shared" ca="1" si="182"/>
        <v>299582.42986049107</v>
      </c>
      <c r="Q171" s="39">
        <f t="shared" ca="1" si="182"/>
        <v>299582.42986049107</v>
      </c>
      <c r="R171" s="39">
        <f t="shared" ca="1" si="182"/>
        <v>299582.42986049107</v>
      </c>
      <c r="S171" s="39">
        <f t="shared" ca="1" si="182"/>
        <v>299582.42986049107</v>
      </c>
      <c r="T171" s="39">
        <f t="shared" ca="1" si="182"/>
        <v>299605.20706441381</v>
      </c>
      <c r="U171" s="39">
        <f t="shared" ca="1" si="182"/>
        <v>299605.20706441381</v>
      </c>
      <c r="V171" s="39">
        <f t="shared" ca="1" si="182"/>
        <v>299605.20706441381</v>
      </c>
      <c r="W171" s="39">
        <f t="shared" ca="1" si="182"/>
        <v>299653.85333840566</v>
      </c>
      <c r="X171" s="39">
        <f t="shared" ca="1" si="182"/>
        <v>299653.85333840566</v>
      </c>
      <c r="Y171" s="39">
        <f t="shared" ca="1" si="182"/>
        <v>299653.85333840566</v>
      </c>
      <c r="Z171" s="39">
        <f t="shared" ca="1" si="182"/>
        <v>299653.85333840566</v>
      </c>
      <c r="AA171" s="39">
        <f t="shared" ca="1" si="182"/>
        <v>299661.00223400752</v>
      </c>
      <c r="AB171" s="39">
        <f t="shared" ca="1" si="182"/>
        <v>299661.00223400752</v>
      </c>
      <c r="AC171" s="39">
        <f t="shared" ca="1" si="182"/>
        <v>299661.00223400752</v>
      </c>
      <c r="AD171" s="39">
        <f t="shared" ca="1" si="182"/>
        <v>299661.00223400752</v>
      </c>
      <c r="AE171" s="39">
        <f t="shared" ca="1" si="182"/>
        <v>299690.24966471188</v>
      </c>
      <c r="AF171" s="39">
        <f t="shared" ca="1" si="182"/>
        <v>299690.24966471188</v>
      </c>
      <c r="AG171" s="39">
        <f t="shared" ca="1" si="182"/>
        <v>299690.24966471188</v>
      </c>
      <c r="AH171" s="39">
        <f t="shared" ca="1" si="182"/>
        <v>299690.24966471188</v>
      </c>
      <c r="AI171" s="39">
        <f t="shared" ca="1" si="182"/>
        <v>299720.69921408856</v>
      </c>
      <c r="AJ171" s="39">
        <f t="shared" ca="1" si="182"/>
        <v>299720.69921408856</v>
      </c>
      <c r="AK171" s="39">
        <f t="shared" ca="1" si="182"/>
        <v>299720.69921408856</v>
      </c>
      <c r="AL171" s="39">
        <f t="shared" ca="1" si="182"/>
        <v>299720.69921408856</v>
      </c>
      <c r="AM171" s="39">
        <f t="shared" ca="1" si="182"/>
        <v>299750.76270805491</v>
      </c>
      <c r="AN171" s="39">
        <f t="shared" ca="1" si="182"/>
        <v>299750.76270805491</v>
      </c>
      <c r="AO171" s="39">
        <f t="shared" ca="1" si="182"/>
        <v>299750.76270805491</v>
      </c>
      <c r="AP171" s="39">
        <f t="shared" ca="1" si="182"/>
        <v>299750.76270805491</v>
      </c>
      <c r="AQ171" s="39">
        <f t="shared" ca="1" si="182"/>
        <v>299778.81660827098</v>
      </c>
      <c r="AR171" s="39">
        <f t="shared" ca="1" si="182"/>
        <v>299778.81660827098</v>
      </c>
      <c r="AS171" s="39">
        <f t="shared" ca="1" si="182"/>
        <v>299778.81660827098</v>
      </c>
      <c r="AT171" s="39">
        <f t="shared" ca="1" si="182"/>
        <v>299778.81660827098</v>
      </c>
      <c r="AU171" s="39">
        <f t="shared" ca="1" si="182"/>
        <v>299806.69493526936</v>
      </c>
      <c r="AV171" s="39">
        <f t="shared" ca="1" si="182"/>
        <v>299806.69493526936</v>
      </c>
      <c r="AW171" s="39">
        <f t="shared" ca="1" si="182"/>
        <v>299806.69493526936</v>
      </c>
      <c r="AX171" s="39">
        <f t="shared" ca="1" si="182"/>
        <v>299806.69493526936</v>
      </c>
      <c r="AY171" s="39">
        <f t="shared" ca="1" si="182"/>
        <v>299834.46558683092</v>
      </c>
      <c r="AZ171" s="39">
        <f t="shared" ca="1" si="182"/>
        <v>299834.46558683092</v>
      </c>
      <c r="BA171" s="39">
        <f t="shared" ca="1" si="182"/>
        <v>299834.46558683092</v>
      </c>
      <c r="BB171" s="39">
        <f t="shared" ca="1" si="182"/>
        <v>299834.46558683092</v>
      </c>
      <c r="BC171" s="39">
        <f t="shared" ca="1" si="182"/>
        <v>299862.19569439528</v>
      </c>
      <c r="BD171" s="39">
        <f t="shared" ca="1" si="182"/>
        <v>299862.19569439528</v>
      </c>
      <c r="BE171" s="39">
        <f t="shared" ca="1" si="182"/>
        <v>299862.19569439528</v>
      </c>
      <c r="BF171" s="39">
        <f t="shared" ca="1" si="182"/>
        <v>299862.19569439528</v>
      </c>
      <c r="BG171" s="39">
        <f t="shared" ca="1" si="182"/>
        <v>299889.92586560658</v>
      </c>
      <c r="BH171" s="39">
        <f t="shared" ca="1" si="182"/>
        <v>299889.92586560658</v>
      </c>
      <c r="BI171" s="39">
        <f t="shared" ca="1" si="182"/>
        <v>299889.92586560658</v>
      </c>
      <c r="BJ171" s="39">
        <f t="shared" ca="1" si="182"/>
        <v>299889.92586560658</v>
      </c>
      <c r="BK171" s="39">
        <f t="shared" ca="1" si="182"/>
        <v>299917.65603671793</v>
      </c>
      <c r="BL171" s="39">
        <f t="shared" ca="1" si="182"/>
        <v>299917.65603671793</v>
      </c>
      <c r="BM171" s="39">
        <f t="shared" ca="1" si="182"/>
        <v>299917.65603671793</v>
      </c>
      <c r="BN171" s="39">
        <f t="shared" ca="1" si="182"/>
        <v>299917.65603671793</v>
      </c>
      <c r="BO171" s="39">
        <f t="shared" ca="1" si="182"/>
        <v>299945.38620782946</v>
      </c>
      <c r="BP171" s="39">
        <f t="shared" ca="1" si="182"/>
        <v>299945.38620782946</v>
      </c>
      <c r="BQ171" s="39">
        <f t="shared" ca="1" si="182"/>
        <v>299945.38620782946</v>
      </c>
      <c r="BR171" s="39">
        <f t="shared" ca="1" si="182"/>
        <v>299945.38620782946</v>
      </c>
      <c r="BS171" s="39">
        <f t="shared" ref="BS171:BY171" ca="1" si="183">BS109</f>
        <v>299973.11637894099</v>
      </c>
      <c r="BT171" s="39">
        <f t="shared" ca="1" si="183"/>
        <v>299973.11637894099</v>
      </c>
      <c r="BU171" s="39">
        <f t="shared" ca="1" si="183"/>
        <v>299973.11637894099</v>
      </c>
      <c r="BV171" s="39">
        <f t="shared" ca="1" si="183"/>
        <v>299973.11637894099</v>
      </c>
      <c r="BW171" s="39">
        <f t="shared" ca="1" si="183"/>
        <v>300000.84655005252</v>
      </c>
      <c r="BX171" s="39">
        <f t="shared" ca="1" si="183"/>
        <v>300000.84655005252</v>
      </c>
      <c r="BY171" s="39">
        <f t="shared" ca="1" si="183"/>
        <v>300000.84655005252</v>
      </c>
      <c r="CA171" s="6">
        <f t="shared" ref="CA171:CL172" si="184">SUMIFS(171:171,$5:$5,CA$2,$8:$8,TRUE)</f>
        <v>0</v>
      </c>
      <c r="CB171" s="6">
        <f t="shared" si="184"/>
        <v>0</v>
      </c>
      <c r="CC171" s="6">
        <f t="shared" si="184"/>
        <v>0</v>
      </c>
      <c r="CD171" s="6">
        <f t="shared" si="184"/>
        <v>0</v>
      </c>
      <c r="CE171" s="6">
        <f t="shared" si="184"/>
        <v>0</v>
      </c>
      <c r="CF171" s="6">
        <f t="shared" si="184"/>
        <v>0</v>
      </c>
      <c r="CG171" s="6">
        <f t="shared" si="184"/>
        <v>0</v>
      </c>
      <c r="CH171" s="6">
        <f t="shared" si="184"/>
        <v>0</v>
      </c>
      <c r="CI171" s="6">
        <f t="shared" si="184"/>
        <v>0</v>
      </c>
      <c r="CJ171" s="6">
        <f t="shared" si="184"/>
        <v>0</v>
      </c>
      <c r="CK171" s="6">
        <f t="shared" si="184"/>
        <v>0</v>
      </c>
      <c r="CL171" s="6">
        <f t="shared" si="184"/>
        <v>0</v>
      </c>
    </row>
    <row r="172" spans="1:90">
      <c r="B172" s="11" t="s">
        <v>121</v>
      </c>
      <c r="F172" s="26"/>
      <c r="G172" s="39">
        <f t="shared" ref="G172:BR172" ca="1" si="185">G84</f>
        <v>-3735</v>
      </c>
      <c r="H172" s="39">
        <f t="shared" ca="1" si="185"/>
        <v>-22425</v>
      </c>
      <c r="I172" s="39">
        <f t="shared" ca="1" si="185"/>
        <v>-63585</v>
      </c>
      <c r="J172" s="39">
        <f t="shared" ca="1" si="185"/>
        <v>-138450</v>
      </c>
      <c r="K172" s="39">
        <f t="shared" ca="1" si="185"/>
        <v>-209683.5</v>
      </c>
      <c r="L172" s="39">
        <f t="shared" ca="1" si="185"/>
        <v>-265867.5</v>
      </c>
      <c r="M172" s="39">
        <f t="shared" ca="1" si="185"/>
        <v>-299535</v>
      </c>
      <c r="N172" s="39">
        <f t="shared" ca="1" si="185"/>
        <v>-299452.5</v>
      </c>
      <c r="O172" s="39">
        <f t="shared" ca="1" si="185"/>
        <v>-299537.71875</v>
      </c>
      <c r="P172" s="39">
        <f t="shared" ca="1" si="185"/>
        <v>-299635.6875</v>
      </c>
      <c r="Q172" s="39">
        <f t="shared" ca="1" si="185"/>
        <v>-299580.5625</v>
      </c>
      <c r="R172" s="39">
        <f t="shared" ca="1" si="185"/>
        <v>-299520.84375</v>
      </c>
      <c r="S172" s="39">
        <f t="shared" ca="1" si="185"/>
        <v>-299602.84218749998</v>
      </c>
      <c r="T172" s="39">
        <f t="shared" ca="1" si="185"/>
        <v>-299640.51093749999</v>
      </c>
      <c r="U172" s="39">
        <f t="shared" ca="1" si="185"/>
        <v>-299606.74687499995</v>
      </c>
      <c r="V172" s="39">
        <f t="shared" ca="1" si="185"/>
        <v>-299560.12031249999</v>
      </c>
      <c r="W172" s="39">
        <f t="shared" ca="1" si="185"/>
        <v>-299670.33585937496</v>
      </c>
      <c r="X172" s="39">
        <f t="shared" ca="1" si="185"/>
        <v>-299635.34182031249</v>
      </c>
      <c r="Y172" s="39">
        <f t="shared" ca="1" si="185"/>
        <v>-299593.30556249997</v>
      </c>
      <c r="Z172" s="39">
        <f t="shared" ca="1" si="185"/>
        <v>-299539.95834374998</v>
      </c>
      <c r="AA172" s="39">
        <f t="shared" ca="1" si="185"/>
        <v>-299649.86036718747</v>
      </c>
      <c r="AB172" s="39">
        <f t="shared" ca="1" si="185"/>
        <v>-299635.34182031249</v>
      </c>
      <c r="AC172" s="39">
        <f t="shared" ca="1" si="185"/>
        <v>-299593.30556249997</v>
      </c>
      <c r="AD172" s="39">
        <f t="shared" ca="1" si="185"/>
        <v>-299539.95834374998</v>
      </c>
      <c r="AE172" s="39">
        <f t="shared" ca="1" si="185"/>
        <v>-299649.86036718747</v>
      </c>
      <c r="AF172" s="39">
        <f t="shared" ca="1" si="185"/>
        <v>-299635.34182031249</v>
      </c>
      <c r="AG172" s="39">
        <f t="shared" ca="1" si="185"/>
        <v>-299593.30556249997</v>
      </c>
      <c r="AH172" s="39">
        <f t="shared" ca="1" si="185"/>
        <v>-299539.95834374998</v>
      </c>
      <c r="AI172" s="39">
        <f t="shared" ca="1" si="185"/>
        <v>-299649.86036718747</v>
      </c>
      <c r="AJ172" s="39">
        <f t="shared" ca="1" si="185"/>
        <v>-299635.34182031249</v>
      </c>
      <c r="AK172" s="39">
        <f t="shared" ca="1" si="185"/>
        <v>-299593.30556249997</v>
      </c>
      <c r="AL172" s="39">
        <f t="shared" ca="1" si="185"/>
        <v>-299539.95834374998</v>
      </c>
      <c r="AM172" s="39">
        <f t="shared" ca="1" si="185"/>
        <v>-299649.86036718747</v>
      </c>
      <c r="AN172" s="39">
        <f t="shared" ca="1" si="185"/>
        <v>-299635.34182031249</v>
      </c>
      <c r="AO172" s="39">
        <f t="shared" ca="1" si="185"/>
        <v>-299593.30556249997</v>
      </c>
      <c r="AP172" s="39">
        <f t="shared" ca="1" si="185"/>
        <v>-299539.95834374998</v>
      </c>
      <c r="AQ172" s="39">
        <f t="shared" ca="1" si="185"/>
        <v>-299649.86036718747</v>
      </c>
      <c r="AR172" s="39">
        <f t="shared" ca="1" si="185"/>
        <v>-299635.34182031249</v>
      </c>
      <c r="AS172" s="39">
        <f t="shared" ca="1" si="185"/>
        <v>-299593.30556249997</v>
      </c>
      <c r="AT172" s="39">
        <f t="shared" ca="1" si="185"/>
        <v>-299539.95834374998</v>
      </c>
      <c r="AU172" s="39">
        <f t="shared" ca="1" si="185"/>
        <v>-299649.86036718747</v>
      </c>
      <c r="AV172" s="39">
        <f t="shared" ca="1" si="185"/>
        <v>-299635.34182031249</v>
      </c>
      <c r="AW172" s="39">
        <f t="shared" ca="1" si="185"/>
        <v>-299593.30556249997</v>
      </c>
      <c r="AX172" s="39">
        <f t="shared" ca="1" si="185"/>
        <v>-299539.95834374998</v>
      </c>
      <c r="AY172" s="39">
        <f t="shared" ca="1" si="185"/>
        <v>-299649.86036718747</v>
      </c>
      <c r="AZ172" s="39">
        <f t="shared" ca="1" si="185"/>
        <v>-299635.34182031249</v>
      </c>
      <c r="BA172" s="39">
        <f t="shared" ca="1" si="185"/>
        <v>-299593.30556249997</v>
      </c>
      <c r="BB172" s="39">
        <f t="shared" ca="1" si="185"/>
        <v>-299539.95834374998</v>
      </c>
      <c r="BC172" s="39">
        <f t="shared" ca="1" si="185"/>
        <v>-299649.86036718747</v>
      </c>
      <c r="BD172" s="39">
        <f t="shared" ca="1" si="185"/>
        <v>-299635.34182031249</v>
      </c>
      <c r="BE172" s="39">
        <f t="shared" ca="1" si="185"/>
        <v>-299593.30556249997</v>
      </c>
      <c r="BF172" s="39">
        <f t="shared" ca="1" si="185"/>
        <v>-299539.95834374998</v>
      </c>
      <c r="BG172" s="39">
        <f t="shared" ca="1" si="185"/>
        <v>-299649.86036718747</v>
      </c>
      <c r="BH172" s="39">
        <f t="shared" ca="1" si="185"/>
        <v>-299635.34182031249</v>
      </c>
      <c r="BI172" s="39">
        <f t="shared" ca="1" si="185"/>
        <v>-299593.30556249997</v>
      </c>
      <c r="BJ172" s="39">
        <f t="shared" ca="1" si="185"/>
        <v>-299539.95834374998</v>
      </c>
      <c r="BK172" s="39">
        <f t="shared" ca="1" si="185"/>
        <v>-299649.86036718747</v>
      </c>
      <c r="BL172" s="39">
        <f t="shared" ca="1" si="185"/>
        <v>-299635.34182031249</v>
      </c>
      <c r="BM172" s="39">
        <f t="shared" ca="1" si="185"/>
        <v>-299593.30556249997</v>
      </c>
      <c r="BN172" s="39">
        <f t="shared" ca="1" si="185"/>
        <v>-299539.95834374998</v>
      </c>
      <c r="BO172" s="39">
        <f t="shared" ca="1" si="185"/>
        <v>-299649.86036718747</v>
      </c>
      <c r="BP172" s="39">
        <f t="shared" ca="1" si="185"/>
        <v>-299635.34182031249</v>
      </c>
      <c r="BQ172" s="39">
        <f t="shared" ca="1" si="185"/>
        <v>-299593.30556249997</v>
      </c>
      <c r="BR172" s="39">
        <f t="shared" ca="1" si="185"/>
        <v>-299539.95834374998</v>
      </c>
      <c r="BS172" s="39">
        <f t="shared" ref="BS172:BY172" ca="1" si="186">BS84</f>
        <v>-299649.86036718747</v>
      </c>
      <c r="BT172" s="39">
        <f t="shared" ca="1" si="186"/>
        <v>-299635.34182031249</v>
      </c>
      <c r="BU172" s="39">
        <f t="shared" ca="1" si="186"/>
        <v>-299593.30556249997</v>
      </c>
      <c r="BV172" s="39">
        <f t="shared" ca="1" si="186"/>
        <v>-299539.95834374998</v>
      </c>
      <c r="BW172" s="39">
        <f t="shared" ca="1" si="186"/>
        <v>-299649.86036718747</v>
      </c>
      <c r="BX172" s="39">
        <f t="shared" ca="1" si="186"/>
        <v>-299635.34182031249</v>
      </c>
      <c r="BY172" s="39">
        <f t="shared" ca="1" si="186"/>
        <v>-299593.30556249997</v>
      </c>
      <c r="CA172" s="6">
        <f t="shared" si="184"/>
        <v>0</v>
      </c>
      <c r="CB172" s="6">
        <f t="shared" si="184"/>
        <v>0</v>
      </c>
      <c r="CC172" s="6">
        <f t="shared" si="184"/>
        <v>0</v>
      </c>
      <c r="CD172" s="6">
        <f t="shared" si="184"/>
        <v>0</v>
      </c>
      <c r="CE172" s="6">
        <f t="shared" si="184"/>
        <v>0</v>
      </c>
      <c r="CF172" s="6">
        <f t="shared" si="184"/>
        <v>0</v>
      </c>
      <c r="CG172" s="6">
        <f t="shared" si="184"/>
        <v>0</v>
      </c>
      <c r="CH172" s="6">
        <f t="shared" si="184"/>
        <v>0</v>
      </c>
      <c r="CI172" s="6">
        <f t="shared" si="184"/>
        <v>0</v>
      </c>
      <c r="CJ172" s="6">
        <f t="shared" si="184"/>
        <v>0</v>
      </c>
      <c r="CK172" s="6">
        <f t="shared" si="184"/>
        <v>0</v>
      </c>
      <c r="CL172" s="6">
        <f t="shared" si="184"/>
        <v>0</v>
      </c>
    </row>
    <row r="173" spans="1:90">
      <c r="B173" s="11" t="s">
        <v>122</v>
      </c>
      <c r="F173" s="26"/>
      <c r="G173" s="39">
        <f t="shared" ref="G173:BR173" si="187">G103</f>
        <v>30</v>
      </c>
      <c r="H173" s="39">
        <f t="shared" ca="1" si="187"/>
        <v>58.928571428571431</v>
      </c>
      <c r="I173" s="39">
        <f t="shared" ca="1" si="187"/>
        <v>86.785714285714292</v>
      </c>
      <c r="J173" s="39">
        <f t="shared" ca="1" si="187"/>
        <v>113.57142857142857</v>
      </c>
      <c r="K173" s="39">
        <f t="shared" ca="1" si="187"/>
        <v>119.28571428571429</v>
      </c>
      <c r="L173" s="39">
        <f t="shared" ca="1" si="187"/>
        <v>124.64285714285715</v>
      </c>
      <c r="M173" s="39">
        <f t="shared" ca="1" si="187"/>
        <v>129.64285714285717</v>
      </c>
      <c r="N173" s="39">
        <f t="shared" ca="1" si="187"/>
        <v>134.28571428571431</v>
      </c>
      <c r="O173" s="39">
        <f t="shared" ca="1" si="187"/>
        <v>138.07142857142858</v>
      </c>
      <c r="P173" s="39">
        <f t="shared" ca="1" si="187"/>
        <v>141.51785714285717</v>
      </c>
      <c r="Q173" s="39">
        <f t="shared" ca="1" si="187"/>
        <v>144.62500000000003</v>
      </c>
      <c r="R173" s="39">
        <f t="shared" ca="1" si="187"/>
        <v>147.39285714285717</v>
      </c>
      <c r="S173" s="39">
        <f t="shared" ca="1" si="187"/>
        <v>149.34642857142859</v>
      </c>
      <c r="T173" s="39">
        <f t="shared" ca="1" si="187"/>
        <v>150.97767857142861</v>
      </c>
      <c r="U173" s="39">
        <f t="shared" ca="1" si="187"/>
        <v>152.28660714285718</v>
      </c>
      <c r="V173" s="39">
        <f t="shared" ca="1" si="187"/>
        <v>153.27321428571435</v>
      </c>
      <c r="W173" s="39">
        <f t="shared" ca="1" si="187"/>
        <v>153.48625000000004</v>
      </c>
      <c r="X173" s="39">
        <f t="shared" ca="1" si="187"/>
        <v>153.39308035714291</v>
      </c>
      <c r="Y173" s="39">
        <f t="shared" ca="1" si="187"/>
        <v>152.99370535714291</v>
      </c>
      <c r="Z173" s="39">
        <f t="shared" ca="1" si="187"/>
        <v>152.28812500000009</v>
      </c>
      <c r="AA173" s="39">
        <f t="shared" ca="1" si="187"/>
        <v>151.27633928571441</v>
      </c>
      <c r="AB173" s="39">
        <f t="shared" ca="1" si="187"/>
        <v>149.95834821428585</v>
      </c>
      <c r="AC173" s="39">
        <f t="shared" ca="1" si="187"/>
        <v>148.33415178571443</v>
      </c>
      <c r="AD173" s="39">
        <f t="shared" ca="1" si="187"/>
        <v>146.40375000000017</v>
      </c>
      <c r="AE173" s="39">
        <f t="shared" ca="1" si="187"/>
        <v>144.16714285714306</v>
      </c>
      <c r="AF173" s="39">
        <f t="shared" ca="1" si="187"/>
        <v>141.62433035714309</v>
      </c>
      <c r="AG173" s="39">
        <f t="shared" ca="1" si="187"/>
        <v>138.77531250000027</v>
      </c>
      <c r="AH173" s="39">
        <f t="shared" ca="1" si="187"/>
        <v>135.62008928571458</v>
      </c>
      <c r="AI173" s="39">
        <f t="shared" ca="1" si="187"/>
        <v>132.15866071428604</v>
      </c>
      <c r="AJ173" s="39">
        <f t="shared" ca="1" si="187"/>
        <v>129.4624553571432</v>
      </c>
      <c r="AK173" s="39">
        <f t="shared" ca="1" si="187"/>
        <v>127.53147321428608</v>
      </c>
      <c r="AL173" s="39">
        <f t="shared" ca="1" si="187"/>
        <v>126.36571428571466</v>
      </c>
      <c r="AM173" s="39">
        <f t="shared" ca="1" si="187"/>
        <v>125.96517857142896</v>
      </c>
      <c r="AN173" s="39">
        <f t="shared" ca="1" si="187"/>
        <v>125.61558035714327</v>
      </c>
      <c r="AO173" s="39">
        <f t="shared" ca="1" si="187"/>
        <v>125.31691964285756</v>
      </c>
      <c r="AP173" s="39">
        <f t="shared" ca="1" si="187"/>
        <v>125.06919642857181</v>
      </c>
      <c r="AQ173" s="39">
        <f t="shared" ca="1" si="187"/>
        <v>124.87241071428608</v>
      </c>
      <c r="AR173" s="39">
        <f t="shared" ca="1" si="187"/>
        <v>124.7087053571432</v>
      </c>
      <c r="AS173" s="39">
        <f t="shared" ca="1" si="187"/>
        <v>124.57808035714319</v>
      </c>
      <c r="AT173" s="39">
        <f t="shared" ca="1" si="187"/>
        <v>124.48053571428603</v>
      </c>
      <c r="AU173" s="39">
        <f t="shared" ca="1" si="187"/>
        <v>124.41607142857174</v>
      </c>
      <c r="AV173" s="39">
        <f t="shared" ca="1" si="187"/>
        <v>124.36772321428602</v>
      </c>
      <c r="AW173" s="39">
        <f t="shared" ca="1" si="187"/>
        <v>124.33549107142886</v>
      </c>
      <c r="AX173" s="39">
        <f t="shared" ca="1" si="187"/>
        <v>124.31937500000028</v>
      </c>
      <c r="AY173" s="39">
        <f t="shared" ca="1" si="187"/>
        <v>124.31937500000028</v>
      </c>
      <c r="AZ173" s="39">
        <f t="shared" ca="1" si="187"/>
        <v>124.31937500000028</v>
      </c>
      <c r="BA173" s="39">
        <f t="shared" ca="1" si="187"/>
        <v>124.31937500000028</v>
      </c>
      <c r="BB173" s="39">
        <f t="shared" ca="1" si="187"/>
        <v>124.31937500000028</v>
      </c>
      <c r="BC173" s="39">
        <f t="shared" ca="1" si="187"/>
        <v>124.31937500000028</v>
      </c>
      <c r="BD173" s="39">
        <f t="shared" ca="1" si="187"/>
        <v>124.31937500000028</v>
      </c>
      <c r="BE173" s="39">
        <f t="shared" ca="1" si="187"/>
        <v>124.31937500000028</v>
      </c>
      <c r="BF173" s="39">
        <f t="shared" ca="1" si="187"/>
        <v>124.31937500000028</v>
      </c>
      <c r="BG173" s="39">
        <f t="shared" ca="1" si="187"/>
        <v>124.31937500000028</v>
      </c>
      <c r="BH173" s="39">
        <f t="shared" ca="1" si="187"/>
        <v>124.31937500000028</v>
      </c>
      <c r="BI173" s="39">
        <f t="shared" ca="1" si="187"/>
        <v>124.31937500000028</v>
      </c>
      <c r="BJ173" s="39">
        <f t="shared" ca="1" si="187"/>
        <v>124.31937500000028</v>
      </c>
      <c r="BK173" s="39">
        <f t="shared" ca="1" si="187"/>
        <v>124.31937500000028</v>
      </c>
      <c r="BL173" s="39">
        <f t="shared" ca="1" si="187"/>
        <v>124.31937500000028</v>
      </c>
      <c r="BM173" s="39">
        <f t="shared" ca="1" si="187"/>
        <v>124.31937500000028</v>
      </c>
      <c r="BN173" s="39">
        <f t="shared" ca="1" si="187"/>
        <v>124.31937500000028</v>
      </c>
      <c r="BO173" s="39">
        <f t="shared" ca="1" si="187"/>
        <v>124.31937500000028</v>
      </c>
      <c r="BP173" s="39">
        <f t="shared" ca="1" si="187"/>
        <v>124.31937500000028</v>
      </c>
      <c r="BQ173" s="39">
        <f t="shared" ca="1" si="187"/>
        <v>124.31937500000028</v>
      </c>
      <c r="BR173" s="39">
        <f t="shared" ca="1" si="187"/>
        <v>124.31937500000028</v>
      </c>
      <c r="BS173" s="39">
        <f t="shared" ref="BS173:BY173" ca="1" si="188">BS103</f>
        <v>124.31937500000028</v>
      </c>
      <c r="BT173" s="39">
        <f t="shared" ca="1" si="188"/>
        <v>124.31937500000028</v>
      </c>
      <c r="BU173" s="39">
        <f t="shared" ca="1" si="188"/>
        <v>124.31937500000028</v>
      </c>
      <c r="BV173" s="39">
        <f t="shared" ca="1" si="188"/>
        <v>124.31937500000028</v>
      </c>
      <c r="BW173" s="39">
        <f t="shared" ca="1" si="188"/>
        <v>124.31937500000028</v>
      </c>
      <c r="BX173" s="39">
        <f t="shared" ca="1" si="188"/>
        <v>124.31937500000028</v>
      </c>
      <c r="BY173" s="39">
        <f t="shared" ca="1" si="188"/>
        <v>124.31937500000028</v>
      </c>
      <c r="CA173" s="39">
        <f t="shared" ref="CA173:CL173" si="189">CA103</f>
        <v>0</v>
      </c>
      <c r="CB173" s="39">
        <f t="shared" si="189"/>
        <v>0</v>
      </c>
      <c r="CC173" s="39">
        <f t="shared" si="189"/>
        <v>0</v>
      </c>
      <c r="CD173" s="39">
        <f t="shared" si="189"/>
        <v>0</v>
      </c>
      <c r="CE173" s="39">
        <f t="shared" si="189"/>
        <v>0</v>
      </c>
      <c r="CF173" s="39">
        <f t="shared" si="189"/>
        <v>0</v>
      </c>
      <c r="CG173" s="39">
        <f t="shared" si="189"/>
        <v>0</v>
      </c>
      <c r="CH173" s="39">
        <f t="shared" si="189"/>
        <v>0</v>
      </c>
      <c r="CI173" s="39">
        <f t="shared" si="189"/>
        <v>0</v>
      </c>
      <c r="CJ173" s="39">
        <f t="shared" si="189"/>
        <v>0</v>
      </c>
      <c r="CK173" s="39">
        <f t="shared" si="189"/>
        <v>0</v>
      </c>
      <c r="CL173" s="39">
        <f t="shared" si="189"/>
        <v>0</v>
      </c>
    </row>
    <row r="174" spans="1:90">
      <c r="B174" s="11" t="s">
        <v>123</v>
      </c>
      <c r="F174" s="26"/>
      <c r="G174" s="39">
        <f t="shared" ref="G174:BR174" si="190">G149</f>
        <v>0.875</v>
      </c>
      <c r="H174" s="39">
        <f t="shared" ca="1" si="190"/>
        <v>0</v>
      </c>
      <c r="I174" s="39">
        <f t="shared" ca="1" si="190"/>
        <v>0</v>
      </c>
      <c r="J174" s="39">
        <f t="shared" ca="1" si="190"/>
        <v>0</v>
      </c>
      <c r="K174" s="39">
        <f t="shared" ca="1" si="190"/>
        <v>0.871428571428571</v>
      </c>
      <c r="L174" s="39">
        <f t="shared" ca="1" si="190"/>
        <v>0</v>
      </c>
      <c r="M174" s="39">
        <f t="shared" ca="1" si="190"/>
        <v>0</v>
      </c>
      <c r="N174" s="39">
        <f t="shared" ca="1" si="190"/>
        <v>0</v>
      </c>
      <c r="O174" s="39">
        <f t="shared" ca="1" si="190"/>
        <v>1.2339006696428565</v>
      </c>
      <c r="P174" s="39">
        <f t="shared" ca="1" si="190"/>
        <v>0</v>
      </c>
      <c r="Q174" s="39">
        <f t="shared" ca="1" si="190"/>
        <v>0</v>
      </c>
      <c r="R174" s="39">
        <f t="shared" ca="1" si="190"/>
        <v>0</v>
      </c>
      <c r="S174" s="39">
        <f t="shared" ca="1" si="190"/>
        <v>1.5609199424198688</v>
      </c>
      <c r="T174" s="39">
        <f t="shared" ca="1" si="190"/>
        <v>0.15686760713614833</v>
      </c>
      <c r="U174" s="39">
        <f t="shared" ca="1" si="190"/>
        <v>-2.2204460492503131E-16</v>
      </c>
      <c r="V174" s="39">
        <f t="shared" ca="1" si="190"/>
        <v>-2.2204460492503131E-16</v>
      </c>
      <c r="W174" s="39">
        <f t="shared" ca="1" si="190"/>
        <v>1.7743744532346331</v>
      </c>
      <c r="X174" s="39">
        <f t="shared" ca="1" si="190"/>
        <v>0.46377077019891799</v>
      </c>
      <c r="Y174" s="39">
        <f t="shared" ca="1" si="190"/>
        <v>0</v>
      </c>
      <c r="Z174" s="39">
        <f t="shared" ca="1" si="190"/>
        <v>0</v>
      </c>
      <c r="AA174" s="39">
        <f t="shared" ca="1" si="190"/>
        <v>2.1445298957074619</v>
      </c>
      <c r="AB174" s="39">
        <f t="shared" ca="1" si="190"/>
        <v>1.1401315698146042</v>
      </c>
      <c r="AC174" s="39">
        <f t="shared" ca="1" si="190"/>
        <v>0</v>
      </c>
      <c r="AD174" s="39">
        <f t="shared" ca="1" si="190"/>
        <v>0</v>
      </c>
      <c r="AE174" s="39">
        <f t="shared" ca="1" si="190"/>
        <v>2.4164207573496088</v>
      </c>
      <c r="AF174" s="39">
        <f t="shared" ca="1" si="190"/>
        <v>1.7182277885996089</v>
      </c>
      <c r="AG174" s="39">
        <f t="shared" ca="1" si="190"/>
        <v>0</v>
      </c>
      <c r="AH174" s="39">
        <f t="shared" ca="1" si="190"/>
        <v>0</v>
      </c>
      <c r="AI174" s="39">
        <f t="shared" ca="1" si="190"/>
        <v>2.7207594705913603</v>
      </c>
      <c r="AJ174" s="39">
        <f t="shared" ca="1" si="190"/>
        <v>2.0609147161270749</v>
      </c>
      <c r="AK174" s="39">
        <f t="shared" ca="1" si="190"/>
        <v>0</v>
      </c>
      <c r="AL174" s="39">
        <f t="shared" ca="1" si="190"/>
        <v>0</v>
      </c>
      <c r="AM174" s="39">
        <f t="shared" ca="1" si="190"/>
        <v>1.9561357212284634</v>
      </c>
      <c r="AN174" s="39">
        <f t="shared" ca="1" si="190"/>
        <v>0.70963918104989343</v>
      </c>
      <c r="AO174" s="39">
        <f t="shared" ca="1" si="190"/>
        <v>0</v>
      </c>
      <c r="AP174" s="39">
        <f t="shared" ca="1" si="190"/>
        <v>0</v>
      </c>
      <c r="AQ174" s="39">
        <f t="shared" ca="1" si="190"/>
        <v>1.9083187084183644</v>
      </c>
      <c r="AR174" s="39">
        <f t="shared" ca="1" si="190"/>
        <v>0.61534895395408018</v>
      </c>
      <c r="AS174" s="39">
        <f t="shared" ca="1" si="190"/>
        <v>0</v>
      </c>
      <c r="AT174" s="39">
        <f t="shared" ca="1" si="190"/>
        <v>0</v>
      </c>
      <c r="AU174" s="39">
        <f t="shared" ca="1" si="190"/>
        <v>1.8755109804955326</v>
      </c>
      <c r="AV174" s="39">
        <f t="shared" ca="1" si="190"/>
        <v>0.55370194031696229</v>
      </c>
      <c r="AW174" s="39">
        <f t="shared" ca="1" si="190"/>
        <v>0</v>
      </c>
      <c r="AX174" s="39">
        <f t="shared" ca="1" si="190"/>
        <v>0</v>
      </c>
      <c r="AY174" s="39">
        <f t="shared" ca="1" si="190"/>
        <v>1.8595621069502202</v>
      </c>
      <c r="AZ174" s="39">
        <f t="shared" ca="1" si="190"/>
        <v>0.5256660132002211</v>
      </c>
      <c r="BA174" s="39">
        <f t="shared" ca="1" si="190"/>
        <v>0</v>
      </c>
      <c r="BB174" s="39">
        <f t="shared" ca="1" si="190"/>
        <v>0</v>
      </c>
      <c r="BC174" s="39">
        <f t="shared" ca="1" si="190"/>
        <v>1.8596250634676244</v>
      </c>
      <c r="BD174" s="39">
        <f t="shared" ca="1" si="190"/>
        <v>0.52572896971762528</v>
      </c>
      <c r="BE174" s="39">
        <f t="shared" ca="1" si="190"/>
        <v>0</v>
      </c>
      <c r="BF174" s="39">
        <f t="shared" ca="1" si="190"/>
        <v>0</v>
      </c>
      <c r="BG174" s="39">
        <f t="shared" ca="1" si="190"/>
        <v>1.8596249646369587</v>
      </c>
      <c r="BH174" s="39">
        <f t="shared" ca="1" si="190"/>
        <v>0.52572887088695963</v>
      </c>
      <c r="BI174" s="39">
        <f t="shared" ca="1" si="190"/>
        <v>0</v>
      </c>
      <c r="BJ174" s="39">
        <f t="shared" ca="1" si="190"/>
        <v>0</v>
      </c>
      <c r="BK174" s="39">
        <f t="shared" ca="1" si="190"/>
        <v>1.8596249647921055</v>
      </c>
      <c r="BL174" s="39">
        <f t="shared" ca="1" si="190"/>
        <v>0.52572887104210642</v>
      </c>
      <c r="BM174" s="39">
        <f t="shared" ca="1" si="190"/>
        <v>0</v>
      </c>
      <c r="BN174" s="39">
        <f t="shared" ca="1" si="190"/>
        <v>0</v>
      </c>
      <c r="BO174" s="39">
        <f t="shared" ca="1" si="190"/>
        <v>1.8596249647918619</v>
      </c>
      <c r="BP174" s="39">
        <f t="shared" ca="1" si="190"/>
        <v>0.52572887104186283</v>
      </c>
      <c r="BQ174" s="39">
        <f t="shared" ca="1" si="190"/>
        <v>0</v>
      </c>
      <c r="BR174" s="39">
        <f t="shared" ca="1" si="190"/>
        <v>0</v>
      </c>
      <c r="BS174" s="39">
        <f t="shared" ref="BS174:BY174" ca="1" si="191">BS149</f>
        <v>1.8596249647918623</v>
      </c>
      <c r="BT174" s="39">
        <f t="shared" ca="1" si="191"/>
        <v>0.52572887104186328</v>
      </c>
      <c r="BU174" s="39">
        <f t="shared" ca="1" si="191"/>
        <v>0</v>
      </c>
      <c r="BV174" s="39">
        <f t="shared" ca="1" si="191"/>
        <v>0</v>
      </c>
      <c r="BW174" s="39">
        <f t="shared" ca="1" si="191"/>
        <v>1.8596249647918623</v>
      </c>
      <c r="BX174" s="39">
        <f t="shared" ca="1" si="191"/>
        <v>0.52572887104186328</v>
      </c>
      <c r="BY174" s="39">
        <f t="shared" ca="1" si="191"/>
        <v>0</v>
      </c>
      <c r="CA174" s="39">
        <f t="shared" ref="CA174:CL174" si="192">CA149</f>
        <v>0</v>
      </c>
      <c r="CB174" s="39">
        <f t="shared" si="192"/>
        <v>0</v>
      </c>
      <c r="CC174" s="39">
        <f t="shared" si="192"/>
        <v>0</v>
      </c>
      <c r="CD174" s="39">
        <f t="shared" si="192"/>
        <v>0</v>
      </c>
      <c r="CE174" s="39">
        <f t="shared" si="192"/>
        <v>0</v>
      </c>
      <c r="CF174" s="39">
        <f t="shared" si="192"/>
        <v>0</v>
      </c>
      <c r="CG174" s="39">
        <f t="shared" si="192"/>
        <v>0</v>
      </c>
      <c r="CH174" s="39">
        <f t="shared" si="192"/>
        <v>0</v>
      </c>
      <c r="CI174" s="39">
        <f t="shared" si="192"/>
        <v>0</v>
      </c>
      <c r="CJ174" s="39">
        <f t="shared" si="192"/>
        <v>0</v>
      </c>
      <c r="CK174" s="39">
        <f t="shared" si="192"/>
        <v>0</v>
      </c>
      <c r="CL174" s="39">
        <f t="shared" si="192"/>
        <v>0</v>
      </c>
    </row>
    <row r="175" spans="1:90">
      <c r="B175" s="28" t="s">
        <v>44</v>
      </c>
      <c r="C175" s="28"/>
      <c r="D175" s="28"/>
      <c r="E175" s="28"/>
      <c r="F175" s="29">
        <f t="shared" ref="F175:BQ175" si="193">SUM(F171:F174)</f>
        <v>30</v>
      </c>
      <c r="G175" s="29">
        <f t="shared" ca="1" si="193"/>
        <v>27.375</v>
      </c>
      <c r="H175" s="29">
        <f t="shared" ca="1" si="193"/>
        <v>33.696428571430133</v>
      </c>
      <c r="I175" s="29">
        <f t="shared" ca="1" si="193"/>
        <v>43.714285714294036</v>
      </c>
      <c r="J175" s="29">
        <f t="shared" ca="1" si="193"/>
        <v>59.678571428588057</v>
      </c>
      <c r="K175" s="29">
        <f t="shared" ca="1" si="193"/>
        <v>57.064285714290712</v>
      </c>
      <c r="L175" s="29">
        <f t="shared" ca="1" si="193"/>
        <v>61.607142857176129</v>
      </c>
      <c r="M175" s="29">
        <f t="shared" ca="1" si="193"/>
        <v>70.83214285715286</v>
      </c>
      <c r="N175" s="29">
        <f t="shared" ca="1" si="193"/>
        <v>157.97500000001</v>
      </c>
      <c r="O175" s="29">
        <f t="shared" ca="1" si="193"/>
        <v>83.512583705343843</v>
      </c>
      <c r="P175" s="29">
        <f t="shared" ca="1" si="193"/>
        <v>88.260217633929926</v>
      </c>
      <c r="Q175" s="29">
        <f t="shared" ca="1" si="193"/>
        <v>146.49236049107279</v>
      </c>
      <c r="R175" s="29">
        <f t="shared" ca="1" si="193"/>
        <v>208.97896763392993</v>
      </c>
      <c r="S175" s="29">
        <f t="shared" ca="1" si="193"/>
        <v>130.4950215049445</v>
      </c>
      <c r="T175" s="29">
        <f t="shared" ca="1" si="193"/>
        <v>115.83067309239121</v>
      </c>
      <c r="U175" s="29">
        <f t="shared" ca="1" si="193"/>
        <v>150.74679655671855</v>
      </c>
      <c r="V175" s="29">
        <f t="shared" ca="1" si="193"/>
        <v>198.35996619954079</v>
      </c>
      <c r="W175" s="29">
        <f t="shared" ca="1" si="193"/>
        <v>138.77810348394112</v>
      </c>
      <c r="X175" s="29">
        <f t="shared" ca="1" si="193"/>
        <v>172.36836922051708</v>
      </c>
      <c r="Y175" s="29">
        <f t="shared" ca="1" si="193"/>
        <v>213.54148126283866</v>
      </c>
      <c r="Z175" s="29">
        <f t="shared" ca="1" si="193"/>
        <v>266.18311965568233</v>
      </c>
      <c r="AA175" s="29">
        <f t="shared" ca="1" si="193"/>
        <v>164.56273600147134</v>
      </c>
      <c r="AB175" s="29">
        <f t="shared" ca="1" si="193"/>
        <v>176.75889347913409</v>
      </c>
      <c r="AC175" s="29">
        <f t="shared" ca="1" si="193"/>
        <v>216.03082329326855</v>
      </c>
      <c r="AD175" s="29">
        <f t="shared" ca="1" si="193"/>
        <v>267.4476402575408</v>
      </c>
      <c r="AE175" s="29">
        <f t="shared" ca="1" si="193"/>
        <v>186.97286113890158</v>
      </c>
      <c r="AF175" s="29">
        <f t="shared" ca="1" si="193"/>
        <v>198.25040254513578</v>
      </c>
      <c r="AG175" s="29">
        <f t="shared" ca="1" si="193"/>
        <v>235.71941471191383</v>
      </c>
      <c r="AH175" s="29">
        <f t="shared" ca="1" si="193"/>
        <v>285.91141024761464</v>
      </c>
      <c r="AI175" s="29">
        <f t="shared" ca="1" si="193"/>
        <v>205.71826708595984</v>
      </c>
      <c r="AJ175" s="29">
        <f t="shared" ca="1" si="193"/>
        <v>216.88076384933689</v>
      </c>
      <c r="AK175" s="29">
        <f t="shared" ca="1" si="193"/>
        <v>254.92512480287317</v>
      </c>
      <c r="AL175" s="29">
        <f t="shared" ca="1" si="193"/>
        <v>307.10658462428825</v>
      </c>
      <c r="AM175" s="29">
        <f t="shared" ca="1" si="193"/>
        <v>228.82365516009764</v>
      </c>
      <c r="AN175" s="29">
        <f t="shared" ca="1" si="193"/>
        <v>241.74610728061754</v>
      </c>
      <c r="AO175" s="29">
        <f t="shared" ca="1" si="193"/>
        <v>282.77406519780243</v>
      </c>
      <c r="AP175" s="29">
        <f t="shared" ca="1" si="193"/>
        <v>335.87356073350315</v>
      </c>
      <c r="AQ175" s="29">
        <f t="shared" ca="1" si="193"/>
        <v>255.73697050621047</v>
      </c>
      <c r="AR175" s="29">
        <f t="shared" ca="1" si="193"/>
        <v>268.79884226958751</v>
      </c>
      <c r="AS175" s="29">
        <f t="shared" ca="1" si="193"/>
        <v>310.08912612815391</v>
      </c>
      <c r="AT175" s="29">
        <f t="shared" ca="1" si="193"/>
        <v>363.3388002352832</v>
      </c>
      <c r="AU175" s="29">
        <f t="shared" ca="1" si="193"/>
        <v>283.12615049095655</v>
      </c>
      <c r="AV175" s="29">
        <f t="shared" ca="1" si="193"/>
        <v>296.27454011147643</v>
      </c>
      <c r="AW175" s="29">
        <f t="shared" ca="1" si="193"/>
        <v>337.72486384082282</v>
      </c>
      <c r="AX175" s="29">
        <f t="shared" ca="1" si="193"/>
        <v>391.05596651938072</v>
      </c>
      <c r="AY175" s="29">
        <f t="shared" ca="1" si="193"/>
        <v>310.78415675039707</v>
      </c>
      <c r="AZ175" s="29">
        <f t="shared" ca="1" si="193"/>
        <v>323.96880753163128</v>
      </c>
      <c r="BA175" s="29">
        <f t="shared" ca="1" si="193"/>
        <v>365.47939933095154</v>
      </c>
      <c r="BB175" s="29">
        <f t="shared" ca="1" si="193"/>
        <v>418.82661808093803</v>
      </c>
      <c r="BC175" s="29">
        <f t="shared" ca="1" si="193"/>
        <v>338.51432727127718</v>
      </c>
      <c r="BD175" s="29">
        <f t="shared" ca="1" si="193"/>
        <v>351.69897805251139</v>
      </c>
      <c r="BE175" s="29">
        <f t="shared" ca="1" si="193"/>
        <v>393.20950689531423</v>
      </c>
      <c r="BF175" s="29">
        <f t="shared" ca="1" si="193"/>
        <v>446.55672564530073</v>
      </c>
      <c r="BG175" s="29">
        <f t="shared" ca="1" si="193"/>
        <v>366.24449838374323</v>
      </c>
      <c r="BH175" s="29">
        <f t="shared" ca="1" si="193"/>
        <v>379.42914916497739</v>
      </c>
      <c r="BI175" s="29">
        <f t="shared" ca="1" si="193"/>
        <v>420.93967810661093</v>
      </c>
      <c r="BJ175" s="29">
        <f t="shared" ca="1" si="193"/>
        <v>474.28689685659742</v>
      </c>
      <c r="BK175" s="29">
        <f t="shared" ca="1" si="193"/>
        <v>393.9746694952525</v>
      </c>
      <c r="BL175" s="29">
        <f t="shared" ca="1" si="193"/>
        <v>407.15932027648671</v>
      </c>
      <c r="BM175" s="29">
        <f t="shared" ca="1" si="193"/>
        <v>448.66984921796507</v>
      </c>
      <c r="BN175" s="29">
        <f t="shared" ca="1" si="193"/>
        <v>502.01706796795156</v>
      </c>
      <c r="BO175" s="29">
        <f t="shared" ca="1" si="193"/>
        <v>421.70484060678103</v>
      </c>
      <c r="BP175" s="29">
        <f t="shared" ca="1" si="193"/>
        <v>434.88949138801519</v>
      </c>
      <c r="BQ175" s="29">
        <f t="shared" ca="1" si="193"/>
        <v>476.40002032949383</v>
      </c>
      <c r="BR175" s="29">
        <f t="shared" ref="BR175:BY175" ca="1" si="194">SUM(BR171:BR174)</f>
        <v>529.74723907948032</v>
      </c>
      <c r="BS175" s="29">
        <f t="shared" ca="1" si="194"/>
        <v>449.4350117183098</v>
      </c>
      <c r="BT175" s="29">
        <f t="shared" ca="1" si="194"/>
        <v>462.61966249954395</v>
      </c>
      <c r="BU175" s="29">
        <f t="shared" ca="1" si="194"/>
        <v>504.13019144102259</v>
      </c>
      <c r="BV175" s="29">
        <f t="shared" ca="1" si="194"/>
        <v>557.47741019100908</v>
      </c>
      <c r="BW175" s="29">
        <f t="shared" ca="1" si="194"/>
        <v>477.16518282983856</v>
      </c>
      <c r="BX175" s="29">
        <f t="shared" ca="1" si="194"/>
        <v>490.34983361107271</v>
      </c>
      <c r="BY175" s="29">
        <f t="shared" ca="1" si="194"/>
        <v>531.86036255255135</v>
      </c>
      <c r="CA175" s="29">
        <f t="shared" ref="CA175:CL175" si="195">SUM(CA171:CA174)</f>
        <v>0</v>
      </c>
      <c r="CB175" s="29">
        <f t="shared" si="195"/>
        <v>0</v>
      </c>
      <c r="CC175" s="29">
        <f t="shared" si="195"/>
        <v>0</v>
      </c>
      <c r="CD175" s="29">
        <f t="shared" si="195"/>
        <v>0</v>
      </c>
      <c r="CE175" s="29">
        <f t="shared" si="195"/>
        <v>0</v>
      </c>
      <c r="CF175" s="29">
        <f t="shared" si="195"/>
        <v>0</v>
      </c>
      <c r="CG175" s="29">
        <f t="shared" si="195"/>
        <v>0</v>
      </c>
      <c r="CH175" s="29">
        <f t="shared" si="195"/>
        <v>0</v>
      </c>
      <c r="CI175" s="29">
        <f t="shared" si="195"/>
        <v>0</v>
      </c>
      <c r="CJ175" s="29">
        <f t="shared" si="195"/>
        <v>0</v>
      </c>
      <c r="CK175" s="29">
        <f t="shared" si="195"/>
        <v>0</v>
      </c>
      <c r="CL175" s="29">
        <f t="shared" si="195"/>
        <v>0</v>
      </c>
    </row>
    <row r="176" spans="1:90">
      <c r="F176" s="26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</row>
    <row r="177" spans="1:90">
      <c r="B177" s="11" t="s">
        <v>42</v>
      </c>
      <c r="F177" s="26"/>
      <c r="G177" s="39">
        <f t="shared" ref="G177:BR177" ca="1" si="196">G119</f>
        <v>0</v>
      </c>
      <c r="H177" s="39">
        <f t="shared" ca="1" si="196"/>
        <v>0</v>
      </c>
      <c r="I177" s="39">
        <f t="shared" ca="1" si="196"/>
        <v>0</v>
      </c>
      <c r="J177" s="39">
        <f t="shared" ca="1" si="196"/>
        <v>0</v>
      </c>
      <c r="K177" s="39">
        <f t="shared" ca="1" si="196"/>
        <v>0</v>
      </c>
      <c r="L177" s="39">
        <f t="shared" ca="1" si="196"/>
        <v>0</v>
      </c>
      <c r="M177" s="39">
        <f t="shared" ca="1" si="196"/>
        <v>0</v>
      </c>
      <c r="N177" s="39">
        <f t="shared" ca="1" si="196"/>
        <v>70.760714285714286</v>
      </c>
      <c r="O177" s="39">
        <f t="shared" ca="1" si="196"/>
        <v>0</v>
      </c>
      <c r="P177" s="39">
        <f t="shared" ca="1" si="196"/>
        <v>0</v>
      </c>
      <c r="Q177" s="39">
        <f t="shared" ca="1" si="196"/>
        <v>48.157566964285714</v>
      </c>
      <c r="R177" s="39">
        <f t="shared" ca="1" si="196"/>
        <v>92.677691720145091</v>
      </c>
      <c r="S177" s="39">
        <f t="shared" ca="1" si="196"/>
        <v>18.876505418419285</v>
      </c>
      <c r="T177" s="39">
        <f t="shared" ca="1" si="196"/>
        <v>0</v>
      </c>
      <c r="U177" s="39">
        <f t="shared" ca="1" si="196"/>
        <v>24.996747348255923</v>
      </c>
      <c r="V177" s="39">
        <f t="shared" ca="1" si="196"/>
        <v>54.258739355880238</v>
      </c>
      <c r="W177" s="39">
        <f t="shared" ca="1" si="196"/>
        <v>0</v>
      </c>
      <c r="X177" s="39">
        <f t="shared" ca="1" si="196"/>
        <v>29.658454687468801</v>
      </c>
      <c r="Y177" s="39">
        <f t="shared" ca="1" si="196"/>
        <v>61.114933314262885</v>
      </c>
      <c r="Z177" s="39">
        <f t="shared" ca="1" si="196"/>
        <v>95.186793967061774</v>
      </c>
      <c r="AA177" s="39">
        <f t="shared" ca="1" si="196"/>
        <v>0</v>
      </c>
      <c r="AB177" s="39">
        <f t="shared" ca="1" si="196"/>
        <v>9.1829624999841677</v>
      </c>
      <c r="AC177" s="39">
        <f t="shared" ca="1" si="196"/>
        <v>39.56089610039087</v>
      </c>
      <c r="AD177" s="39">
        <f t="shared" ca="1" si="196"/>
        <v>73.22551684660688</v>
      </c>
      <c r="AE177" s="39">
        <f t="shared" ca="1" si="196"/>
        <v>0</v>
      </c>
      <c r="AF177" s="39">
        <f t="shared" ca="1" si="196"/>
        <v>9.1829624999841677</v>
      </c>
      <c r="AG177" s="39">
        <f t="shared" ca="1" si="196"/>
        <v>38.676594524463006</v>
      </c>
      <c r="AH177" s="39">
        <f t="shared" ca="1" si="196"/>
        <v>72.030864749898996</v>
      </c>
      <c r="AI177" s="39">
        <f t="shared" ca="1" si="196"/>
        <v>0</v>
      </c>
      <c r="AJ177" s="39">
        <f t="shared" ca="1" si="196"/>
        <v>9.1829624999841677</v>
      </c>
      <c r="AK177" s="39">
        <f t="shared" ca="1" si="196"/>
        <v>38.563416525506966</v>
      </c>
      <c r="AL177" s="39">
        <f t="shared" ca="1" si="196"/>
        <v>72.414522300501417</v>
      </c>
      <c r="AM177" s="39">
        <f t="shared" ca="1" si="196"/>
        <v>0</v>
      </c>
      <c r="AN177" s="39">
        <f t="shared" ca="1" si="196"/>
        <v>9.1829624999841677</v>
      </c>
      <c r="AO177" s="39">
        <f t="shared" ca="1" si="196"/>
        <v>40.322772417727009</v>
      </c>
      <c r="AP177" s="39">
        <f t="shared" ca="1" si="196"/>
        <v>74.411634102037681</v>
      </c>
      <c r="AQ177" s="39">
        <f t="shared" ca="1" si="196"/>
        <v>0</v>
      </c>
      <c r="AR177" s="39">
        <f t="shared" ca="1" si="196"/>
        <v>9.1829624999841677</v>
      </c>
      <c r="AS177" s="39">
        <f t="shared" ca="1" si="196"/>
        <v>40.459071573394247</v>
      </c>
      <c r="AT177" s="39">
        <f t="shared" ca="1" si="196"/>
        <v>74.586116802854235</v>
      </c>
      <c r="AU177" s="39">
        <f t="shared" ca="1" si="196"/>
        <v>0</v>
      </c>
      <c r="AV177" s="39">
        <f t="shared" ca="1" si="196"/>
        <v>9.1829624999841677</v>
      </c>
      <c r="AW177" s="39">
        <f t="shared" ca="1" si="196"/>
        <v>40.545316801317085</v>
      </c>
      <c r="AX177" s="39">
        <f t="shared" ca="1" si="196"/>
        <v>74.693123448140113</v>
      </c>
      <c r="AY177" s="39">
        <f t="shared" ca="1" si="196"/>
        <v>0</v>
      </c>
      <c r="AZ177" s="39">
        <f t="shared" ca="1" si="196"/>
        <v>9.1829624999841677</v>
      </c>
      <c r="BA177" s="39">
        <f t="shared" ca="1" si="196"/>
        <v>40.581410764148103</v>
      </c>
      <c r="BB177" s="39">
        <f t="shared" ca="1" si="196"/>
        <v>74.733415619279043</v>
      </c>
      <c r="BC177" s="39">
        <f t="shared" ca="1" si="196"/>
        <v>0</v>
      </c>
      <c r="BD177" s="39">
        <f t="shared" ca="1" si="196"/>
        <v>9.1829624999841677</v>
      </c>
      <c r="BE177" s="39">
        <f t="shared" ca="1" si="196"/>
        <v>40.581347807630706</v>
      </c>
      <c r="BF177" s="39">
        <f t="shared" ca="1" si="196"/>
        <v>74.733352367652969</v>
      </c>
      <c r="BG177" s="39">
        <f t="shared" ca="1" si="196"/>
        <v>0</v>
      </c>
      <c r="BH177" s="39">
        <f t="shared" ca="1" si="196"/>
        <v>9.1829624999841677</v>
      </c>
      <c r="BI177" s="39">
        <f t="shared" ca="1" si="196"/>
        <v>40.581347906461367</v>
      </c>
      <c r="BJ177" s="39">
        <f t="shared" ca="1" si="196"/>
        <v>74.733352466946911</v>
      </c>
      <c r="BK177" s="39">
        <f t="shared" ca="1" si="196"/>
        <v>0</v>
      </c>
      <c r="BL177" s="39">
        <f t="shared" ca="1" si="196"/>
        <v>9.1829624999841677</v>
      </c>
      <c r="BM177" s="39">
        <f t="shared" ca="1" si="196"/>
        <v>40.58134790630622</v>
      </c>
      <c r="BN177" s="39">
        <f t="shared" ca="1" si="196"/>
        <v>74.733352466791018</v>
      </c>
      <c r="BO177" s="39">
        <f t="shared" ca="1" si="196"/>
        <v>0</v>
      </c>
      <c r="BP177" s="39">
        <f t="shared" ca="1" si="196"/>
        <v>9.1829624999841677</v>
      </c>
      <c r="BQ177" s="39">
        <f t="shared" ca="1" si="196"/>
        <v>40.581347906306462</v>
      </c>
      <c r="BR177" s="39">
        <f t="shared" ca="1" si="196"/>
        <v>74.733352466791274</v>
      </c>
      <c r="BS177" s="39">
        <f t="shared" ref="BS177:BY177" ca="1" si="197">BS119</f>
        <v>0</v>
      </c>
      <c r="BT177" s="39">
        <f t="shared" ca="1" si="197"/>
        <v>9.1829624999841677</v>
      </c>
      <c r="BU177" s="39">
        <f t="shared" ca="1" si="197"/>
        <v>40.581347906306462</v>
      </c>
      <c r="BV177" s="39">
        <f t="shared" ca="1" si="197"/>
        <v>74.733352466791274</v>
      </c>
      <c r="BW177" s="39">
        <f t="shared" ca="1" si="197"/>
        <v>0</v>
      </c>
      <c r="BX177" s="39">
        <f t="shared" ca="1" si="197"/>
        <v>9.1829624999841677</v>
      </c>
      <c r="BY177" s="39">
        <f t="shared" ca="1" si="197"/>
        <v>40.581347906306462</v>
      </c>
      <c r="CA177" s="6">
        <f t="shared" ref="CA177:CL177" si="198">SUMIFS(177:177,$5:$5,CA$2,$8:$8,TRUE)</f>
        <v>0</v>
      </c>
      <c r="CB177" s="6">
        <f t="shared" si="198"/>
        <v>0</v>
      </c>
      <c r="CC177" s="6">
        <f t="shared" si="198"/>
        <v>0</v>
      </c>
      <c r="CD177" s="6">
        <f t="shared" si="198"/>
        <v>0</v>
      </c>
      <c r="CE177" s="6">
        <f t="shared" si="198"/>
        <v>0</v>
      </c>
      <c r="CF177" s="6">
        <f t="shared" si="198"/>
        <v>0</v>
      </c>
      <c r="CG177" s="6">
        <f t="shared" si="198"/>
        <v>0</v>
      </c>
      <c r="CH177" s="6">
        <f t="shared" si="198"/>
        <v>0</v>
      </c>
      <c r="CI177" s="6">
        <f t="shared" si="198"/>
        <v>0</v>
      </c>
      <c r="CJ177" s="6">
        <f t="shared" si="198"/>
        <v>0</v>
      </c>
      <c r="CK177" s="6">
        <f t="shared" si="198"/>
        <v>0</v>
      </c>
      <c r="CL177" s="6">
        <f t="shared" si="198"/>
        <v>0</v>
      </c>
    </row>
    <row r="178" spans="1:90">
      <c r="B178" s="11" t="s">
        <v>43</v>
      </c>
      <c r="F178" s="26">
        <f>F169</f>
        <v>30</v>
      </c>
      <c r="G178" s="26">
        <f t="shared" ref="G178:BR178" si="199">G169</f>
        <v>27.375</v>
      </c>
      <c r="H178" s="26">
        <f t="shared" ca="1" si="199"/>
        <v>33.696428571428548</v>
      </c>
      <c r="I178" s="26">
        <f t="shared" ca="1" si="199"/>
        <v>43.714285714285694</v>
      </c>
      <c r="J178" s="26">
        <f t="shared" ca="1" si="199"/>
        <v>59.678571428571409</v>
      </c>
      <c r="K178" s="26">
        <f t="shared" ca="1" si="199"/>
        <v>57.064285714285695</v>
      </c>
      <c r="L178" s="26">
        <f t="shared" ca="1" si="199"/>
        <v>61.60714285714284</v>
      </c>
      <c r="M178" s="26">
        <f t="shared" ca="1" si="199"/>
        <v>70.832142857142841</v>
      </c>
      <c r="N178" s="26">
        <f t="shared" ca="1" si="199"/>
        <v>87.214285714285694</v>
      </c>
      <c r="O178" s="26">
        <f t="shared" ca="1" si="199"/>
        <v>83.51258370535713</v>
      </c>
      <c r="P178" s="26">
        <f t="shared" ca="1" si="199"/>
        <v>88.260217633928562</v>
      </c>
      <c r="Q178" s="26">
        <f t="shared" ca="1" si="199"/>
        <v>98.334793526785703</v>
      </c>
      <c r="R178" s="26">
        <f t="shared" ca="1" si="199"/>
        <v>116.30127591378348</v>
      </c>
      <c r="S178" s="26">
        <f t="shared" ca="1" si="199"/>
        <v>111.61851608652388</v>
      </c>
      <c r="T178" s="26">
        <f t="shared" ca="1" si="199"/>
        <v>115.83067309237504</v>
      </c>
      <c r="U178" s="26">
        <f t="shared" ca="1" si="199"/>
        <v>125.75004920844647</v>
      </c>
      <c r="V178" s="26">
        <f t="shared" ca="1" si="199"/>
        <v>144.10122684364438</v>
      </c>
      <c r="W178" s="26">
        <f t="shared" ca="1" si="199"/>
        <v>138.77810348394047</v>
      </c>
      <c r="X178" s="26">
        <f t="shared" ca="1" si="199"/>
        <v>142.70991453304762</v>
      </c>
      <c r="Y178" s="26">
        <f t="shared" ca="1" si="199"/>
        <v>152.42654794857512</v>
      </c>
      <c r="Z178" s="26">
        <f t="shared" ca="1" si="199"/>
        <v>170.99632568861986</v>
      </c>
      <c r="AA178" s="26">
        <f t="shared" ca="1" si="199"/>
        <v>164.56273600149748</v>
      </c>
      <c r="AB178" s="26">
        <f t="shared" ca="1" si="199"/>
        <v>167.57593097917606</v>
      </c>
      <c r="AC178" s="26">
        <f t="shared" ca="1" si="199"/>
        <v>176.46992719290381</v>
      </c>
      <c r="AD178" s="26">
        <f t="shared" ca="1" si="199"/>
        <v>194.22212341096002</v>
      </c>
      <c r="AE178" s="26">
        <f t="shared" ca="1" si="199"/>
        <v>186.97286113891118</v>
      </c>
      <c r="AF178" s="26">
        <f t="shared" ca="1" si="199"/>
        <v>189.06744004516119</v>
      </c>
      <c r="AG178" s="26">
        <f t="shared" ca="1" si="199"/>
        <v>197.04282018746036</v>
      </c>
      <c r="AH178" s="26">
        <f t="shared" ca="1" si="199"/>
        <v>213.88054549772517</v>
      </c>
      <c r="AI178" s="26">
        <f t="shared" ca="1" si="199"/>
        <v>205.71826708595108</v>
      </c>
      <c r="AJ178" s="26">
        <f t="shared" ca="1" si="199"/>
        <v>207.69780134934393</v>
      </c>
      <c r="AK178" s="26">
        <f t="shared" ca="1" si="199"/>
        <v>216.36170827735739</v>
      </c>
      <c r="AL178" s="26">
        <f t="shared" ca="1" si="199"/>
        <v>234.692062323778</v>
      </c>
      <c r="AM178" s="26">
        <f t="shared" ca="1" si="199"/>
        <v>228.82365516009261</v>
      </c>
      <c r="AN178" s="26">
        <f t="shared" ca="1" si="199"/>
        <v>232.56314478062833</v>
      </c>
      <c r="AO178" s="26">
        <f t="shared" ca="1" si="199"/>
        <v>242.45129278007036</v>
      </c>
      <c r="AP178" s="26">
        <f t="shared" ca="1" si="199"/>
        <v>261.46192663146047</v>
      </c>
      <c r="AQ178" s="26">
        <f t="shared" ca="1" si="199"/>
        <v>255.73697050620538</v>
      </c>
      <c r="AR178" s="26">
        <f t="shared" ca="1" si="199"/>
        <v>259.61587976959822</v>
      </c>
      <c r="AS178" s="26">
        <f t="shared" ca="1" si="199"/>
        <v>269.63005455475457</v>
      </c>
      <c r="AT178" s="26">
        <f t="shared" ca="1" si="199"/>
        <v>288.75268343242391</v>
      </c>
      <c r="AU178" s="26">
        <f t="shared" ca="1" si="199"/>
        <v>283.12615049093733</v>
      </c>
      <c r="AV178" s="26">
        <f t="shared" ca="1" si="199"/>
        <v>287.09157761147304</v>
      </c>
      <c r="AW178" s="26">
        <f t="shared" ca="1" si="199"/>
        <v>297.17954703948652</v>
      </c>
      <c r="AX178" s="26">
        <f t="shared" ca="1" si="199"/>
        <v>316.36284307122139</v>
      </c>
      <c r="AY178" s="26">
        <f t="shared" ca="1" si="199"/>
        <v>310.78415675037076</v>
      </c>
      <c r="AZ178" s="26">
        <f t="shared" ca="1" si="199"/>
        <v>314.78584503162074</v>
      </c>
      <c r="BA178" s="26">
        <f t="shared" ca="1" si="199"/>
        <v>324.89798856677703</v>
      </c>
      <c r="BB178" s="26">
        <f t="shared" ca="1" si="199"/>
        <v>344.09320246163259</v>
      </c>
      <c r="BC178" s="26">
        <f t="shared" ca="1" si="199"/>
        <v>338.51432727122972</v>
      </c>
      <c r="BD178" s="26">
        <f t="shared" ca="1" si="199"/>
        <v>342.5160155524797</v>
      </c>
      <c r="BE178" s="26">
        <f t="shared" ca="1" si="199"/>
        <v>352.62815908763605</v>
      </c>
      <c r="BF178" s="26">
        <f t="shared" ca="1" si="199"/>
        <v>371.8233732776003</v>
      </c>
      <c r="BG178" s="26">
        <f t="shared" ca="1" si="199"/>
        <v>366.2444983836894</v>
      </c>
      <c r="BH178" s="26">
        <f t="shared" ca="1" si="199"/>
        <v>370.24618666493939</v>
      </c>
      <c r="BI178" s="26">
        <f t="shared" ca="1" si="199"/>
        <v>380.35833020009568</v>
      </c>
      <c r="BJ178" s="26">
        <f t="shared" ca="1" si="199"/>
        <v>399.55354438959665</v>
      </c>
      <c r="BK178" s="26">
        <f t="shared" ca="1" si="199"/>
        <v>393.97466949522033</v>
      </c>
      <c r="BL178" s="26">
        <f t="shared" ca="1" si="199"/>
        <v>397.97635777647031</v>
      </c>
      <c r="BM178" s="26">
        <f t="shared" ca="1" si="199"/>
        <v>408.0885013116266</v>
      </c>
      <c r="BN178" s="26">
        <f t="shared" ca="1" si="199"/>
        <v>427.28371550112831</v>
      </c>
      <c r="BO178" s="26">
        <f t="shared" ca="1" si="199"/>
        <v>421.70484060675273</v>
      </c>
      <c r="BP178" s="26">
        <f t="shared" ca="1" si="199"/>
        <v>425.70652888800271</v>
      </c>
      <c r="BQ178" s="26">
        <f t="shared" ca="1" si="199"/>
        <v>435.818672423159</v>
      </c>
      <c r="BR178" s="26">
        <f t="shared" ca="1" si="199"/>
        <v>455.01388661266071</v>
      </c>
      <c r="BS178" s="26">
        <f t="shared" ref="BS178:BY178" ca="1" si="200">BS169</f>
        <v>449.43501171828512</v>
      </c>
      <c r="BT178" s="26">
        <f t="shared" ca="1" si="200"/>
        <v>453.43669999953511</v>
      </c>
      <c r="BU178" s="26">
        <f t="shared" ca="1" si="200"/>
        <v>463.5488435346914</v>
      </c>
      <c r="BV178" s="26">
        <f t="shared" ca="1" si="200"/>
        <v>482.74405772419311</v>
      </c>
      <c r="BW178" s="26">
        <f t="shared" ca="1" si="200"/>
        <v>477.16518282981752</v>
      </c>
      <c r="BX178" s="26">
        <f t="shared" ca="1" si="200"/>
        <v>481.16687111106751</v>
      </c>
      <c r="BY178" s="26">
        <f t="shared" ca="1" si="200"/>
        <v>491.2790146462238</v>
      </c>
      <c r="CA178" s="26">
        <f t="shared" ref="CA178:CL178" si="201">CA169</f>
        <v>0</v>
      </c>
      <c r="CB178" s="26">
        <f t="shared" si="201"/>
        <v>0</v>
      </c>
      <c r="CC178" s="26">
        <f t="shared" si="201"/>
        <v>0</v>
      </c>
      <c r="CD178" s="26">
        <f t="shared" si="201"/>
        <v>0</v>
      </c>
      <c r="CE178" s="26">
        <f t="shared" si="201"/>
        <v>0</v>
      </c>
      <c r="CF178" s="26">
        <f t="shared" si="201"/>
        <v>0</v>
      </c>
      <c r="CG178" s="26">
        <f t="shared" si="201"/>
        <v>0</v>
      </c>
      <c r="CH178" s="26">
        <f t="shared" si="201"/>
        <v>0</v>
      </c>
      <c r="CI178" s="26">
        <f t="shared" si="201"/>
        <v>0</v>
      </c>
      <c r="CJ178" s="26">
        <f t="shared" si="201"/>
        <v>0</v>
      </c>
      <c r="CK178" s="26">
        <f t="shared" si="201"/>
        <v>0</v>
      </c>
      <c r="CL178" s="26">
        <f t="shared" si="201"/>
        <v>0</v>
      </c>
    </row>
    <row r="179" spans="1:90">
      <c r="B179" s="28" t="s">
        <v>44</v>
      </c>
      <c r="C179" s="28"/>
      <c r="D179" s="28"/>
      <c r="E179" s="28"/>
      <c r="F179" s="29">
        <f t="shared" ref="F179:BQ179" si="202">SUM(F177:F178)</f>
        <v>30</v>
      </c>
      <c r="G179" s="29">
        <f t="shared" ca="1" si="202"/>
        <v>27.375</v>
      </c>
      <c r="H179" s="29">
        <f t="shared" ca="1" si="202"/>
        <v>33.696428571428548</v>
      </c>
      <c r="I179" s="29">
        <f t="shared" ca="1" si="202"/>
        <v>43.714285714285694</v>
      </c>
      <c r="J179" s="29">
        <f t="shared" ca="1" si="202"/>
        <v>59.678571428571409</v>
      </c>
      <c r="K179" s="29">
        <f t="shared" ca="1" si="202"/>
        <v>57.064285714285695</v>
      </c>
      <c r="L179" s="29">
        <f t="shared" ca="1" si="202"/>
        <v>61.60714285714284</v>
      </c>
      <c r="M179" s="29">
        <f t="shared" ca="1" si="202"/>
        <v>70.832142857142841</v>
      </c>
      <c r="N179" s="29">
        <f t="shared" ca="1" si="202"/>
        <v>157.97499999999997</v>
      </c>
      <c r="O179" s="29">
        <f t="shared" ca="1" si="202"/>
        <v>83.51258370535713</v>
      </c>
      <c r="P179" s="29">
        <f t="shared" ca="1" si="202"/>
        <v>88.260217633928562</v>
      </c>
      <c r="Q179" s="29">
        <f t="shared" ca="1" si="202"/>
        <v>146.49236049107142</v>
      </c>
      <c r="R179" s="29">
        <f t="shared" ca="1" si="202"/>
        <v>208.97896763392856</v>
      </c>
      <c r="S179" s="29">
        <f t="shared" ca="1" si="202"/>
        <v>130.49502150494317</v>
      </c>
      <c r="T179" s="29">
        <f t="shared" ca="1" si="202"/>
        <v>115.83067309237504</v>
      </c>
      <c r="U179" s="29">
        <f t="shared" ca="1" si="202"/>
        <v>150.74679655670241</v>
      </c>
      <c r="V179" s="29">
        <f t="shared" ca="1" si="202"/>
        <v>198.35996619952462</v>
      </c>
      <c r="W179" s="29">
        <f t="shared" ca="1" si="202"/>
        <v>138.77810348394047</v>
      </c>
      <c r="X179" s="29">
        <f t="shared" ca="1" si="202"/>
        <v>172.36836922051643</v>
      </c>
      <c r="Y179" s="29">
        <f t="shared" ca="1" si="202"/>
        <v>213.541481262838</v>
      </c>
      <c r="Z179" s="29">
        <f t="shared" ca="1" si="202"/>
        <v>266.18311965568165</v>
      </c>
      <c r="AA179" s="29">
        <f t="shared" ca="1" si="202"/>
        <v>164.56273600149748</v>
      </c>
      <c r="AB179" s="29">
        <f t="shared" ca="1" si="202"/>
        <v>176.75889347916024</v>
      </c>
      <c r="AC179" s="29">
        <f t="shared" ca="1" si="202"/>
        <v>216.03082329329467</v>
      </c>
      <c r="AD179" s="29">
        <f t="shared" ca="1" si="202"/>
        <v>267.44764025756689</v>
      </c>
      <c r="AE179" s="29">
        <f t="shared" ca="1" si="202"/>
        <v>186.97286113891118</v>
      </c>
      <c r="AF179" s="29">
        <f t="shared" ca="1" si="202"/>
        <v>198.25040254514536</v>
      </c>
      <c r="AG179" s="29">
        <f t="shared" ca="1" si="202"/>
        <v>235.71941471192338</v>
      </c>
      <c r="AH179" s="29">
        <f t="shared" ca="1" si="202"/>
        <v>285.91141024762419</v>
      </c>
      <c r="AI179" s="29">
        <f t="shared" ca="1" si="202"/>
        <v>205.71826708595108</v>
      </c>
      <c r="AJ179" s="29">
        <f t="shared" ca="1" si="202"/>
        <v>216.8807638493281</v>
      </c>
      <c r="AK179" s="29">
        <f t="shared" ca="1" si="202"/>
        <v>254.92512480286436</v>
      </c>
      <c r="AL179" s="29">
        <f t="shared" ca="1" si="202"/>
        <v>307.10658462427944</v>
      </c>
      <c r="AM179" s="29">
        <f t="shared" ca="1" si="202"/>
        <v>228.82365516009261</v>
      </c>
      <c r="AN179" s="29">
        <f t="shared" ca="1" si="202"/>
        <v>241.74610728061251</v>
      </c>
      <c r="AO179" s="29">
        <f t="shared" ca="1" si="202"/>
        <v>282.77406519779737</v>
      </c>
      <c r="AP179" s="29">
        <f t="shared" ca="1" si="202"/>
        <v>335.87356073349815</v>
      </c>
      <c r="AQ179" s="29">
        <f t="shared" ca="1" si="202"/>
        <v>255.73697050620538</v>
      </c>
      <c r="AR179" s="29">
        <f t="shared" ca="1" si="202"/>
        <v>268.79884226958239</v>
      </c>
      <c r="AS179" s="29">
        <f t="shared" ca="1" si="202"/>
        <v>310.08912612814879</v>
      </c>
      <c r="AT179" s="29">
        <f t="shared" ca="1" si="202"/>
        <v>363.33880023527814</v>
      </c>
      <c r="AU179" s="29">
        <f t="shared" ca="1" si="202"/>
        <v>283.12615049093733</v>
      </c>
      <c r="AV179" s="29">
        <f t="shared" ca="1" si="202"/>
        <v>296.27454011145721</v>
      </c>
      <c r="AW179" s="29">
        <f t="shared" ca="1" si="202"/>
        <v>337.72486384080361</v>
      </c>
      <c r="AX179" s="29">
        <f t="shared" ca="1" si="202"/>
        <v>391.0559665193615</v>
      </c>
      <c r="AY179" s="29">
        <f t="shared" ca="1" si="202"/>
        <v>310.78415675037076</v>
      </c>
      <c r="AZ179" s="29">
        <f t="shared" ca="1" si="202"/>
        <v>323.96880753160491</v>
      </c>
      <c r="BA179" s="29">
        <f t="shared" ca="1" si="202"/>
        <v>365.47939933092516</v>
      </c>
      <c r="BB179" s="29">
        <f t="shared" ca="1" si="202"/>
        <v>418.82661808091166</v>
      </c>
      <c r="BC179" s="29">
        <f t="shared" ca="1" si="202"/>
        <v>338.51432727122972</v>
      </c>
      <c r="BD179" s="29">
        <f t="shared" ca="1" si="202"/>
        <v>351.69897805246387</v>
      </c>
      <c r="BE179" s="29">
        <f t="shared" ca="1" si="202"/>
        <v>393.20950689526677</v>
      </c>
      <c r="BF179" s="29">
        <f t="shared" ca="1" si="202"/>
        <v>446.55672564525327</v>
      </c>
      <c r="BG179" s="29">
        <f t="shared" ca="1" si="202"/>
        <v>366.2444983836894</v>
      </c>
      <c r="BH179" s="29">
        <f t="shared" ca="1" si="202"/>
        <v>379.42914916492356</v>
      </c>
      <c r="BI179" s="29">
        <f t="shared" ca="1" si="202"/>
        <v>420.93967810655704</v>
      </c>
      <c r="BJ179" s="29">
        <f t="shared" ca="1" si="202"/>
        <v>474.28689685654354</v>
      </c>
      <c r="BK179" s="29">
        <f t="shared" ca="1" si="202"/>
        <v>393.97466949522033</v>
      </c>
      <c r="BL179" s="29">
        <f t="shared" ca="1" si="202"/>
        <v>407.15932027645448</v>
      </c>
      <c r="BM179" s="29">
        <f t="shared" ca="1" si="202"/>
        <v>448.66984921793284</v>
      </c>
      <c r="BN179" s="29">
        <f t="shared" ca="1" si="202"/>
        <v>502.01706796791933</v>
      </c>
      <c r="BO179" s="29">
        <f t="shared" ca="1" si="202"/>
        <v>421.70484060675273</v>
      </c>
      <c r="BP179" s="29">
        <f t="shared" ca="1" si="202"/>
        <v>434.88949138798688</v>
      </c>
      <c r="BQ179" s="29">
        <f t="shared" ca="1" si="202"/>
        <v>476.40002032946546</v>
      </c>
      <c r="BR179" s="29">
        <f t="shared" ref="BR179:BY179" ca="1" si="203">SUM(BR177:BR178)</f>
        <v>529.74723907945202</v>
      </c>
      <c r="BS179" s="29">
        <f t="shared" ca="1" si="203"/>
        <v>449.43501171828512</v>
      </c>
      <c r="BT179" s="29">
        <f t="shared" ca="1" si="203"/>
        <v>462.61966249951928</v>
      </c>
      <c r="BU179" s="29">
        <f t="shared" ca="1" si="203"/>
        <v>504.13019144099786</v>
      </c>
      <c r="BV179" s="29">
        <f t="shared" ca="1" si="203"/>
        <v>557.47741019098441</v>
      </c>
      <c r="BW179" s="29">
        <f t="shared" ca="1" si="203"/>
        <v>477.16518282981752</v>
      </c>
      <c r="BX179" s="29">
        <f t="shared" ca="1" si="203"/>
        <v>490.34983361105168</v>
      </c>
      <c r="BY179" s="29">
        <f t="shared" ca="1" si="203"/>
        <v>531.8603625525302</v>
      </c>
      <c r="CA179" s="29">
        <f t="shared" ref="CA179:CL179" si="204">SUM(CA177:CA178)</f>
        <v>0</v>
      </c>
      <c r="CB179" s="29">
        <f t="shared" si="204"/>
        <v>0</v>
      </c>
      <c r="CC179" s="29">
        <f t="shared" si="204"/>
        <v>0</v>
      </c>
      <c r="CD179" s="29">
        <f t="shared" si="204"/>
        <v>0</v>
      </c>
      <c r="CE179" s="29">
        <f t="shared" si="204"/>
        <v>0</v>
      </c>
      <c r="CF179" s="29">
        <f t="shared" si="204"/>
        <v>0</v>
      </c>
      <c r="CG179" s="29">
        <f t="shared" si="204"/>
        <v>0</v>
      </c>
      <c r="CH179" s="29">
        <f t="shared" si="204"/>
        <v>0</v>
      </c>
      <c r="CI179" s="29">
        <f t="shared" si="204"/>
        <v>0</v>
      </c>
      <c r="CJ179" s="29">
        <f t="shared" si="204"/>
        <v>0</v>
      </c>
      <c r="CK179" s="29">
        <f t="shared" si="204"/>
        <v>0</v>
      </c>
      <c r="CL179" s="29">
        <f t="shared" si="204"/>
        <v>0</v>
      </c>
    </row>
    <row r="180" spans="1:90"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</row>
    <row r="181" spans="1:90">
      <c r="B181" s="11" t="s">
        <v>124</v>
      </c>
      <c r="G181" s="39">
        <f t="shared" ref="G181:BR181" ca="1" si="205">G179-G175</f>
        <v>0</v>
      </c>
      <c r="H181" s="39">
        <f t="shared" ca="1" si="205"/>
        <v>-1.5845103007450234E-12</v>
      </c>
      <c r="I181" s="39">
        <f t="shared" ca="1" si="205"/>
        <v>-8.3417717178235762E-12</v>
      </c>
      <c r="J181" s="39">
        <f t="shared" ca="1" si="205"/>
        <v>-1.6648016298859147E-11</v>
      </c>
      <c r="K181" s="39">
        <f t="shared" ca="1" si="205"/>
        <v>-5.0164317144663073E-12</v>
      </c>
      <c r="L181" s="39">
        <f t="shared" ca="1" si="205"/>
        <v>-3.3288927170360694E-11</v>
      </c>
      <c r="M181" s="39">
        <f t="shared" ca="1" si="205"/>
        <v>-1.0018652574217413E-11</v>
      </c>
      <c r="N181" s="39">
        <f t="shared" ca="1" si="205"/>
        <v>-1.0032863428932615E-11</v>
      </c>
      <c r="O181" s="39">
        <f t="shared" ca="1" si="205"/>
        <v>1.3287149158713873E-11</v>
      </c>
      <c r="P181" s="39">
        <f t="shared" ca="1" si="205"/>
        <v>-1.3642420526593924E-12</v>
      </c>
      <c r="Q181" s="39">
        <f t="shared" ca="1" si="205"/>
        <v>-1.3642420526593924E-12</v>
      </c>
      <c r="R181" s="39">
        <f t="shared" ca="1" si="205"/>
        <v>-1.3642420526593924E-12</v>
      </c>
      <c r="S181" s="39">
        <f t="shared" ca="1" si="205"/>
        <v>-1.3358203432289883E-12</v>
      </c>
      <c r="T181" s="39">
        <f t="shared" ca="1" si="205"/>
        <v>-1.617195266589988E-11</v>
      </c>
      <c r="U181" s="39">
        <f t="shared" ca="1" si="205"/>
        <v>-1.6143530956469476E-11</v>
      </c>
      <c r="V181" s="39">
        <f t="shared" ca="1" si="205"/>
        <v>-1.617195266589988E-11</v>
      </c>
      <c r="W181" s="39">
        <f t="shared" ca="1" si="205"/>
        <v>-6.5369931689929217E-13</v>
      </c>
      <c r="X181" s="39">
        <f t="shared" ca="1" si="205"/>
        <v>-6.5369931689929217E-13</v>
      </c>
      <c r="Y181" s="39">
        <f t="shared" ca="1" si="205"/>
        <v>-6.5369931689929217E-13</v>
      </c>
      <c r="Z181" s="39">
        <f t="shared" ca="1" si="205"/>
        <v>-6.8212102632969618E-13</v>
      </c>
      <c r="AA181" s="39">
        <f t="shared" ca="1" si="205"/>
        <v>2.6147972675971687E-11</v>
      </c>
      <c r="AB181" s="39">
        <f t="shared" ca="1" si="205"/>
        <v>2.6147972675971687E-11</v>
      </c>
      <c r="AC181" s="39">
        <f t="shared" ca="1" si="205"/>
        <v>2.6119550966541283E-11</v>
      </c>
      <c r="AD181" s="39">
        <f t="shared" ca="1" si="205"/>
        <v>2.6091129257110879E-11</v>
      </c>
      <c r="AE181" s="39">
        <f t="shared" ca="1" si="205"/>
        <v>9.6065377874765545E-12</v>
      </c>
      <c r="AF181" s="39">
        <f t="shared" ca="1" si="205"/>
        <v>9.5781160780461505E-12</v>
      </c>
      <c r="AG181" s="39">
        <f t="shared" ca="1" si="205"/>
        <v>9.5496943686157465E-12</v>
      </c>
      <c r="AH181" s="39">
        <f t="shared" ca="1" si="205"/>
        <v>9.5496943686157465E-12</v>
      </c>
      <c r="AI181" s="39">
        <f t="shared" ca="1" si="205"/>
        <v>-8.7538865045644343E-12</v>
      </c>
      <c r="AJ181" s="39">
        <f t="shared" ca="1" si="205"/>
        <v>-8.7823082139948383E-12</v>
      </c>
      <c r="AK181" s="39">
        <f t="shared" ca="1" si="205"/>
        <v>-8.8107299234252423E-12</v>
      </c>
      <c r="AL181" s="39">
        <f t="shared" ca="1" si="205"/>
        <v>-8.8107299234252423E-12</v>
      </c>
      <c r="AM181" s="39">
        <f t="shared" ca="1" si="205"/>
        <v>-5.0306425691815093E-12</v>
      </c>
      <c r="AN181" s="39">
        <f t="shared" ca="1" si="205"/>
        <v>-5.0306425691815093E-12</v>
      </c>
      <c r="AO181" s="39">
        <f t="shared" ca="1" si="205"/>
        <v>-5.0590642786119133E-12</v>
      </c>
      <c r="AP181" s="39">
        <f t="shared" ca="1" si="205"/>
        <v>-5.0022208597511053E-12</v>
      </c>
      <c r="AQ181" s="39">
        <f t="shared" ca="1" si="205"/>
        <v>-5.0874859880423173E-12</v>
      </c>
      <c r="AR181" s="39">
        <f t="shared" ca="1" si="205"/>
        <v>-5.1159076974727213E-12</v>
      </c>
      <c r="AS181" s="39">
        <f t="shared" ca="1" si="205"/>
        <v>-5.1159076974727213E-12</v>
      </c>
      <c r="AT181" s="39">
        <f t="shared" ca="1" si="205"/>
        <v>-5.0590642786119133E-12</v>
      </c>
      <c r="AU181" s="39">
        <f t="shared" ca="1" si="205"/>
        <v>-1.9213075574953109E-11</v>
      </c>
      <c r="AV181" s="39">
        <f t="shared" ca="1" si="205"/>
        <v>-1.9213075574953109E-11</v>
      </c>
      <c r="AW181" s="39">
        <f t="shared" ca="1" si="205"/>
        <v>-1.9213075574953109E-11</v>
      </c>
      <c r="AX181" s="39">
        <f t="shared" ca="1" si="205"/>
        <v>-1.9213075574953109E-11</v>
      </c>
      <c r="AY181" s="39">
        <f t="shared" ca="1" si="205"/>
        <v>-2.6318502932554111E-11</v>
      </c>
      <c r="AZ181" s="39">
        <f t="shared" ca="1" si="205"/>
        <v>-2.6375346351414919E-11</v>
      </c>
      <c r="BA181" s="39">
        <f t="shared" ca="1" si="205"/>
        <v>-2.6375346351414919E-11</v>
      </c>
      <c r="BB181" s="39">
        <f t="shared" ca="1" si="205"/>
        <v>-2.6375346351414919E-11</v>
      </c>
      <c r="BC181" s="39">
        <f t="shared" ca="1" si="205"/>
        <v>-4.7464254748774692E-11</v>
      </c>
      <c r="BD181" s="39">
        <f t="shared" ca="1" si="205"/>
        <v>-4.75210981676355E-11</v>
      </c>
      <c r="BE181" s="39">
        <f t="shared" ca="1" si="205"/>
        <v>-4.7464254748774692E-11</v>
      </c>
      <c r="BF181" s="39">
        <f t="shared" ca="1" si="205"/>
        <v>-4.7464254748774692E-11</v>
      </c>
      <c r="BG181" s="39">
        <f t="shared" ca="1" si="205"/>
        <v>-5.383071766118519E-11</v>
      </c>
      <c r="BH181" s="39">
        <f t="shared" ca="1" si="205"/>
        <v>-5.383071766118519E-11</v>
      </c>
      <c r="BI181" s="39">
        <f t="shared" ca="1" si="205"/>
        <v>-5.3887561080045998E-11</v>
      </c>
      <c r="BJ181" s="39">
        <f t="shared" ca="1" si="205"/>
        <v>-5.3887561080045998E-11</v>
      </c>
      <c r="BK181" s="39">
        <f t="shared" ca="1" si="205"/>
        <v>-3.2173375075217336E-11</v>
      </c>
      <c r="BL181" s="39">
        <f t="shared" ca="1" si="205"/>
        <v>-3.2230218494078144E-11</v>
      </c>
      <c r="BM181" s="39">
        <f t="shared" ca="1" si="205"/>
        <v>-3.2230218494078144E-11</v>
      </c>
      <c r="BN181" s="39">
        <f t="shared" ca="1" si="205"/>
        <v>-3.2230218494078144E-11</v>
      </c>
      <c r="BO181" s="39">
        <f t="shared" ca="1" si="205"/>
        <v>-2.8308022592682391E-11</v>
      </c>
      <c r="BP181" s="39">
        <f t="shared" ca="1" si="205"/>
        <v>-2.8308022592682391E-11</v>
      </c>
      <c r="BQ181" s="39">
        <f t="shared" ca="1" si="205"/>
        <v>-2.8364866011543199E-11</v>
      </c>
      <c r="BR181" s="39">
        <f t="shared" ca="1" si="205"/>
        <v>-2.8308022592682391E-11</v>
      </c>
      <c r="BS181" s="39">
        <f t="shared" ref="BS181:BY181" ca="1" si="206">BS179-BS175</f>
        <v>-2.4670043785590678E-11</v>
      </c>
      <c r="BT181" s="39">
        <f t="shared" ca="1" si="206"/>
        <v>-2.4670043785590678E-11</v>
      </c>
      <c r="BU181" s="39">
        <f t="shared" ca="1" si="206"/>
        <v>-2.4726887204451486E-11</v>
      </c>
      <c r="BV181" s="39">
        <f t="shared" ca="1" si="206"/>
        <v>-2.4670043785590678E-11</v>
      </c>
      <c r="BW181" s="39">
        <f t="shared" ca="1" si="206"/>
        <v>-2.1032064978498966E-11</v>
      </c>
      <c r="BX181" s="39">
        <f t="shared" ca="1" si="206"/>
        <v>-2.1032064978498966E-11</v>
      </c>
      <c r="BY181" s="39">
        <f t="shared" ca="1" si="206"/>
        <v>-2.1145751816220582E-11</v>
      </c>
      <c r="CA181" s="6">
        <f t="shared" ref="CA181:CL181" si="207">SUMIFS(181:181,$5:$5,CA$2,$8:$8,TRUE)</f>
        <v>0</v>
      </c>
      <c r="CB181" s="6">
        <f t="shared" si="207"/>
        <v>0</v>
      </c>
      <c r="CC181" s="6">
        <f t="shared" si="207"/>
        <v>0</v>
      </c>
      <c r="CD181" s="6">
        <f t="shared" si="207"/>
        <v>0</v>
      </c>
      <c r="CE181" s="6">
        <f t="shared" si="207"/>
        <v>0</v>
      </c>
      <c r="CF181" s="6">
        <f t="shared" si="207"/>
        <v>0</v>
      </c>
      <c r="CG181" s="6">
        <f t="shared" si="207"/>
        <v>0</v>
      </c>
      <c r="CH181" s="6">
        <f t="shared" si="207"/>
        <v>0</v>
      </c>
      <c r="CI181" s="6">
        <f t="shared" si="207"/>
        <v>0</v>
      </c>
      <c r="CJ181" s="6">
        <f t="shared" si="207"/>
        <v>0</v>
      </c>
      <c r="CK181" s="6">
        <f t="shared" si="207"/>
        <v>0</v>
      </c>
      <c r="CL181" s="6">
        <f t="shared" si="207"/>
        <v>0</v>
      </c>
    </row>
    <row r="182" spans="1:90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</row>
    <row r="183" spans="1:90" s="4" customFormat="1">
      <c r="A183" s="30" t="s">
        <v>125</v>
      </c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</row>
    <row r="184" spans="1:90">
      <c r="B184" s="11" t="s">
        <v>126</v>
      </c>
      <c r="G184" s="39">
        <f>G130</f>
        <v>3</v>
      </c>
      <c r="H184" s="39">
        <f t="shared" ref="H184:BS184" si="208">H130</f>
        <v>10.9285714285714</v>
      </c>
      <c r="I184" s="39">
        <f t="shared" ca="1" si="208"/>
        <v>15.857142857142858</v>
      </c>
      <c r="J184" s="39">
        <f t="shared" ca="1" si="208"/>
        <v>23.785714285714288</v>
      </c>
      <c r="K184" s="39">
        <f t="shared" ca="1" si="208"/>
        <v>-0.98571428571428399</v>
      </c>
      <c r="L184" s="39">
        <f t="shared" ca="1" si="208"/>
        <v>8.5571428571428587</v>
      </c>
      <c r="M184" s="39">
        <f t="shared" ca="1" si="208"/>
        <v>14.800000000000002</v>
      </c>
      <c r="N184" s="39">
        <f t="shared" ca="1" si="208"/>
        <v>24.342857142857145</v>
      </c>
      <c r="O184" s="39">
        <f t="shared" ca="1" si="208"/>
        <v>-1.993348214285712</v>
      </c>
      <c r="P184" s="39">
        <f t="shared" ca="1" si="208"/>
        <v>8.8301785714285721</v>
      </c>
      <c r="Q184" s="39">
        <f t="shared" ca="1" si="208"/>
        <v>15.93276785714286</v>
      </c>
      <c r="R184" s="39">
        <f t="shared" ca="1" si="208"/>
        <v>26.756294642857149</v>
      </c>
      <c r="S184" s="39">
        <f t="shared" ca="1" si="208"/>
        <v>-3.1644441964285686</v>
      </c>
      <c r="T184" s="39">
        <f t="shared" ca="1" si="208"/>
        <v>8.2341875000000027</v>
      </c>
      <c r="U184" s="39">
        <f t="shared" ca="1" si="208"/>
        <v>15.725834821428574</v>
      </c>
      <c r="V184" s="39">
        <f t="shared" ca="1" si="208"/>
        <v>27.124466517857144</v>
      </c>
      <c r="W184" s="39">
        <f t="shared" ca="1" si="208"/>
        <v>-4.2583806919642821</v>
      </c>
      <c r="X184" s="39">
        <f t="shared" ca="1" si="208"/>
        <v>7.7424147321428602</v>
      </c>
      <c r="Y184" s="39">
        <f t="shared" ca="1" si="208"/>
        <v>15.640876562500004</v>
      </c>
      <c r="Z184" s="39">
        <f t="shared" ca="1" si="208"/>
        <v>27.641671986607143</v>
      </c>
      <c r="AA184" s="39">
        <f t="shared" ca="1" si="208"/>
        <v>-5.4832021205357115</v>
      </c>
      <c r="AB184" s="39">
        <f t="shared" ca="1" si="208"/>
        <v>6.5175933035714309</v>
      </c>
      <c r="AC184" s="39">
        <f t="shared" ca="1" si="208"/>
        <v>14.416055133928573</v>
      </c>
      <c r="AD184" s="39">
        <f t="shared" ca="1" si="208"/>
        <v>26.416850558035712</v>
      </c>
      <c r="AE184" s="39">
        <f t="shared" ca="1" si="208"/>
        <v>-6.7080235491071427</v>
      </c>
      <c r="AF184" s="39">
        <f t="shared" ca="1" si="208"/>
        <v>5.2927718749999997</v>
      </c>
      <c r="AG184" s="39">
        <f t="shared" ca="1" si="208"/>
        <v>13.191233705357144</v>
      </c>
      <c r="AH184" s="39">
        <f t="shared" ca="1" si="208"/>
        <v>25.192029129464281</v>
      </c>
      <c r="AI184" s="39">
        <f t="shared" ca="1" si="208"/>
        <v>-7.9328449776785721</v>
      </c>
      <c r="AJ184" s="39">
        <f t="shared" ca="1" si="208"/>
        <v>5.1393790178571415</v>
      </c>
      <c r="AK184" s="39">
        <f t="shared" ca="1" si="208"/>
        <v>14.109269419642855</v>
      </c>
      <c r="AL184" s="39">
        <f t="shared" ca="1" si="208"/>
        <v>27.181493415178565</v>
      </c>
      <c r="AM184" s="39">
        <f t="shared" ca="1" si="208"/>
        <v>-4.8719521205357186</v>
      </c>
      <c r="AN184" s="39">
        <f t="shared" ca="1" si="208"/>
        <v>7.4859861607142797</v>
      </c>
      <c r="AO184" s="39">
        <f t="shared" ca="1" si="208"/>
        <v>15.74159084821428</v>
      </c>
      <c r="AP184" s="39">
        <f t="shared" ca="1" si="208"/>
        <v>28.099529129464276</v>
      </c>
      <c r="AQ184" s="39">
        <f t="shared" ca="1" si="208"/>
        <v>-4.6682021205357209</v>
      </c>
      <c r="AR184" s="39">
        <f t="shared" ca="1" si="208"/>
        <v>7.6718790178571368</v>
      </c>
      <c r="AS184" s="39">
        <f t="shared" ca="1" si="208"/>
        <v>15.909626562499994</v>
      </c>
      <c r="AT184" s="39">
        <f t="shared" ca="1" si="208"/>
        <v>28.249707700892849</v>
      </c>
      <c r="AU184" s="39">
        <f t="shared" ca="1" si="208"/>
        <v>-4.5358806919642909</v>
      </c>
      <c r="AV184" s="39">
        <f t="shared" ca="1" si="208"/>
        <v>7.787236160714281</v>
      </c>
      <c r="AW184" s="39">
        <f t="shared" ca="1" si="208"/>
        <v>16.008019419642853</v>
      </c>
      <c r="AX184" s="39">
        <f t="shared" ca="1" si="208"/>
        <v>28.331136272321423</v>
      </c>
      <c r="AY184" s="39">
        <f t="shared" ca="1" si="208"/>
        <v>-4.4714164062500039</v>
      </c>
      <c r="AZ184" s="39">
        <f t="shared" ca="1" si="208"/>
        <v>7.8355843749999963</v>
      </c>
      <c r="BA184" s="39">
        <f t="shared" ca="1" si="208"/>
        <v>16.040251562499996</v>
      </c>
      <c r="BB184" s="39">
        <f t="shared" ca="1" si="208"/>
        <v>28.347252343749993</v>
      </c>
      <c r="BC184" s="39">
        <f t="shared" ca="1" si="208"/>
        <v>-4.4714164062500039</v>
      </c>
      <c r="BD184" s="39">
        <f t="shared" ca="1" si="208"/>
        <v>7.8355843749999963</v>
      </c>
      <c r="BE184" s="39">
        <f t="shared" ca="1" si="208"/>
        <v>16.040251562499996</v>
      </c>
      <c r="BF184" s="39">
        <f t="shared" ca="1" si="208"/>
        <v>28.347252343749993</v>
      </c>
      <c r="BG184" s="39">
        <f t="shared" ca="1" si="208"/>
        <v>-4.4714164062500039</v>
      </c>
      <c r="BH184" s="39">
        <f t="shared" ca="1" si="208"/>
        <v>7.8355843749999963</v>
      </c>
      <c r="BI184" s="39">
        <f t="shared" ca="1" si="208"/>
        <v>16.040251562499996</v>
      </c>
      <c r="BJ184" s="39">
        <f t="shared" ca="1" si="208"/>
        <v>28.347252343749993</v>
      </c>
      <c r="BK184" s="39">
        <f t="shared" ca="1" si="208"/>
        <v>-4.4714164062500039</v>
      </c>
      <c r="BL184" s="39">
        <f t="shared" ca="1" si="208"/>
        <v>7.8355843749999963</v>
      </c>
      <c r="BM184" s="39">
        <f t="shared" ca="1" si="208"/>
        <v>16.040251562499996</v>
      </c>
      <c r="BN184" s="39">
        <f t="shared" ca="1" si="208"/>
        <v>28.347252343749993</v>
      </c>
      <c r="BO184" s="39">
        <f t="shared" ca="1" si="208"/>
        <v>-4.4714164062500039</v>
      </c>
      <c r="BP184" s="39">
        <f t="shared" ca="1" si="208"/>
        <v>7.8355843749999963</v>
      </c>
      <c r="BQ184" s="39">
        <f t="shared" ca="1" si="208"/>
        <v>16.040251562499996</v>
      </c>
      <c r="BR184" s="39">
        <f t="shared" ca="1" si="208"/>
        <v>28.347252343749993</v>
      </c>
      <c r="BS184" s="39">
        <f t="shared" ca="1" si="208"/>
        <v>-4.4714164062500039</v>
      </c>
      <c r="BT184" s="39">
        <f t="shared" ref="BT184:BY184" ca="1" si="209">BT130</f>
        <v>7.8355843749999963</v>
      </c>
      <c r="BU184" s="39">
        <f t="shared" ca="1" si="209"/>
        <v>16.040251562499996</v>
      </c>
      <c r="BV184" s="39">
        <f t="shared" ca="1" si="209"/>
        <v>28.347252343749993</v>
      </c>
      <c r="BW184" s="39">
        <f t="shared" ca="1" si="209"/>
        <v>-4.4714164062500039</v>
      </c>
      <c r="BX184" s="39">
        <f t="shared" ca="1" si="209"/>
        <v>7.8355843749999963</v>
      </c>
      <c r="BY184" s="39">
        <f t="shared" ca="1" si="209"/>
        <v>16.040251562499996</v>
      </c>
      <c r="CA184" s="39">
        <f>CA130</f>
        <v>0</v>
      </c>
      <c r="CB184" s="39">
        <f t="shared" ref="CB184:CL184" si="210">CB130</f>
        <v>0</v>
      </c>
      <c r="CC184" s="39">
        <f t="shared" si="210"/>
        <v>0</v>
      </c>
      <c r="CD184" s="39">
        <f t="shared" si="210"/>
        <v>0</v>
      </c>
      <c r="CE184" s="39">
        <f t="shared" si="210"/>
        <v>0</v>
      </c>
      <c r="CF184" s="39">
        <f t="shared" si="210"/>
        <v>0</v>
      </c>
      <c r="CG184" s="39">
        <f t="shared" si="210"/>
        <v>0</v>
      </c>
      <c r="CH184" s="39">
        <f t="shared" si="210"/>
        <v>0</v>
      </c>
      <c r="CI184" s="39">
        <f t="shared" si="210"/>
        <v>0</v>
      </c>
      <c r="CJ184" s="39">
        <f t="shared" si="210"/>
        <v>0</v>
      </c>
      <c r="CK184" s="39">
        <f t="shared" si="210"/>
        <v>0</v>
      </c>
      <c r="CL184" s="39">
        <f t="shared" si="210"/>
        <v>0</v>
      </c>
    </row>
    <row r="185" spans="1:90">
      <c r="B185" s="11" t="s">
        <v>127</v>
      </c>
      <c r="E185" s="32">
        <f>F33</f>
        <v>0.25</v>
      </c>
      <c r="G185" s="39">
        <f>G184*$E$185</f>
        <v>0.75</v>
      </c>
      <c r="H185" s="39">
        <f t="shared" ref="H185:BS185" si="211">H184*$E$185</f>
        <v>2.7321428571428599</v>
      </c>
      <c r="I185" s="39">
        <f t="shared" ca="1" si="211"/>
        <v>3.9642857142857144</v>
      </c>
      <c r="J185" s="39">
        <f t="shared" ca="1" si="211"/>
        <v>5.9464285714285721</v>
      </c>
      <c r="K185" s="39">
        <f t="shared" ca="1" si="211"/>
        <v>-0.246428571428571</v>
      </c>
      <c r="L185" s="39">
        <f t="shared" ca="1" si="211"/>
        <v>2.1392857142857147</v>
      </c>
      <c r="M185" s="39">
        <f t="shared" ca="1" si="211"/>
        <v>3.7000000000000006</v>
      </c>
      <c r="N185" s="39">
        <f t="shared" ca="1" si="211"/>
        <v>6.0857142857142863</v>
      </c>
      <c r="O185" s="39">
        <f t="shared" ca="1" si="211"/>
        <v>-0.49833705357142799</v>
      </c>
      <c r="P185" s="39">
        <f t="shared" ca="1" si="211"/>
        <v>2.207544642857143</v>
      </c>
      <c r="Q185" s="39">
        <f t="shared" ca="1" si="211"/>
        <v>3.983191964285715</v>
      </c>
      <c r="R185" s="39">
        <f t="shared" ca="1" si="211"/>
        <v>6.6890736607142873</v>
      </c>
      <c r="S185" s="39">
        <f t="shared" ca="1" si="211"/>
        <v>-0.79111104910714214</v>
      </c>
      <c r="T185" s="39">
        <f t="shared" ca="1" si="211"/>
        <v>2.0585468750000007</v>
      </c>
      <c r="U185" s="39">
        <f t="shared" ca="1" si="211"/>
        <v>3.9314587053571435</v>
      </c>
      <c r="V185" s="39">
        <f t="shared" ca="1" si="211"/>
        <v>6.7811166294642859</v>
      </c>
      <c r="W185" s="39">
        <f t="shared" ca="1" si="211"/>
        <v>-1.0645951729910705</v>
      </c>
      <c r="X185" s="39">
        <f t="shared" ca="1" si="211"/>
        <v>1.9356036830357151</v>
      </c>
      <c r="Y185" s="39">
        <f t="shared" ca="1" si="211"/>
        <v>3.9102191406250011</v>
      </c>
      <c r="Z185" s="39">
        <f t="shared" ca="1" si="211"/>
        <v>6.9104179966517858</v>
      </c>
      <c r="AA185" s="39">
        <f t="shared" ca="1" si="211"/>
        <v>-1.3708005301339279</v>
      </c>
      <c r="AB185" s="39">
        <f t="shared" ca="1" si="211"/>
        <v>1.6293983258928577</v>
      </c>
      <c r="AC185" s="39">
        <f t="shared" ca="1" si="211"/>
        <v>3.6040137834821433</v>
      </c>
      <c r="AD185" s="39">
        <f t="shared" ca="1" si="211"/>
        <v>6.604212639508928</v>
      </c>
      <c r="AE185" s="39">
        <f t="shared" ca="1" si="211"/>
        <v>-1.6770058872767857</v>
      </c>
      <c r="AF185" s="39">
        <f t="shared" ca="1" si="211"/>
        <v>1.3231929687499999</v>
      </c>
      <c r="AG185" s="39">
        <f t="shared" ca="1" si="211"/>
        <v>3.2978084263392859</v>
      </c>
      <c r="AH185" s="39">
        <f t="shared" ca="1" si="211"/>
        <v>6.2980072823660702</v>
      </c>
      <c r="AI185" s="39">
        <f t="shared" ca="1" si="211"/>
        <v>-1.983211244419643</v>
      </c>
      <c r="AJ185" s="39">
        <f t="shared" ca="1" si="211"/>
        <v>1.2848447544642854</v>
      </c>
      <c r="AK185" s="39">
        <f t="shared" ca="1" si="211"/>
        <v>3.5273173549107137</v>
      </c>
      <c r="AL185" s="39">
        <f t="shared" ca="1" si="211"/>
        <v>6.7953733537946412</v>
      </c>
      <c r="AM185" s="39">
        <f t="shared" ca="1" si="211"/>
        <v>-1.2179880301339296</v>
      </c>
      <c r="AN185" s="39">
        <f t="shared" ca="1" si="211"/>
        <v>1.8714965401785699</v>
      </c>
      <c r="AO185" s="39">
        <f t="shared" ca="1" si="211"/>
        <v>3.9353977120535699</v>
      </c>
      <c r="AP185" s="39">
        <f t="shared" ca="1" si="211"/>
        <v>7.024882282366069</v>
      </c>
      <c r="AQ185" s="39">
        <f t="shared" ca="1" si="211"/>
        <v>-1.1670505301339302</v>
      </c>
      <c r="AR185" s="39">
        <f t="shared" ca="1" si="211"/>
        <v>1.9179697544642842</v>
      </c>
      <c r="AS185" s="39">
        <f t="shared" ca="1" si="211"/>
        <v>3.9774066406249986</v>
      </c>
      <c r="AT185" s="39">
        <f t="shared" ca="1" si="211"/>
        <v>7.0624269252232121</v>
      </c>
      <c r="AU185" s="39">
        <f t="shared" ca="1" si="211"/>
        <v>-1.1339701729910727</v>
      </c>
      <c r="AV185" s="39">
        <f t="shared" ca="1" si="211"/>
        <v>1.9468090401785703</v>
      </c>
      <c r="AW185" s="39">
        <f t="shared" ca="1" si="211"/>
        <v>4.0020048549107132</v>
      </c>
      <c r="AX185" s="39">
        <f t="shared" ca="1" si="211"/>
        <v>7.0827840680803558</v>
      </c>
      <c r="AY185" s="39">
        <f t="shared" ca="1" si="211"/>
        <v>-1.117854101562501</v>
      </c>
      <c r="AZ185" s="39">
        <f t="shared" ca="1" si="211"/>
        <v>1.9588960937499991</v>
      </c>
      <c r="BA185" s="39">
        <f t="shared" ca="1" si="211"/>
        <v>4.0100628906249991</v>
      </c>
      <c r="BB185" s="39">
        <f t="shared" ca="1" si="211"/>
        <v>7.0868130859374983</v>
      </c>
      <c r="BC185" s="39">
        <f t="shared" ca="1" si="211"/>
        <v>-1.117854101562501</v>
      </c>
      <c r="BD185" s="39">
        <f t="shared" ca="1" si="211"/>
        <v>1.9588960937499991</v>
      </c>
      <c r="BE185" s="39">
        <f t="shared" ca="1" si="211"/>
        <v>4.0100628906249991</v>
      </c>
      <c r="BF185" s="39">
        <f t="shared" ca="1" si="211"/>
        <v>7.0868130859374983</v>
      </c>
      <c r="BG185" s="39">
        <f t="shared" ca="1" si="211"/>
        <v>-1.117854101562501</v>
      </c>
      <c r="BH185" s="39">
        <f t="shared" ca="1" si="211"/>
        <v>1.9588960937499991</v>
      </c>
      <c r="BI185" s="39">
        <f t="shared" ca="1" si="211"/>
        <v>4.0100628906249991</v>
      </c>
      <c r="BJ185" s="39">
        <f t="shared" ca="1" si="211"/>
        <v>7.0868130859374983</v>
      </c>
      <c r="BK185" s="39">
        <f t="shared" ca="1" si="211"/>
        <v>-1.117854101562501</v>
      </c>
      <c r="BL185" s="39">
        <f t="shared" ca="1" si="211"/>
        <v>1.9588960937499991</v>
      </c>
      <c r="BM185" s="39">
        <f t="shared" ca="1" si="211"/>
        <v>4.0100628906249991</v>
      </c>
      <c r="BN185" s="39">
        <f t="shared" ca="1" si="211"/>
        <v>7.0868130859374983</v>
      </c>
      <c r="BO185" s="39">
        <f t="shared" ca="1" si="211"/>
        <v>-1.117854101562501</v>
      </c>
      <c r="BP185" s="39">
        <f t="shared" ca="1" si="211"/>
        <v>1.9588960937499991</v>
      </c>
      <c r="BQ185" s="39">
        <f t="shared" ca="1" si="211"/>
        <v>4.0100628906249991</v>
      </c>
      <c r="BR185" s="39">
        <f t="shared" ca="1" si="211"/>
        <v>7.0868130859374983</v>
      </c>
      <c r="BS185" s="39">
        <f t="shared" ca="1" si="211"/>
        <v>-1.117854101562501</v>
      </c>
      <c r="BT185" s="39">
        <f t="shared" ref="BT185:CL185" ca="1" si="212">BT184*$E$185</f>
        <v>1.9588960937499991</v>
      </c>
      <c r="BU185" s="39">
        <f t="shared" ca="1" si="212"/>
        <v>4.0100628906249991</v>
      </c>
      <c r="BV185" s="39">
        <f t="shared" ca="1" si="212"/>
        <v>7.0868130859374983</v>
      </c>
      <c r="BW185" s="39">
        <f t="shared" ca="1" si="212"/>
        <v>-1.117854101562501</v>
      </c>
      <c r="BX185" s="39">
        <f t="shared" ca="1" si="212"/>
        <v>1.9588960937499991</v>
      </c>
      <c r="BY185" s="39">
        <f t="shared" ca="1" si="212"/>
        <v>4.0100628906249991</v>
      </c>
      <c r="BZ185" s="39"/>
      <c r="CA185" s="39">
        <f t="shared" si="212"/>
        <v>0</v>
      </c>
      <c r="CB185" s="39">
        <f t="shared" si="212"/>
        <v>0</v>
      </c>
      <c r="CC185" s="39">
        <f t="shared" si="212"/>
        <v>0</v>
      </c>
      <c r="CD185" s="39">
        <f t="shared" si="212"/>
        <v>0</v>
      </c>
      <c r="CE185" s="39">
        <f t="shared" si="212"/>
        <v>0</v>
      </c>
      <c r="CF185" s="39">
        <f t="shared" si="212"/>
        <v>0</v>
      </c>
      <c r="CG185" s="39">
        <f t="shared" si="212"/>
        <v>0</v>
      </c>
      <c r="CH185" s="39">
        <f t="shared" si="212"/>
        <v>0</v>
      </c>
      <c r="CI185" s="39">
        <f t="shared" si="212"/>
        <v>0</v>
      </c>
      <c r="CJ185" s="39">
        <f t="shared" si="212"/>
        <v>0</v>
      </c>
      <c r="CK185" s="39">
        <f t="shared" si="212"/>
        <v>0</v>
      </c>
      <c r="CL185" s="39">
        <f t="shared" si="212"/>
        <v>0</v>
      </c>
    </row>
    <row r="186" spans="1:90">
      <c r="B186" s="11" t="s">
        <v>128</v>
      </c>
      <c r="E186" s="32"/>
      <c r="G186" s="39">
        <f>G184-G185</f>
        <v>2.25</v>
      </c>
      <c r="H186" s="39">
        <f t="shared" ref="H186:BS186" si="213">H184-H185</f>
        <v>8.1964285714285694</v>
      </c>
      <c r="I186" s="39">
        <f t="shared" ca="1" si="213"/>
        <v>11.892857142857142</v>
      </c>
      <c r="J186" s="39">
        <f t="shared" ca="1" si="213"/>
        <v>17.839285714285715</v>
      </c>
      <c r="K186" s="39">
        <f t="shared" ca="1" si="213"/>
        <v>-0.73928571428571299</v>
      </c>
      <c r="L186" s="39">
        <f t="shared" ca="1" si="213"/>
        <v>6.4178571428571445</v>
      </c>
      <c r="M186" s="39">
        <f t="shared" ca="1" si="213"/>
        <v>11.100000000000001</v>
      </c>
      <c r="N186" s="39">
        <f t="shared" ca="1" si="213"/>
        <v>18.25714285714286</v>
      </c>
      <c r="O186" s="39">
        <f t="shared" ca="1" si="213"/>
        <v>-1.495011160714284</v>
      </c>
      <c r="P186" s="39">
        <f t="shared" ca="1" si="213"/>
        <v>6.6226339285714291</v>
      </c>
      <c r="Q186" s="39">
        <f t="shared" ca="1" si="213"/>
        <v>11.949575892857144</v>
      </c>
      <c r="R186" s="39">
        <f t="shared" ca="1" si="213"/>
        <v>20.067220982142864</v>
      </c>
      <c r="S186" s="39">
        <f t="shared" ca="1" si="213"/>
        <v>-2.3733331473214263</v>
      </c>
      <c r="T186" s="39">
        <f t="shared" ca="1" si="213"/>
        <v>6.1756406250000015</v>
      </c>
      <c r="U186" s="39">
        <f t="shared" ca="1" si="213"/>
        <v>11.79437611607143</v>
      </c>
      <c r="V186" s="39">
        <f t="shared" ca="1" si="213"/>
        <v>20.343349888392858</v>
      </c>
      <c r="W186" s="39">
        <f t="shared" ca="1" si="213"/>
        <v>-3.1937855189732116</v>
      </c>
      <c r="X186" s="39">
        <f t="shared" ca="1" si="213"/>
        <v>5.8068110491071447</v>
      </c>
      <c r="Y186" s="39">
        <f t="shared" ca="1" si="213"/>
        <v>11.730657421875003</v>
      </c>
      <c r="Z186" s="39">
        <f t="shared" ca="1" si="213"/>
        <v>20.731253989955356</v>
      </c>
      <c r="AA186" s="39">
        <f t="shared" ca="1" si="213"/>
        <v>-4.1124015904017837</v>
      </c>
      <c r="AB186" s="39">
        <f t="shared" ca="1" si="213"/>
        <v>4.8881949776785731</v>
      </c>
      <c r="AC186" s="39">
        <f t="shared" ca="1" si="213"/>
        <v>10.81204135044643</v>
      </c>
      <c r="AD186" s="39">
        <f t="shared" ca="1" si="213"/>
        <v>19.812637918526782</v>
      </c>
      <c r="AE186" s="39">
        <f t="shared" ca="1" si="213"/>
        <v>-5.031017661830357</v>
      </c>
      <c r="AF186" s="39">
        <f t="shared" ca="1" si="213"/>
        <v>3.9695789062499998</v>
      </c>
      <c r="AG186" s="39">
        <f t="shared" ca="1" si="213"/>
        <v>9.8934252790178583</v>
      </c>
      <c r="AH186" s="39">
        <f t="shared" ca="1" si="213"/>
        <v>18.894021847098209</v>
      </c>
      <c r="AI186" s="39">
        <f t="shared" ca="1" si="213"/>
        <v>-5.9496337332589295</v>
      </c>
      <c r="AJ186" s="39">
        <f t="shared" ca="1" si="213"/>
        <v>3.8545342633928561</v>
      </c>
      <c r="AK186" s="39">
        <f t="shared" ca="1" si="213"/>
        <v>10.581952064732141</v>
      </c>
      <c r="AL186" s="39">
        <f t="shared" ca="1" si="213"/>
        <v>20.386120061383924</v>
      </c>
      <c r="AM186" s="39">
        <f t="shared" ca="1" si="213"/>
        <v>-3.6539640904017889</v>
      </c>
      <c r="AN186" s="39">
        <f t="shared" ca="1" si="213"/>
        <v>5.6144896205357098</v>
      </c>
      <c r="AO186" s="39">
        <f t="shared" ca="1" si="213"/>
        <v>11.80619313616071</v>
      </c>
      <c r="AP186" s="39">
        <f t="shared" ca="1" si="213"/>
        <v>21.074646847098208</v>
      </c>
      <c r="AQ186" s="39">
        <f t="shared" ca="1" si="213"/>
        <v>-3.5011515904017907</v>
      </c>
      <c r="AR186" s="39">
        <f t="shared" ca="1" si="213"/>
        <v>5.7539092633928526</v>
      </c>
      <c r="AS186" s="39">
        <f t="shared" ca="1" si="213"/>
        <v>11.932219921874996</v>
      </c>
      <c r="AT186" s="39">
        <f t="shared" ca="1" si="213"/>
        <v>21.187280775669635</v>
      </c>
      <c r="AU186" s="39">
        <f t="shared" ca="1" si="213"/>
        <v>-3.4019105189732182</v>
      </c>
      <c r="AV186" s="39">
        <f t="shared" ca="1" si="213"/>
        <v>5.8404271205357112</v>
      </c>
      <c r="AW186" s="39">
        <f t="shared" ca="1" si="213"/>
        <v>12.006014564732141</v>
      </c>
      <c r="AX186" s="39">
        <f t="shared" ca="1" si="213"/>
        <v>21.248352204241066</v>
      </c>
      <c r="AY186" s="39">
        <f t="shared" ca="1" si="213"/>
        <v>-3.3535623046875029</v>
      </c>
      <c r="AZ186" s="39">
        <f t="shared" ca="1" si="213"/>
        <v>5.8766882812499972</v>
      </c>
      <c r="BA186" s="39">
        <f t="shared" ca="1" si="213"/>
        <v>12.030188671874997</v>
      </c>
      <c r="BB186" s="39">
        <f t="shared" ca="1" si="213"/>
        <v>21.260439257812493</v>
      </c>
      <c r="BC186" s="39">
        <f t="shared" ca="1" si="213"/>
        <v>-3.3535623046875029</v>
      </c>
      <c r="BD186" s="39">
        <f t="shared" ca="1" si="213"/>
        <v>5.8766882812499972</v>
      </c>
      <c r="BE186" s="39">
        <f t="shared" ca="1" si="213"/>
        <v>12.030188671874997</v>
      </c>
      <c r="BF186" s="39">
        <f t="shared" ca="1" si="213"/>
        <v>21.260439257812493</v>
      </c>
      <c r="BG186" s="39">
        <f t="shared" ca="1" si="213"/>
        <v>-3.3535623046875029</v>
      </c>
      <c r="BH186" s="39">
        <f t="shared" ca="1" si="213"/>
        <v>5.8766882812499972</v>
      </c>
      <c r="BI186" s="39">
        <f t="shared" ca="1" si="213"/>
        <v>12.030188671874997</v>
      </c>
      <c r="BJ186" s="39">
        <f t="shared" ca="1" si="213"/>
        <v>21.260439257812493</v>
      </c>
      <c r="BK186" s="39">
        <f t="shared" ca="1" si="213"/>
        <v>-3.3535623046875029</v>
      </c>
      <c r="BL186" s="39">
        <f t="shared" ca="1" si="213"/>
        <v>5.8766882812499972</v>
      </c>
      <c r="BM186" s="39">
        <f t="shared" ca="1" si="213"/>
        <v>12.030188671874997</v>
      </c>
      <c r="BN186" s="39">
        <f t="shared" ca="1" si="213"/>
        <v>21.260439257812493</v>
      </c>
      <c r="BO186" s="39">
        <f t="shared" ca="1" si="213"/>
        <v>-3.3535623046875029</v>
      </c>
      <c r="BP186" s="39">
        <f t="shared" ca="1" si="213"/>
        <v>5.8766882812499972</v>
      </c>
      <c r="BQ186" s="39">
        <f t="shared" ca="1" si="213"/>
        <v>12.030188671874997</v>
      </c>
      <c r="BR186" s="39">
        <f t="shared" ca="1" si="213"/>
        <v>21.260439257812493</v>
      </c>
      <c r="BS186" s="39">
        <f t="shared" ca="1" si="213"/>
        <v>-3.3535623046875029</v>
      </c>
      <c r="BT186" s="39">
        <f t="shared" ref="BT186:CL186" ca="1" si="214">BT184-BT185</f>
        <v>5.8766882812499972</v>
      </c>
      <c r="BU186" s="39">
        <f t="shared" ca="1" si="214"/>
        <v>12.030188671874997</v>
      </c>
      <c r="BV186" s="39">
        <f t="shared" ca="1" si="214"/>
        <v>21.260439257812493</v>
      </c>
      <c r="BW186" s="39">
        <f t="shared" ca="1" si="214"/>
        <v>-3.3535623046875029</v>
      </c>
      <c r="BX186" s="39">
        <f t="shared" ca="1" si="214"/>
        <v>5.8766882812499972</v>
      </c>
      <c r="BY186" s="39">
        <f t="shared" ca="1" si="214"/>
        <v>12.030188671874997</v>
      </c>
      <c r="BZ186" s="39"/>
      <c r="CA186" s="39">
        <f t="shared" si="214"/>
        <v>0</v>
      </c>
      <c r="CB186" s="39">
        <f t="shared" si="214"/>
        <v>0</v>
      </c>
      <c r="CC186" s="39">
        <f t="shared" si="214"/>
        <v>0</v>
      </c>
      <c r="CD186" s="39">
        <f t="shared" si="214"/>
        <v>0</v>
      </c>
      <c r="CE186" s="39">
        <f t="shared" si="214"/>
        <v>0</v>
      </c>
      <c r="CF186" s="39">
        <f t="shared" si="214"/>
        <v>0</v>
      </c>
      <c r="CG186" s="39">
        <f t="shared" si="214"/>
        <v>0</v>
      </c>
      <c r="CH186" s="39">
        <f t="shared" si="214"/>
        <v>0</v>
      </c>
      <c r="CI186" s="39">
        <f t="shared" si="214"/>
        <v>0</v>
      </c>
      <c r="CJ186" s="39">
        <f t="shared" si="214"/>
        <v>0</v>
      </c>
      <c r="CK186" s="39">
        <f t="shared" si="214"/>
        <v>0</v>
      </c>
      <c r="CL186" s="39">
        <f t="shared" si="214"/>
        <v>0</v>
      </c>
    </row>
    <row r="187" spans="1:90">
      <c r="B187" s="11" t="s">
        <v>129</v>
      </c>
      <c r="G187" s="39">
        <f ca="1">AVERAGE(F177:G178)</f>
        <v>19.125</v>
      </c>
      <c r="H187" s="39">
        <f t="shared" ref="H187:BS187" ca="1" si="215">AVERAGE(G177:H178)</f>
        <v>15.267857142857137</v>
      </c>
      <c r="I187" s="39">
        <f t="shared" ca="1" si="215"/>
        <v>19.352678571428562</v>
      </c>
      <c r="J187" s="39">
        <f t="shared" ca="1" si="215"/>
        <v>25.848214285714278</v>
      </c>
      <c r="K187" s="39">
        <f t="shared" ca="1" si="215"/>
        <v>29.185714285714276</v>
      </c>
      <c r="L187" s="39">
        <f t="shared" ca="1" si="215"/>
        <v>29.667857142857134</v>
      </c>
      <c r="M187" s="39">
        <f t="shared" ca="1" si="215"/>
        <v>33.109821428571422</v>
      </c>
      <c r="N187" s="39">
        <f t="shared" ca="1" si="215"/>
        <v>57.201785714285705</v>
      </c>
      <c r="O187" s="39">
        <f t="shared" ca="1" si="215"/>
        <v>60.371895926339278</v>
      </c>
      <c r="P187" s="39">
        <f t="shared" ca="1" si="215"/>
        <v>42.943200334821427</v>
      </c>
      <c r="Q187" s="39">
        <f t="shared" ca="1" si="215"/>
        <v>58.688144531249989</v>
      </c>
      <c r="R187" s="39">
        <f t="shared" ca="1" si="215"/>
        <v>88.867832031250003</v>
      </c>
      <c r="S187" s="39">
        <f t="shared" ca="1" si="215"/>
        <v>84.868497284717932</v>
      </c>
      <c r="T187" s="39">
        <f t="shared" ca="1" si="215"/>
        <v>61.581423649329551</v>
      </c>
      <c r="U187" s="39">
        <f t="shared" ca="1" si="215"/>
        <v>66.644367412269361</v>
      </c>
      <c r="V187" s="39">
        <f t="shared" ca="1" si="215"/>
        <v>87.27669068905675</v>
      </c>
      <c r="W187" s="39">
        <f t="shared" ca="1" si="215"/>
        <v>84.28451742086628</v>
      </c>
      <c r="X187" s="39">
        <f t="shared" ca="1" si="215"/>
        <v>77.786618176114217</v>
      </c>
      <c r="Y187" s="39">
        <f t="shared" ca="1" si="215"/>
        <v>96.477462620838608</v>
      </c>
      <c r="Z187" s="39">
        <f t="shared" ca="1" si="215"/>
        <v>119.93115022962991</v>
      </c>
      <c r="AA187" s="39">
        <f t="shared" ca="1" si="215"/>
        <v>107.68646391429479</v>
      </c>
      <c r="AB187" s="39">
        <f t="shared" ca="1" si="215"/>
        <v>85.330407370164437</v>
      </c>
      <c r="AC187" s="39">
        <f t="shared" ca="1" si="215"/>
        <v>98.19742919311372</v>
      </c>
      <c r="AD187" s="39">
        <f t="shared" ca="1" si="215"/>
        <v>120.8696158877154</v>
      </c>
      <c r="AE187" s="39">
        <f t="shared" ca="1" si="215"/>
        <v>113.60512534911952</v>
      </c>
      <c r="AF187" s="39">
        <f t="shared" ca="1" si="215"/>
        <v>96.30581592101413</v>
      </c>
      <c r="AG187" s="39">
        <f t="shared" ca="1" si="215"/>
        <v>108.49245431426718</v>
      </c>
      <c r="AH187" s="39">
        <f t="shared" ca="1" si="215"/>
        <v>130.40770623988689</v>
      </c>
      <c r="AI187" s="39">
        <f t="shared" ca="1" si="215"/>
        <v>122.90741933339382</v>
      </c>
      <c r="AJ187" s="39">
        <f t="shared" ca="1" si="215"/>
        <v>105.6497577338198</v>
      </c>
      <c r="AK187" s="39">
        <f t="shared" ca="1" si="215"/>
        <v>117.95147216304812</v>
      </c>
      <c r="AL187" s="39">
        <f t="shared" ca="1" si="215"/>
        <v>140.50792735678596</v>
      </c>
      <c r="AM187" s="39">
        <f t="shared" ca="1" si="215"/>
        <v>133.98255994609301</v>
      </c>
      <c r="AN187" s="39">
        <f t="shared" ca="1" si="215"/>
        <v>117.64244061017628</v>
      </c>
      <c r="AO187" s="39">
        <f t="shared" ca="1" si="215"/>
        <v>131.13004311960248</v>
      </c>
      <c r="AP187" s="39">
        <f t="shared" ca="1" si="215"/>
        <v>154.66190648282389</v>
      </c>
      <c r="AQ187" s="39">
        <f t="shared" ca="1" si="215"/>
        <v>147.90263280992588</v>
      </c>
      <c r="AR187" s="39">
        <f t="shared" ca="1" si="215"/>
        <v>131.13395319394692</v>
      </c>
      <c r="AS187" s="39">
        <f t="shared" ca="1" si="215"/>
        <v>144.72199209943278</v>
      </c>
      <c r="AT187" s="39">
        <f t="shared" ca="1" si="215"/>
        <v>168.35698159085672</v>
      </c>
      <c r="AU187" s="39">
        <f t="shared" ca="1" si="215"/>
        <v>161.61623768155386</v>
      </c>
      <c r="AV187" s="39">
        <f t="shared" ca="1" si="215"/>
        <v>144.85017265059864</v>
      </c>
      <c r="AW187" s="39">
        <f t="shared" ca="1" si="215"/>
        <v>158.49985098806519</v>
      </c>
      <c r="AX187" s="39">
        <f t="shared" ca="1" si="215"/>
        <v>182.19520759004126</v>
      </c>
      <c r="AY187" s="39">
        <f t="shared" ca="1" si="215"/>
        <v>175.46003081743305</v>
      </c>
      <c r="AZ187" s="39">
        <f t="shared" ca="1" si="215"/>
        <v>158.68824107049392</v>
      </c>
      <c r="BA187" s="39">
        <f t="shared" ca="1" si="215"/>
        <v>172.3620517156325</v>
      </c>
      <c r="BB187" s="39">
        <f t="shared" ca="1" si="215"/>
        <v>196.0765043529592</v>
      </c>
      <c r="BC187" s="39">
        <f t="shared" ca="1" si="215"/>
        <v>189.33523633803534</v>
      </c>
      <c r="BD187" s="39">
        <f t="shared" ca="1" si="215"/>
        <v>172.5533263309234</v>
      </c>
      <c r="BE187" s="39">
        <f t="shared" ca="1" si="215"/>
        <v>186.22712123693265</v>
      </c>
      <c r="BF187" s="39">
        <f t="shared" ca="1" si="215"/>
        <v>209.94155813513001</v>
      </c>
      <c r="BG187" s="39">
        <f t="shared" ca="1" si="215"/>
        <v>203.20030600723567</v>
      </c>
      <c r="BH187" s="39">
        <f t="shared" ca="1" si="215"/>
        <v>186.41841188715324</v>
      </c>
      <c r="BI187" s="39">
        <f t="shared" ca="1" si="215"/>
        <v>200.09220681787014</v>
      </c>
      <c r="BJ187" s="39">
        <f t="shared" ca="1" si="215"/>
        <v>223.80664374077514</v>
      </c>
      <c r="BK187" s="39">
        <f t="shared" ca="1" si="215"/>
        <v>217.06539158794095</v>
      </c>
      <c r="BL187" s="39">
        <f t="shared" ca="1" si="215"/>
        <v>200.2834974429187</v>
      </c>
      <c r="BM187" s="39">
        <f t="shared" ca="1" si="215"/>
        <v>213.95729237359683</v>
      </c>
      <c r="BN187" s="39">
        <f t="shared" ca="1" si="215"/>
        <v>237.67172929646304</v>
      </c>
      <c r="BO187" s="39">
        <f t="shared" ca="1" si="215"/>
        <v>230.93047714366801</v>
      </c>
      <c r="BP187" s="39">
        <f t="shared" ca="1" si="215"/>
        <v>214.1485829986849</v>
      </c>
      <c r="BQ187" s="39">
        <f t="shared" ca="1" si="215"/>
        <v>227.82237792936309</v>
      </c>
      <c r="BR187" s="39">
        <f t="shared" ca="1" si="215"/>
        <v>251.53681485222936</v>
      </c>
      <c r="BS187" s="39">
        <f t="shared" ca="1" si="215"/>
        <v>244.7955626994343</v>
      </c>
      <c r="BT187" s="39">
        <f t="shared" ref="BT187:CL187" ca="1" si="216">AVERAGE(BS177:BT178)</f>
        <v>228.0136685544511</v>
      </c>
      <c r="BU187" s="39">
        <f t="shared" ca="1" si="216"/>
        <v>241.68746348512929</v>
      </c>
      <c r="BV187" s="39">
        <f t="shared" ca="1" si="216"/>
        <v>265.40190040799553</v>
      </c>
      <c r="BW187" s="39">
        <f t="shared" ca="1" si="216"/>
        <v>258.6606482552005</v>
      </c>
      <c r="BX187" s="39">
        <f t="shared" ca="1" si="216"/>
        <v>241.8787541102173</v>
      </c>
      <c r="BY187" s="39">
        <f t="shared" ca="1" si="216"/>
        <v>255.55254904089549</v>
      </c>
      <c r="BZ187" s="39"/>
      <c r="CA187" s="39">
        <f t="shared" si="216"/>
        <v>0</v>
      </c>
      <c r="CB187" s="39">
        <f t="shared" si="216"/>
        <v>0</v>
      </c>
      <c r="CC187" s="39">
        <f t="shared" si="216"/>
        <v>0</v>
      </c>
      <c r="CD187" s="39">
        <f t="shared" si="216"/>
        <v>0</v>
      </c>
      <c r="CE187" s="39">
        <f t="shared" si="216"/>
        <v>0</v>
      </c>
      <c r="CF187" s="39">
        <f t="shared" si="216"/>
        <v>0</v>
      </c>
      <c r="CG187" s="39">
        <f t="shared" si="216"/>
        <v>0</v>
      </c>
      <c r="CH187" s="39">
        <f t="shared" si="216"/>
        <v>0</v>
      </c>
      <c r="CI187" s="39">
        <f t="shared" si="216"/>
        <v>0</v>
      </c>
      <c r="CJ187" s="39">
        <f t="shared" si="216"/>
        <v>0</v>
      </c>
      <c r="CK187" s="39">
        <f t="shared" si="216"/>
        <v>0</v>
      </c>
      <c r="CL187" s="39">
        <f t="shared" si="216"/>
        <v>0</v>
      </c>
    </row>
    <row r="188" spans="1:90"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63">
        <f>CA2</f>
        <v>70</v>
      </c>
      <c r="CB188" s="63">
        <f t="shared" ref="CB188:CL188" si="217">CB2</f>
        <v>71</v>
      </c>
      <c r="CC188" s="63">
        <f t="shared" si="217"/>
        <v>72</v>
      </c>
      <c r="CD188" s="63">
        <f t="shared" si="217"/>
        <v>73</v>
      </c>
      <c r="CE188" s="63">
        <f t="shared" si="217"/>
        <v>74</v>
      </c>
      <c r="CF188" s="63">
        <f t="shared" si="217"/>
        <v>75</v>
      </c>
      <c r="CG188" s="63">
        <f t="shared" si="217"/>
        <v>76</v>
      </c>
      <c r="CH188" s="63">
        <f t="shared" si="217"/>
        <v>77</v>
      </c>
      <c r="CI188" s="63">
        <f t="shared" si="217"/>
        <v>78</v>
      </c>
      <c r="CJ188" s="63">
        <f t="shared" si="217"/>
        <v>79</v>
      </c>
      <c r="CK188" s="63">
        <f t="shared" si="217"/>
        <v>80</v>
      </c>
      <c r="CL188" s="63">
        <f t="shared" si="217"/>
        <v>81</v>
      </c>
    </row>
    <row r="189" spans="1:90">
      <c r="B189" s="11" t="s">
        <v>130</v>
      </c>
      <c r="G189" s="40">
        <f ca="1">G186/G187</f>
        <v>0.11764705882352941</v>
      </c>
      <c r="H189" s="40">
        <f t="shared" ref="H189:BS189" ca="1" si="218">H186/H187</f>
        <v>0.53684210526315801</v>
      </c>
      <c r="I189" s="40">
        <f t="shared" ca="1" si="218"/>
        <v>0.61453287197231865</v>
      </c>
      <c r="J189" s="40">
        <f t="shared" ca="1" si="218"/>
        <v>0.69015544041450805</v>
      </c>
      <c r="K189" s="40">
        <f t="shared" ca="1" si="218"/>
        <v>-2.533039647577089E-2</v>
      </c>
      <c r="L189" s="40">
        <f t="shared" ca="1" si="218"/>
        <v>0.21632358252076575</v>
      </c>
      <c r="M189" s="40">
        <f t="shared" ca="1" si="218"/>
        <v>0.33524795728500939</v>
      </c>
      <c r="N189" s="40">
        <f t="shared" ca="1" si="218"/>
        <v>0.3191708550557239</v>
      </c>
      <c r="O189" s="40">
        <f t="shared" ca="1" si="218"/>
        <v>-2.4763362782881146E-2</v>
      </c>
      <c r="P189" s="40">
        <f t="shared" ca="1" si="218"/>
        <v>0.1542184531412607</v>
      </c>
      <c r="Q189" s="40">
        <f t="shared" ca="1" si="218"/>
        <v>0.20361141058896981</v>
      </c>
      <c r="R189" s="40">
        <f t="shared" ca="1" si="218"/>
        <v>0.22580972803619548</v>
      </c>
      <c r="S189" s="40">
        <f t="shared" ca="1" si="218"/>
        <v>-2.796483057028025E-2</v>
      </c>
      <c r="T189" s="40">
        <f t="shared" ca="1" si="218"/>
        <v>0.10028414835237796</v>
      </c>
      <c r="U189" s="40">
        <f t="shared" ca="1" si="218"/>
        <v>0.17697483784503687</v>
      </c>
      <c r="V189" s="40">
        <f t="shared" ca="1" si="218"/>
        <v>0.23309029854111579</v>
      </c>
      <c r="W189" s="40">
        <f t="shared" ca="1" si="218"/>
        <v>-3.7892908646855794E-2</v>
      </c>
      <c r="X189" s="40">
        <f t="shared" ca="1" si="218"/>
        <v>7.46505142563227E-2</v>
      </c>
      <c r="Y189" s="40">
        <f t="shared" ca="1" si="218"/>
        <v>0.12158961381454537</v>
      </c>
      <c r="Z189" s="40">
        <f t="shared" ca="1" si="218"/>
        <v>0.17285962779696196</v>
      </c>
      <c r="AA189" s="40">
        <f t="shared" ca="1" si="218"/>
        <v>-3.8188658452697921E-2</v>
      </c>
      <c r="AB189" s="40">
        <f t="shared" ca="1" si="218"/>
        <v>5.7285499136005745E-2</v>
      </c>
      <c r="AC189" s="40">
        <f t="shared" ca="1" si="218"/>
        <v>0.11010513655284822</v>
      </c>
      <c r="AD189" s="40">
        <f t="shared" ca="1" si="218"/>
        <v>0.16391743924239974</v>
      </c>
      <c r="AE189" s="40">
        <f t="shared" ca="1" si="218"/>
        <v>-4.4285129270088423E-2</v>
      </c>
      <c r="AF189" s="40">
        <f t="shared" ca="1" si="218"/>
        <v>4.121847541903053E-2</v>
      </c>
      <c r="AG189" s="40">
        <f t="shared" ca="1" si="218"/>
        <v>9.1189984976833866E-2</v>
      </c>
      <c r="AH189" s="40">
        <f t="shared" ca="1" si="218"/>
        <v>0.14488424336167971</v>
      </c>
      <c r="AI189" s="40">
        <f t="shared" ca="1" si="218"/>
        <v>-4.8407441678684895E-2</v>
      </c>
      <c r="AJ189" s="40">
        <f t="shared" ca="1" si="218"/>
        <v>3.6484080475642888E-2</v>
      </c>
      <c r="AK189" s="40">
        <f t="shared" ca="1" si="218"/>
        <v>8.9714455196492737E-2</v>
      </c>
      <c r="AL189" s="40">
        <f t="shared" ca="1" si="218"/>
        <v>0.14508875367308133</v>
      </c>
      <c r="AM189" s="40">
        <f t="shared" ca="1" si="218"/>
        <v>-2.7271938167713301E-2</v>
      </c>
      <c r="AN189" s="40">
        <f t="shared" ca="1" si="218"/>
        <v>4.7725035211910134E-2</v>
      </c>
      <c r="AO189" s="40">
        <f t="shared" ca="1" si="218"/>
        <v>9.0034235140092136E-2</v>
      </c>
      <c r="AP189" s="40">
        <f t="shared" ca="1" si="218"/>
        <v>0.1362626863094997</v>
      </c>
      <c r="AQ189" s="40">
        <f t="shared" ca="1" si="218"/>
        <v>-2.3672003154272623E-2</v>
      </c>
      <c r="AR189" s="40">
        <f t="shared" ca="1" si="218"/>
        <v>4.3878104207556598E-2</v>
      </c>
      <c r="AS189" s="40">
        <f t="shared" ca="1" si="218"/>
        <v>8.2449251484023503E-2</v>
      </c>
      <c r="AT189" s="40">
        <f t="shared" ca="1" si="218"/>
        <v>0.12584735468327196</v>
      </c>
      <c r="AU189" s="40">
        <f t="shared" ca="1" si="218"/>
        <v>-2.1049311429191232E-2</v>
      </c>
      <c r="AV189" s="40">
        <f t="shared" ca="1" si="218"/>
        <v>4.0320470550102405E-2</v>
      </c>
      <c r="AW189" s="40">
        <f t="shared" ca="1" si="218"/>
        <v>7.5747797173867218E-2</v>
      </c>
      <c r="AX189" s="40">
        <f t="shared" ca="1" si="218"/>
        <v>0.11662410051998807</v>
      </c>
      <c r="AY189" s="40">
        <f t="shared" ca="1" si="218"/>
        <v>-1.9112969997006894E-2</v>
      </c>
      <c r="AZ189" s="40">
        <f t="shared" ca="1" si="218"/>
        <v>3.7032915870807349E-2</v>
      </c>
      <c r="BA189" s="40">
        <f t="shared" ca="1" si="218"/>
        <v>6.9796040091949715E-2</v>
      </c>
      <c r="BB189" s="40">
        <f t="shared" ca="1" si="218"/>
        <v>0.10842930583636565</v>
      </c>
      <c r="BC189" s="40">
        <f t="shared" ca="1" si="218"/>
        <v>-1.7712298933623322E-2</v>
      </c>
      <c r="BD189" s="40">
        <f t="shared" ca="1" si="218"/>
        <v>3.405722976316123E-2</v>
      </c>
      <c r="BE189" s="40">
        <f t="shared" ca="1" si="218"/>
        <v>6.4599552374378671E-2</v>
      </c>
      <c r="BF189" s="40">
        <f t="shared" ca="1" si="218"/>
        <v>0.10126836938176909</v>
      </c>
      <c r="BG189" s="40">
        <f t="shared" ca="1" si="218"/>
        <v>-1.6503726645805777E-2</v>
      </c>
      <c r="BH189" s="40">
        <f t="shared" ca="1" si="218"/>
        <v>3.1524183806519064E-2</v>
      </c>
      <c r="BI189" s="40">
        <f t="shared" ca="1" si="218"/>
        <v>6.0123224503317273E-2</v>
      </c>
      <c r="BJ189" s="40">
        <f t="shared" ca="1" si="218"/>
        <v>9.4994674431727211E-2</v>
      </c>
      <c r="BK189" s="40">
        <f t="shared" ca="1" si="218"/>
        <v>-1.5449548544586182E-2</v>
      </c>
      <c r="BL189" s="40">
        <f t="shared" ca="1" si="218"/>
        <v>2.9341849709434337E-2</v>
      </c>
      <c r="BM189" s="40">
        <f t="shared" ca="1" si="218"/>
        <v>5.6227056055975638E-2</v>
      </c>
      <c r="BN189" s="40">
        <f t="shared" ca="1" si="218"/>
        <v>8.9452958165222071E-2</v>
      </c>
      <c r="BO189" s="40">
        <f t="shared" ca="1" si="218"/>
        <v>-1.4521956331477038E-2</v>
      </c>
      <c r="BP189" s="40">
        <f t="shared" ca="1" si="218"/>
        <v>2.7442106779133283E-2</v>
      </c>
      <c r="BQ189" s="40">
        <f t="shared" ca="1" si="218"/>
        <v>5.2805122926093712E-2</v>
      </c>
      <c r="BR189" s="40">
        <f t="shared" ca="1" si="218"/>
        <v>8.4522177281692895E-2</v>
      </c>
      <c r="BS189" s="40">
        <f t="shared" ca="1" si="218"/>
        <v>-1.3699440740292687E-2</v>
      </c>
      <c r="BT189" s="40">
        <f t="shared" ref="BT189:CL189" ca="1" si="219">BT186/BT187</f>
        <v>2.5773403491583257E-2</v>
      </c>
      <c r="BU189" s="40">
        <f t="shared" ca="1" si="219"/>
        <v>4.97758075590677E-2</v>
      </c>
      <c r="BV189" s="40">
        <f t="shared" ca="1" si="219"/>
        <v>8.0106582602194498E-2</v>
      </c>
      <c r="BW189" s="40">
        <f t="shared" ca="1" si="219"/>
        <v>-1.296510438409944E-2</v>
      </c>
      <c r="BX189" s="40">
        <f t="shared" ca="1" si="219"/>
        <v>2.429600856374577E-2</v>
      </c>
      <c r="BY189" s="40">
        <f t="shared" ca="1" si="219"/>
        <v>4.7075205146749816E-2</v>
      </c>
      <c r="BZ189" s="40" t="str">
        <f>B189</f>
        <v>ROIC</v>
      </c>
      <c r="CA189" s="40" t="e">
        <f t="shared" si="219"/>
        <v>#DIV/0!</v>
      </c>
      <c r="CB189" s="40" t="e">
        <f t="shared" si="219"/>
        <v>#DIV/0!</v>
      </c>
      <c r="CC189" s="40" t="e">
        <f t="shared" si="219"/>
        <v>#DIV/0!</v>
      </c>
      <c r="CD189" s="40" t="e">
        <f t="shared" si="219"/>
        <v>#DIV/0!</v>
      </c>
      <c r="CE189" s="40" t="e">
        <f t="shared" si="219"/>
        <v>#DIV/0!</v>
      </c>
      <c r="CF189" s="40" t="e">
        <f t="shared" si="219"/>
        <v>#DIV/0!</v>
      </c>
      <c r="CG189" s="40" t="e">
        <f t="shared" si="219"/>
        <v>#DIV/0!</v>
      </c>
      <c r="CH189" s="40" t="e">
        <f t="shared" si="219"/>
        <v>#DIV/0!</v>
      </c>
      <c r="CI189" s="40" t="e">
        <f t="shared" si="219"/>
        <v>#DIV/0!</v>
      </c>
      <c r="CJ189" s="40" t="e">
        <f t="shared" si="219"/>
        <v>#DIV/0!</v>
      </c>
      <c r="CK189" s="40" t="e">
        <f t="shared" si="219"/>
        <v>#DIV/0!</v>
      </c>
      <c r="CL189" s="40" t="e">
        <f t="shared" si="219"/>
        <v>#DIV/0!</v>
      </c>
    </row>
    <row r="190" spans="1:90"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</row>
    <row r="191" spans="1:90"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</row>
    <row r="192" spans="1:90" s="4" customFormat="1">
      <c r="A192" s="30" t="s">
        <v>131</v>
      </c>
      <c r="G192" s="42">
        <f t="shared" ref="G192:BR192" si="220">G4</f>
        <v>42460</v>
      </c>
      <c r="H192" s="42">
        <f t="shared" si="220"/>
        <v>42551</v>
      </c>
      <c r="I192" s="42">
        <f t="shared" si="220"/>
        <v>42643</v>
      </c>
      <c r="J192" s="42">
        <f t="shared" si="220"/>
        <v>42735</v>
      </c>
      <c r="K192" s="42">
        <f t="shared" si="220"/>
        <v>42825</v>
      </c>
      <c r="L192" s="42">
        <f t="shared" si="220"/>
        <v>42916</v>
      </c>
      <c r="M192" s="42">
        <f t="shared" si="220"/>
        <v>43008</v>
      </c>
      <c r="N192" s="42">
        <f t="shared" si="220"/>
        <v>43100</v>
      </c>
      <c r="O192" s="42">
        <f t="shared" si="220"/>
        <v>43190</v>
      </c>
      <c r="P192" s="42">
        <f t="shared" si="220"/>
        <v>43281</v>
      </c>
      <c r="Q192" s="42">
        <f t="shared" si="220"/>
        <v>43373</v>
      </c>
      <c r="R192" s="42">
        <f t="shared" si="220"/>
        <v>43465</v>
      </c>
      <c r="S192" s="42">
        <f t="shared" si="220"/>
        <v>43555</v>
      </c>
      <c r="T192" s="42">
        <f t="shared" si="220"/>
        <v>43646</v>
      </c>
      <c r="U192" s="42">
        <f t="shared" si="220"/>
        <v>43738</v>
      </c>
      <c r="V192" s="42">
        <f t="shared" si="220"/>
        <v>43830</v>
      </c>
      <c r="W192" s="42">
        <f t="shared" si="220"/>
        <v>43921</v>
      </c>
      <c r="X192" s="42">
        <f t="shared" si="220"/>
        <v>44012</v>
      </c>
      <c r="Y192" s="42">
        <f t="shared" si="220"/>
        <v>44104</v>
      </c>
      <c r="Z192" s="42">
        <f t="shared" si="220"/>
        <v>44196</v>
      </c>
      <c r="AA192" s="42">
        <f t="shared" si="220"/>
        <v>44286</v>
      </c>
      <c r="AB192" s="42">
        <f t="shared" si="220"/>
        <v>44377</v>
      </c>
      <c r="AC192" s="42">
        <f t="shared" si="220"/>
        <v>44469</v>
      </c>
      <c r="AD192" s="42">
        <f t="shared" si="220"/>
        <v>44561</v>
      </c>
      <c r="AE192" s="42">
        <f t="shared" si="220"/>
        <v>44651</v>
      </c>
      <c r="AF192" s="42">
        <f t="shared" si="220"/>
        <v>44742</v>
      </c>
      <c r="AG192" s="42">
        <f t="shared" si="220"/>
        <v>44834</v>
      </c>
      <c r="AH192" s="42">
        <f t="shared" si="220"/>
        <v>44926</v>
      </c>
      <c r="AI192" s="42">
        <f t="shared" si="220"/>
        <v>45016</v>
      </c>
      <c r="AJ192" s="42">
        <f t="shared" si="220"/>
        <v>45107</v>
      </c>
      <c r="AK192" s="42">
        <f t="shared" si="220"/>
        <v>45199</v>
      </c>
      <c r="AL192" s="42">
        <f t="shared" si="220"/>
        <v>45291</v>
      </c>
      <c r="AM192" s="42">
        <f t="shared" si="220"/>
        <v>45382</v>
      </c>
      <c r="AN192" s="42">
        <f t="shared" si="220"/>
        <v>45473</v>
      </c>
      <c r="AO192" s="42">
        <f t="shared" si="220"/>
        <v>45565</v>
      </c>
      <c r="AP192" s="42">
        <f t="shared" si="220"/>
        <v>45657</v>
      </c>
      <c r="AQ192" s="42">
        <f t="shared" si="220"/>
        <v>45747</v>
      </c>
      <c r="AR192" s="42">
        <f t="shared" si="220"/>
        <v>45838</v>
      </c>
      <c r="AS192" s="42">
        <f t="shared" si="220"/>
        <v>45930</v>
      </c>
      <c r="AT192" s="42">
        <f t="shared" si="220"/>
        <v>46022</v>
      </c>
      <c r="AU192" s="42">
        <f t="shared" si="220"/>
        <v>46112</v>
      </c>
      <c r="AV192" s="42">
        <f t="shared" si="220"/>
        <v>46203</v>
      </c>
      <c r="AW192" s="42">
        <f t="shared" si="220"/>
        <v>46295</v>
      </c>
      <c r="AX192" s="42">
        <f t="shared" si="220"/>
        <v>46387</v>
      </c>
      <c r="AY192" s="42">
        <f t="shared" si="220"/>
        <v>46477</v>
      </c>
      <c r="AZ192" s="42">
        <f t="shared" si="220"/>
        <v>46568</v>
      </c>
      <c r="BA192" s="42">
        <f t="shared" si="220"/>
        <v>46660</v>
      </c>
      <c r="BB192" s="42">
        <f t="shared" si="220"/>
        <v>46752</v>
      </c>
      <c r="BC192" s="42">
        <f t="shared" si="220"/>
        <v>46843</v>
      </c>
      <c r="BD192" s="42">
        <f t="shared" si="220"/>
        <v>46934</v>
      </c>
      <c r="BE192" s="42">
        <f t="shared" si="220"/>
        <v>47026</v>
      </c>
      <c r="BF192" s="42">
        <f t="shared" si="220"/>
        <v>47118</v>
      </c>
      <c r="BG192" s="42">
        <f t="shared" si="220"/>
        <v>47208</v>
      </c>
      <c r="BH192" s="42">
        <f t="shared" si="220"/>
        <v>47299</v>
      </c>
      <c r="BI192" s="42">
        <f t="shared" si="220"/>
        <v>47391</v>
      </c>
      <c r="BJ192" s="42">
        <f t="shared" si="220"/>
        <v>47483</v>
      </c>
      <c r="BK192" s="42">
        <f t="shared" si="220"/>
        <v>47573</v>
      </c>
      <c r="BL192" s="42">
        <f t="shared" si="220"/>
        <v>47664</v>
      </c>
      <c r="BM192" s="42">
        <f t="shared" si="220"/>
        <v>47756</v>
      </c>
      <c r="BN192" s="42">
        <f t="shared" si="220"/>
        <v>47848</v>
      </c>
      <c r="BO192" s="42">
        <f t="shared" si="220"/>
        <v>47938</v>
      </c>
      <c r="BP192" s="42">
        <f t="shared" si="220"/>
        <v>48029</v>
      </c>
      <c r="BQ192" s="42">
        <f t="shared" si="220"/>
        <v>48121</v>
      </c>
      <c r="BR192" s="42">
        <f t="shared" si="220"/>
        <v>48213</v>
      </c>
      <c r="BS192" s="42">
        <f t="shared" ref="BS192:BY192" si="221">BS4</f>
        <v>48304</v>
      </c>
      <c r="BT192" s="42">
        <f t="shared" si="221"/>
        <v>48395</v>
      </c>
      <c r="BU192" s="42">
        <f t="shared" si="221"/>
        <v>48487</v>
      </c>
      <c r="BV192" s="42">
        <f t="shared" si="221"/>
        <v>48579</v>
      </c>
      <c r="BW192" s="42">
        <f t="shared" si="221"/>
        <v>48669</v>
      </c>
      <c r="BX192" s="42">
        <f t="shared" si="221"/>
        <v>48760</v>
      </c>
      <c r="BY192" s="42">
        <f t="shared" si="221"/>
        <v>48852</v>
      </c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</row>
    <row r="193" spans="2:90">
      <c r="B193" s="11" t="s">
        <v>132</v>
      </c>
      <c r="G193" s="26">
        <f t="shared" ref="G193:BR193" ca="1" si="222">G119</f>
        <v>0</v>
      </c>
      <c r="H193" s="26">
        <f t="shared" ca="1" si="222"/>
        <v>0</v>
      </c>
      <c r="I193" s="26">
        <f t="shared" ca="1" si="222"/>
        <v>0</v>
      </c>
      <c r="J193" s="26">
        <f t="shared" ca="1" si="222"/>
        <v>0</v>
      </c>
      <c r="K193" s="26">
        <f t="shared" ca="1" si="222"/>
        <v>0</v>
      </c>
      <c r="L193" s="26">
        <f t="shared" ca="1" si="222"/>
        <v>0</v>
      </c>
      <c r="M193" s="26">
        <f t="shared" ca="1" si="222"/>
        <v>0</v>
      </c>
      <c r="N193" s="26">
        <f t="shared" ca="1" si="222"/>
        <v>70.760714285714286</v>
      </c>
      <c r="O193" s="26">
        <f t="shared" ca="1" si="222"/>
        <v>0</v>
      </c>
      <c r="P193" s="26">
        <f t="shared" ca="1" si="222"/>
        <v>0</v>
      </c>
      <c r="Q193" s="26">
        <f t="shared" ca="1" si="222"/>
        <v>48.157566964285714</v>
      </c>
      <c r="R193" s="26">
        <f t="shared" ca="1" si="222"/>
        <v>92.677691720145091</v>
      </c>
      <c r="S193" s="26">
        <f t="shared" ca="1" si="222"/>
        <v>18.876505418419285</v>
      </c>
      <c r="T193" s="26">
        <f t="shared" ca="1" si="222"/>
        <v>0</v>
      </c>
      <c r="U193" s="26">
        <f t="shared" ca="1" si="222"/>
        <v>24.996747348255923</v>
      </c>
      <c r="V193" s="26">
        <f t="shared" ca="1" si="222"/>
        <v>54.258739355880238</v>
      </c>
      <c r="W193" s="26">
        <f t="shared" ca="1" si="222"/>
        <v>0</v>
      </c>
      <c r="X193" s="26">
        <f t="shared" ca="1" si="222"/>
        <v>29.658454687468801</v>
      </c>
      <c r="Y193" s="26">
        <f t="shared" ca="1" si="222"/>
        <v>61.114933314262885</v>
      </c>
      <c r="Z193" s="26">
        <f t="shared" ca="1" si="222"/>
        <v>95.186793967061774</v>
      </c>
      <c r="AA193" s="26">
        <f t="shared" ca="1" si="222"/>
        <v>0</v>
      </c>
      <c r="AB193" s="26">
        <f t="shared" ca="1" si="222"/>
        <v>9.1829624999841677</v>
      </c>
      <c r="AC193" s="26">
        <f t="shared" ca="1" si="222"/>
        <v>39.56089610039087</v>
      </c>
      <c r="AD193" s="26">
        <f t="shared" ca="1" si="222"/>
        <v>73.22551684660688</v>
      </c>
      <c r="AE193" s="26">
        <f t="shared" ca="1" si="222"/>
        <v>0</v>
      </c>
      <c r="AF193" s="26">
        <f t="shared" ca="1" si="222"/>
        <v>9.1829624999841677</v>
      </c>
      <c r="AG193" s="26">
        <f t="shared" ca="1" si="222"/>
        <v>38.676594524463006</v>
      </c>
      <c r="AH193" s="26">
        <f t="shared" ca="1" si="222"/>
        <v>72.030864749898996</v>
      </c>
      <c r="AI193" s="26">
        <f t="shared" ca="1" si="222"/>
        <v>0</v>
      </c>
      <c r="AJ193" s="26">
        <f t="shared" ca="1" si="222"/>
        <v>9.1829624999841677</v>
      </c>
      <c r="AK193" s="26">
        <f t="shared" ca="1" si="222"/>
        <v>38.563416525506966</v>
      </c>
      <c r="AL193" s="26">
        <f t="shared" ca="1" si="222"/>
        <v>72.414522300501417</v>
      </c>
      <c r="AM193" s="26">
        <f t="shared" ca="1" si="222"/>
        <v>0</v>
      </c>
      <c r="AN193" s="26">
        <f t="shared" ca="1" si="222"/>
        <v>9.1829624999841677</v>
      </c>
      <c r="AO193" s="26">
        <f t="shared" ca="1" si="222"/>
        <v>40.322772417727009</v>
      </c>
      <c r="AP193" s="26">
        <f t="shared" ca="1" si="222"/>
        <v>74.411634102037681</v>
      </c>
      <c r="AQ193" s="26">
        <f t="shared" ca="1" si="222"/>
        <v>0</v>
      </c>
      <c r="AR193" s="26">
        <f t="shared" ca="1" si="222"/>
        <v>9.1829624999841677</v>
      </c>
      <c r="AS193" s="26">
        <f t="shared" ca="1" si="222"/>
        <v>40.459071573394247</v>
      </c>
      <c r="AT193" s="26">
        <f t="shared" ca="1" si="222"/>
        <v>74.586116802854235</v>
      </c>
      <c r="AU193" s="26">
        <f t="shared" ca="1" si="222"/>
        <v>0</v>
      </c>
      <c r="AV193" s="26">
        <f t="shared" ca="1" si="222"/>
        <v>9.1829624999841677</v>
      </c>
      <c r="AW193" s="26">
        <f t="shared" ca="1" si="222"/>
        <v>40.545316801317085</v>
      </c>
      <c r="AX193" s="26">
        <f t="shared" ca="1" si="222"/>
        <v>74.693123448140113</v>
      </c>
      <c r="AY193" s="26">
        <f t="shared" ca="1" si="222"/>
        <v>0</v>
      </c>
      <c r="AZ193" s="26">
        <f t="shared" ca="1" si="222"/>
        <v>9.1829624999841677</v>
      </c>
      <c r="BA193" s="26">
        <f t="shared" ca="1" si="222"/>
        <v>40.581410764148103</v>
      </c>
      <c r="BB193" s="26">
        <f t="shared" ca="1" si="222"/>
        <v>74.733415619279043</v>
      </c>
      <c r="BC193" s="26">
        <f t="shared" ca="1" si="222"/>
        <v>0</v>
      </c>
      <c r="BD193" s="26">
        <f t="shared" ca="1" si="222"/>
        <v>9.1829624999841677</v>
      </c>
      <c r="BE193" s="26">
        <f t="shared" ca="1" si="222"/>
        <v>40.581347807630706</v>
      </c>
      <c r="BF193" s="26">
        <f t="shared" ca="1" si="222"/>
        <v>74.733352367652969</v>
      </c>
      <c r="BG193" s="26">
        <f t="shared" ca="1" si="222"/>
        <v>0</v>
      </c>
      <c r="BH193" s="26">
        <f t="shared" ca="1" si="222"/>
        <v>9.1829624999841677</v>
      </c>
      <c r="BI193" s="26">
        <f t="shared" ca="1" si="222"/>
        <v>40.581347906461367</v>
      </c>
      <c r="BJ193" s="26">
        <f t="shared" ca="1" si="222"/>
        <v>74.733352466946911</v>
      </c>
      <c r="BK193" s="26">
        <f t="shared" ca="1" si="222"/>
        <v>0</v>
      </c>
      <c r="BL193" s="26">
        <f t="shared" ca="1" si="222"/>
        <v>9.1829624999841677</v>
      </c>
      <c r="BM193" s="26">
        <f t="shared" ca="1" si="222"/>
        <v>40.58134790630622</v>
      </c>
      <c r="BN193" s="26">
        <f t="shared" ca="1" si="222"/>
        <v>74.733352466791018</v>
      </c>
      <c r="BO193" s="26">
        <f t="shared" ca="1" si="222"/>
        <v>0</v>
      </c>
      <c r="BP193" s="26">
        <f t="shared" ca="1" si="222"/>
        <v>9.1829624999841677</v>
      </c>
      <c r="BQ193" s="26">
        <f t="shared" ca="1" si="222"/>
        <v>40.581347906306462</v>
      </c>
      <c r="BR193" s="26">
        <f t="shared" ca="1" si="222"/>
        <v>74.733352466791274</v>
      </c>
      <c r="BS193" s="26">
        <f t="shared" ref="BS193:BY193" ca="1" si="223">BS119</f>
        <v>0</v>
      </c>
      <c r="BT193" s="26">
        <f t="shared" ca="1" si="223"/>
        <v>9.1829624999841677</v>
      </c>
      <c r="BU193" s="26">
        <f t="shared" ca="1" si="223"/>
        <v>40.581347906306462</v>
      </c>
      <c r="BV193" s="26">
        <f t="shared" ca="1" si="223"/>
        <v>74.733352466791274</v>
      </c>
      <c r="BW193" s="26">
        <f t="shared" ca="1" si="223"/>
        <v>0</v>
      </c>
      <c r="BX193" s="26">
        <f t="shared" ca="1" si="223"/>
        <v>9.1829624999841677</v>
      </c>
      <c r="BY193" s="26">
        <f t="shared" ca="1" si="223"/>
        <v>40.581347906306462</v>
      </c>
      <c r="BZ193" s="26"/>
      <c r="CA193" s="26">
        <f t="shared" ref="CA193:CL193" si="224">CA119</f>
        <v>0</v>
      </c>
      <c r="CB193" s="26">
        <f t="shared" si="224"/>
        <v>0</v>
      </c>
      <c r="CC193" s="26">
        <f t="shared" si="224"/>
        <v>0</v>
      </c>
      <c r="CD193" s="26">
        <f t="shared" si="224"/>
        <v>0</v>
      </c>
      <c r="CE193" s="26">
        <f t="shared" si="224"/>
        <v>0</v>
      </c>
      <c r="CF193" s="26">
        <f t="shared" si="224"/>
        <v>0</v>
      </c>
      <c r="CG193" s="26">
        <f t="shared" si="224"/>
        <v>0</v>
      </c>
      <c r="CH193" s="26">
        <f t="shared" si="224"/>
        <v>0</v>
      </c>
      <c r="CI193" s="26">
        <f t="shared" si="224"/>
        <v>0</v>
      </c>
      <c r="CJ193" s="26">
        <f t="shared" si="224"/>
        <v>0</v>
      </c>
      <c r="CK193" s="26">
        <f t="shared" si="224"/>
        <v>0</v>
      </c>
      <c r="CL193" s="26">
        <f t="shared" si="224"/>
        <v>0</v>
      </c>
    </row>
    <row r="194" spans="2:90">
      <c r="BZ194" s="12" t="s">
        <v>0</v>
      </c>
    </row>
    <row r="195" spans="2:90">
      <c r="BZ195" s="12" t="s">
        <v>0</v>
      </c>
    </row>
    <row r="196" spans="2:90">
      <c r="BZ196" s="12" t="s">
        <v>0</v>
      </c>
    </row>
    <row r="197" spans="2:90">
      <c r="BZ197" s="12" t="s">
        <v>0</v>
      </c>
    </row>
    <row r="198" spans="2:90">
      <c r="BZ198" s="12" t="s">
        <v>0</v>
      </c>
    </row>
    <row r="199" spans="2:90">
      <c r="BZ199" s="12" t="s">
        <v>0</v>
      </c>
    </row>
    <row r="200" spans="2:90">
      <c r="BZ200" s="12" t="s">
        <v>0</v>
      </c>
    </row>
    <row r="201" spans="2:90">
      <c r="BZ201" s="12" t="s">
        <v>0</v>
      </c>
    </row>
    <row r="202" spans="2:90">
      <c r="BZ202" s="12" t="s">
        <v>0</v>
      </c>
    </row>
    <row r="203" spans="2:90">
      <c r="BZ203" s="12" t="s">
        <v>0</v>
      </c>
    </row>
    <row r="204" spans="2:90">
      <c r="BZ204" s="12" t="s">
        <v>0</v>
      </c>
    </row>
    <row r="205" spans="2:90">
      <c r="G205" s="11" t="s">
        <v>43</v>
      </c>
      <c r="H205" s="11" t="s">
        <v>133</v>
      </c>
      <c r="I205" s="11" t="s">
        <v>134</v>
      </c>
      <c r="BZ205" s="12" t="s">
        <v>0</v>
      </c>
    </row>
    <row r="206" spans="2:90" hidden="1" outlineLevel="1">
      <c r="G206" s="44">
        <f>'[1]LBO Model'!F174</f>
        <v>1.2733042240142801E-4</v>
      </c>
      <c r="H206" s="44">
        <f>'[1]LBO Model'!F179</f>
        <v>9.9999999937235601E-2</v>
      </c>
      <c r="I206" s="44">
        <f>'[1]LBO Model'!F189</f>
        <v>0.105540968954814</v>
      </c>
    </row>
    <row r="207" spans="2:90" collapsed="1">
      <c r="F207" s="32">
        <v>0.66</v>
      </c>
      <c r="G207" s="44">
        <v>2.3855268955230699E-4</v>
      </c>
      <c r="H207" s="44">
        <v>9.9999999937235601E-2</v>
      </c>
      <c r="I207" s="44">
        <v>0.10168705393621701</v>
      </c>
    </row>
    <row r="208" spans="2:90">
      <c r="F208" s="44">
        <f>F207+1%</f>
        <v>0.67</v>
      </c>
      <c r="G208" s="44">
        <v>2.2260248661041301E-4</v>
      </c>
      <c r="H208" s="44">
        <v>9.9999999937235601E-2</v>
      </c>
      <c r="I208" s="44">
        <v>0.101489352944102</v>
      </c>
    </row>
    <row r="209" spans="6:20">
      <c r="F209" s="44">
        <f t="shared" ref="F209:F232" si="225">F208+1%</f>
        <v>0.68</v>
      </c>
      <c r="G209" s="44">
        <v>2.0669996738433799E-4</v>
      </c>
      <c r="H209" s="44">
        <v>9.9999999937235601E-2</v>
      </c>
      <c r="I209" s="44">
        <v>0.101829607667689</v>
      </c>
    </row>
    <row r="210" spans="6:20">
      <c r="F210" s="44">
        <f t="shared" si="225"/>
        <v>0.69</v>
      </c>
      <c r="G210" s="44">
        <v>1.9074976444244401E-4</v>
      </c>
      <c r="H210" s="44">
        <v>9.9999999937235601E-2</v>
      </c>
      <c r="I210" s="44">
        <v>0.10168284962538</v>
      </c>
    </row>
    <row r="211" spans="6:20">
      <c r="F211" s="44">
        <f t="shared" si="225"/>
        <v>0.7</v>
      </c>
      <c r="G211" s="44">
        <v>1.7521083354950001E-4</v>
      </c>
      <c r="H211" s="44">
        <v>9.9999999937235601E-2</v>
      </c>
      <c r="I211" s="44">
        <v>0.10614885613219099</v>
      </c>
    </row>
    <row r="212" spans="6:20">
      <c r="F212" s="44">
        <f t="shared" si="225"/>
        <v>0.71</v>
      </c>
      <c r="G212" s="44">
        <v>1.5925467014312801E-4</v>
      </c>
      <c r="H212" s="44">
        <v>9.9999999937235601E-2</v>
      </c>
      <c r="I212" s="44">
        <v>0.105948463489014</v>
      </c>
    </row>
    <row r="213" spans="6:20">
      <c r="F213" s="44">
        <f t="shared" si="225"/>
        <v>0.72</v>
      </c>
      <c r="G213" s="44">
        <v>1.4329254627227801E-4</v>
      </c>
      <c r="H213" s="44">
        <v>9.9999999937235601E-2</v>
      </c>
      <c r="I213" s="44">
        <v>0.105744143808678</v>
      </c>
    </row>
    <row r="214" spans="6:20">
      <c r="F214" s="44">
        <f t="shared" si="225"/>
        <v>0.73</v>
      </c>
      <c r="G214" s="44">
        <v>1.2733042240142801E-4</v>
      </c>
      <c r="H214" s="44">
        <v>9.9999999937235601E-2</v>
      </c>
      <c r="I214" s="44">
        <v>0.105540968954815</v>
      </c>
    </row>
    <row r="215" spans="6:20">
      <c r="F215" s="44">
        <f t="shared" si="225"/>
        <v>0.74</v>
      </c>
      <c r="G215" s="44">
        <v>1.11362338066101E-4</v>
      </c>
      <c r="H215" s="44">
        <v>9.9999999937235601E-2</v>
      </c>
      <c r="I215" s="44">
        <v>0.10533892959626499</v>
      </c>
    </row>
    <row r="216" spans="6:20">
      <c r="F216" s="44">
        <f t="shared" si="225"/>
        <v>0.75</v>
      </c>
      <c r="G216" s="44">
        <v>9.5394253730773901E-5</v>
      </c>
      <c r="H216" s="44">
        <v>9.9999999937235601E-2</v>
      </c>
      <c r="I216" s="44">
        <v>0.10513801649981599</v>
      </c>
    </row>
    <row r="217" spans="6:20">
      <c r="F217" s="44">
        <f t="shared" si="225"/>
        <v>0.76</v>
      </c>
      <c r="G217" s="44">
        <v>7.9426169395446802E-5</v>
      </c>
      <c r="H217" s="44">
        <v>9.9999999937235601E-2</v>
      </c>
      <c r="I217" s="44">
        <v>0.104938220528955</v>
      </c>
    </row>
    <row r="218" spans="6:20">
      <c r="F218" s="44">
        <f t="shared" si="225"/>
        <v>0.77</v>
      </c>
      <c r="G218" s="44">
        <v>6.3458085060119594E-5</v>
      </c>
      <c r="H218" s="44">
        <v>9.9999999937235601E-2</v>
      </c>
      <c r="I218" s="44">
        <v>0.104739532642662</v>
      </c>
    </row>
    <row r="219" spans="6:20">
      <c r="F219" s="44">
        <f t="shared" si="225"/>
        <v>0.78</v>
      </c>
      <c r="G219" s="44">
        <v>4.7484040260314899E-5</v>
      </c>
      <c r="H219" s="44">
        <v>9.9999999937235601E-2</v>
      </c>
      <c r="I219" s="44">
        <v>0.104541943894206</v>
      </c>
    </row>
    <row r="220" spans="6:20">
      <c r="F220" s="44">
        <f t="shared" si="225"/>
        <v>0.79</v>
      </c>
      <c r="G220" s="44">
        <v>3.1509995460510198E-5</v>
      </c>
      <c r="H220" s="44">
        <v>9.9999999937235601E-2</v>
      </c>
      <c r="I220" s="44">
        <v>0.104345445429964</v>
      </c>
      <c r="T220" s="11" t="s">
        <v>8</v>
      </c>
    </row>
    <row r="221" spans="6:20">
      <c r="F221" s="44">
        <f t="shared" si="225"/>
        <v>0.8</v>
      </c>
      <c r="G221" s="44">
        <v>1.5535950660705599E-5</v>
      </c>
      <c r="H221" s="44">
        <v>9.9999999937235601E-2</v>
      </c>
      <c r="I221" s="44">
        <v>0.10415002848826201</v>
      </c>
    </row>
    <row r="222" spans="6:20">
      <c r="F222" s="44">
        <f t="shared" si="225"/>
        <v>0.81</v>
      </c>
      <c r="G222" s="44">
        <v>-4.4405460357666001E-7</v>
      </c>
      <c r="H222" s="44">
        <v>9.9999999937235601E-2</v>
      </c>
      <c r="I222" s="44">
        <v>0.103955684398221</v>
      </c>
    </row>
    <row r="223" spans="6:20">
      <c r="F223" s="44">
        <f t="shared" si="225"/>
        <v>0.82</v>
      </c>
      <c r="G223" s="44">
        <v>-1.6424059867858901E-5</v>
      </c>
      <c r="H223" s="44">
        <v>9.9999999937235601E-2</v>
      </c>
      <c r="I223" s="44">
        <v>0.103762404578626</v>
      </c>
    </row>
    <row r="224" spans="6:20">
      <c r="F224" s="44">
        <f t="shared" si="225"/>
        <v>0.83</v>
      </c>
      <c r="G224" s="44">
        <v>-3.2404065132141098E-5</v>
      </c>
      <c r="H224" s="44">
        <v>9.9999999937235601E-2</v>
      </c>
      <c r="I224" s="44">
        <v>0.10357018053681701</v>
      </c>
    </row>
    <row r="225" spans="6:76">
      <c r="F225" s="44">
        <f t="shared" si="225"/>
        <v>0.84</v>
      </c>
      <c r="G225" s="44">
        <v>-4.8384070396423299E-5</v>
      </c>
      <c r="H225" s="44">
        <v>9.9999999937235601E-2</v>
      </c>
      <c r="I225" s="44">
        <v>0.10337900386757901</v>
      </c>
    </row>
    <row r="226" spans="6:76">
      <c r="F226" s="44">
        <f t="shared" si="225"/>
        <v>0.85</v>
      </c>
      <c r="G226" s="44">
        <v>-6.4322352409362798E-5</v>
      </c>
      <c r="H226" s="44">
        <v>9.9999999937235601E-2</v>
      </c>
      <c r="I226" s="44">
        <v>0.103690755528533</v>
      </c>
    </row>
    <row r="227" spans="6:76">
      <c r="F227" s="44">
        <f t="shared" si="225"/>
        <v>0.86</v>
      </c>
      <c r="G227" s="44">
        <v>-8.2543492317199702E-5</v>
      </c>
      <c r="H227" s="44">
        <v>9.9999999937235601E-2</v>
      </c>
      <c r="I227" s="44">
        <v>0.103486492525024</v>
      </c>
      <c r="BX227" s="11">
        <f ca="1">BX227</f>
        <v>0</v>
      </c>
    </row>
    <row r="228" spans="6:76">
      <c r="F228" s="44">
        <f t="shared" si="225"/>
        <v>0.87</v>
      </c>
      <c r="G228" s="44">
        <v>-1.01032853126526E-4</v>
      </c>
      <c r="H228" s="44">
        <v>9.9999999937235601E-2</v>
      </c>
      <c r="I228" s="44">
        <v>0.103283410887935</v>
      </c>
    </row>
    <row r="229" spans="6:76">
      <c r="F229" s="44">
        <f t="shared" si="225"/>
        <v>0.88</v>
      </c>
      <c r="G229" s="44">
        <v>-1.19462609291077E-4</v>
      </c>
      <c r="H229" s="44">
        <v>9.9999999937235601E-2</v>
      </c>
      <c r="I229" s="44">
        <v>0.103544284464956</v>
      </c>
    </row>
    <row r="230" spans="6:76">
      <c r="F230" s="44">
        <f t="shared" si="225"/>
        <v>0.89</v>
      </c>
      <c r="G230" s="44">
        <v>-1.3795793056488E-4</v>
      </c>
      <c r="H230" s="44">
        <v>9.9999999937235601E-2</v>
      </c>
      <c r="I230" s="44">
        <v>0.103328493329509</v>
      </c>
    </row>
    <row r="231" spans="6:76">
      <c r="F231" s="44">
        <f t="shared" si="225"/>
        <v>0.9</v>
      </c>
      <c r="G231" s="44">
        <v>-1.56453251838684E-4</v>
      </c>
      <c r="H231" s="44">
        <v>9.9999999937235601E-2</v>
      </c>
      <c r="I231" s="44">
        <v>0.103114021062332</v>
      </c>
    </row>
    <row r="232" spans="6:76">
      <c r="F232" s="44">
        <f t="shared" si="225"/>
        <v>0.91</v>
      </c>
      <c r="G232" s="44">
        <v>-1.7495453357696501E-4</v>
      </c>
      <c r="H232" s="44">
        <v>9.9999999937235601E-2</v>
      </c>
      <c r="I232" s="44">
        <v>0.102900855962516</v>
      </c>
    </row>
  </sheetData>
  <conditionalFormatting sqref="G8:BY8">
    <cfRule type="containsText" dxfId="1" priority="1" operator="containsText" text="F">
      <formula>NOT(ISERROR(SEARCH("F",G8)))</formula>
    </cfRule>
    <cfRule type="containsText" dxfId="0" priority="2" operator="containsText" text="T">
      <formula>NOT(ISERROR(SEARCH("T",G8)))</formula>
    </cfRule>
  </conditionalFormatting>
  <printOptions horizontalCentered="1"/>
  <pageMargins left="0.7" right="0.25" top="0.75" bottom="0.75" header="0.3" footer="0.3"/>
  <pageSetup scale="20" fitToWidth="5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Pict="0">
                <anchor moveWithCells="1">
                  <from>
                    <xdr:col>3</xdr:col>
                    <xdr:colOff>409575</xdr:colOff>
                    <xdr:row>12</xdr:row>
                    <xdr:rowOff>0</xdr:rowOff>
                  </from>
                  <to>
                    <xdr:col>3</xdr:col>
                    <xdr:colOff>2047875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5</xdr:col>
                    <xdr:colOff>228600</xdr:colOff>
                    <xdr:row>23</xdr:row>
                    <xdr:rowOff>161925</xdr:rowOff>
                  </from>
                  <to>
                    <xdr:col>5</xdr:col>
                    <xdr:colOff>504825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11</xdr:col>
                    <xdr:colOff>190500</xdr:colOff>
                    <xdr:row>39</xdr:row>
                    <xdr:rowOff>161925</xdr:rowOff>
                  </from>
                  <to>
                    <xdr:col>11</xdr:col>
                    <xdr:colOff>466725</xdr:colOff>
                    <xdr:row>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5</xdr:col>
                    <xdr:colOff>190500</xdr:colOff>
                    <xdr:row>18</xdr:row>
                    <xdr:rowOff>9525</xdr:rowOff>
                  </from>
                  <to>
                    <xdr:col>5</xdr:col>
                    <xdr:colOff>466725</xdr:colOff>
                    <xdr:row>19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Standalone Case</vt:lpstr>
      <vt:lpstr>'Standalone Case'!Print_Area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amed</dc:creator>
  <cp:lastModifiedBy>valuation</cp:lastModifiedBy>
  <dcterms:created xsi:type="dcterms:W3CDTF">2025-01-15T09:59:00Z</dcterms:created>
  <dcterms:modified xsi:type="dcterms:W3CDTF">2025-05-19T12:42:57Z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567305605CB2469BB73C5EA3C0A367D5_12</vt:lpwstr>
  </property>
  <property fmtid="{D5CDD505-2E9C-101B-9397-08002B2CF9AE}" pid="3" name="KSOProductBuildVer">
    <vt:lpwstr>1033-12.2.0.19805</vt:lpwstr>
  </property>
</Properties>
</file>