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C PC\Desktop\DS Asgnmt Works\Statistics Assignments\"/>
    </mc:Choice>
  </mc:AlternateContent>
  <xr:revisionPtr revIDLastSave="0" documentId="13_ncr:1_{DC26A4FB-ABD4-46D8-ABFA-71B96EE286B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H52" i="1"/>
  <c r="H49" i="1"/>
  <c r="H47" i="1"/>
  <c r="H45" i="1"/>
  <c r="H44" i="1"/>
  <c r="H42" i="1"/>
  <c r="H39" i="1"/>
  <c r="H36" i="1"/>
  <c r="H30" i="1"/>
  <c r="H29" i="1"/>
  <c r="H33" i="1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5" i="3"/>
  <c r="B4" i="3"/>
  <c r="B2" i="3"/>
  <c r="B10" i="3"/>
  <c r="B11" i="3"/>
  <c r="B9" i="3"/>
  <c r="C10" i="3"/>
  <c r="C11" i="3"/>
  <c r="C9" i="3"/>
  <c r="D10" i="3"/>
  <c r="D11" i="3"/>
  <c r="D9" i="3"/>
  <c r="E10" i="3"/>
  <c r="E11" i="3"/>
  <c r="E9" i="3"/>
  <c r="H48" i="1"/>
  <c r="H43" i="1"/>
  <c r="H38" i="1"/>
  <c r="H37" i="1"/>
  <c r="H32" i="1"/>
  <c r="H31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<sst xmlns="http://schemas.openxmlformats.org/spreadsheetml/2006/main" count="825" uniqueCount="73">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</sst>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9" zoomScale="85" zoomScaleNormal="85" workbookViewId="0">
      <selection activeCell="H53" sqref="H53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f>COUNTIF(G2:G25,G24)</f>
        <v>4</v>
      </c>
    </row>
    <row r="30" spans="1:8" ht="15.75" x14ac:dyDescent="0.25">
      <c r="E30" s="14" t="s">
        <v>32</v>
      </c>
      <c r="H30">
        <f>COUNTIF(D2:D25,D12)</f>
        <v>5</v>
      </c>
    </row>
    <row r="31" spans="1:8" ht="15.75" x14ac:dyDescent="0.25">
      <c r="E31" s="14" t="s">
        <v>33</v>
      </c>
      <c r="H31">
        <f>COUNTIF(F2:F25,F16)</f>
        <v>8</v>
      </c>
    </row>
    <row r="32" spans="1:8" ht="15.75" x14ac:dyDescent="0.25">
      <c r="E32" s="14" t="s">
        <v>34</v>
      </c>
      <c r="H32">
        <f>COUNTIF(C2:C25,C10)</f>
        <v>6</v>
      </c>
    </row>
    <row r="33" spans="5:8" ht="15.75" x14ac:dyDescent="0.25">
      <c r="E33" s="14" t="s">
        <v>26</v>
      </c>
      <c r="H33">
        <f>COUNTIF(E2:E25,"&lt;=20")</f>
        <v>9</v>
      </c>
    </row>
    <row r="34" spans="5:8" ht="15.75" x14ac:dyDescent="0.25">
      <c r="E34" s="14"/>
    </row>
    <row r="35" spans="5:8" ht="15.75" x14ac:dyDescent="0.25">
      <c r="E35" s="14"/>
      <c r="F35" s="2"/>
    </row>
    <row r="36" spans="5:8" ht="15.75" x14ac:dyDescent="0.25">
      <c r="E36" s="14" t="s">
        <v>23</v>
      </c>
      <c r="H36">
        <f ca="1">SUMIF(D2:D26,D21,E2:E25)</f>
        <v>105</v>
      </c>
    </row>
    <row r="37" spans="5:8" ht="15.75" x14ac:dyDescent="0.25">
      <c r="E37" s="14" t="s">
        <v>24</v>
      </c>
      <c r="H37">
        <f ca="1">SUMIF(D2:D26,D23,E2:E25)</f>
        <v>164</v>
      </c>
    </row>
    <row r="38" spans="5:8" ht="15.75" x14ac:dyDescent="0.25">
      <c r="E38" s="14" t="s">
        <v>30</v>
      </c>
      <c r="H38">
        <f>SUMIF(F2:F25,F24,E2:E25)</f>
        <v>156</v>
      </c>
    </row>
    <row r="39" spans="5:8" ht="15.75" x14ac:dyDescent="0.25">
      <c r="E39" s="14" t="s">
        <v>40</v>
      </c>
      <c r="H39">
        <f>SUMIF(F2:F25,"truck*",E2:E25)</f>
        <v>511</v>
      </c>
    </row>
    <row r="40" spans="5:8" ht="15.75" x14ac:dyDescent="0.25">
      <c r="E40" s="14"/>
    </row>
    <row r="41" spans="5:8" ht="15.75" x14ac:dyDescent="0.25">
      <c r="E41" s="14"/>
      <c r="F41" s="2"/>
    </row>
    <row r="42" spans="5:8" ht="15.75" x14ac:dyDescent="0.25">
      <c r="E42" s="14" t="s">
        <v>35</v>
      </c>
      <c r="H42">
        <f>COUNTIFS(D2:D25,"microwave",G2:G25,"Boston")</f>
        <v>2</v>
      </c>
    </row>
    <row r="43" spans="5:8" ht="15.75" x14ac:dyDescent="0.25">
      <c r="E43" s="14" t="s">
        <v>36</v>
      </c>
      <c r="H43">
        <f>COUNTIFS(C2:C25,C21,F2:F25,F7)</f>
        <v>2</v>
      </c>
    </row>
    <row r="44" spans="5:8" ht="15.75" x14ac:dyDescent="0.25">
      <c r="E44" s="14" t="s">
        <v>37</v>
      </c>
      <c r="H44">
        <f>COUNTIFS(B2:B25,"&gt;2/3/2013",G2:G25,"Boston")</f>
        <v>2</v>
      </c>
    </row>
    <row r="45" spans="5:8" ht="15.75" x14ac:dyDescent="0.25">
      <c r="E45" s="14" t="s">
        <v>38</v>
      </c>
      <c r="H45">
        <f>COUNTIFS(B2:B25,"&gt;=2/3/2013",B2:B25,"&lt;=2/6/2013")</f>
        <v>14</v>
      </c>
    </row>
    <row r="46" spans="5:8" ht="15.75" x14ac:dyDescent="0.25">
      <c r="E46" s="14"/>
      <c r="F46" s="2"/>
    </row>
    <row r="47" spans="5:8" ht="15.75" x14ac:dyDescent="0.25">
      <c r="E47" s="14" t="s">
        <v>27</v>
      </c>
      <c r="H47">
        <f>SUMIFS(E2:E25,D2:D25,"microwave",G2:G25,"NY")</f>
        <v>25</v>
      </c>
    </row>
    <row r="48" spans="5:8" ht="15.75" x14ac:dyDescent="0.25">
      <c r="E48" s="14" t="s">
        <v>29</v>
      </c>
      <c r="H48">
        <f>SUMIFS(E2:E25,G2:G25,G17,F2:F25,F22)</f>
        <v>75</v>
      </c>
    </row>
    <row r="49" spans="5:8" ht="15.75" x14ac:dyDescent="0.25">
      <c r="E49" s="14" t="s">
        <v>39</v>
      </c>
      <c r="H49">
        <f>SUMIFS(E2:E25,B2:B25,"&gt;=2/3/2013",B2:B25,"&lt;=2/6/2013")</f>
        <v>309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2" sqref="G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COUNTIFS($B$16:$B$241,A2,$D$16:$D$241,$D$16)</f>
        <v>42</v>
      </c>
      <c r="E2" s="1">
        <f>COUNTIFS($B$16:$B$241,A2,$D$16:$D$241,$D$17)</f>
        <v>29</v>
      </c>
      <c r="F2" s="1">
        <f>SUMIFS($E$16:$E$241,$D$16:$D$241,$D$16,$B$16:$B$241,A2)</f>
        <v>414</v>
      </c>
    </row>
    <row r="3" spans="1:6" x14ac:dyDescent="0.25">
      <c r="A3" s="6" t="s">
        <v>43</v>
      </c>
      <c r="B3" s="1">
        <f>COUNTIF($B$16:$B$241,A3)</f>
        <v>46</v>
      </c>
      <c r="C3" s="1">
        <f t="shared" ref="C3:C5" si="0">SUMIF($B$16:$B$241,A3,$E$16:$E$241)</f>
        <v>1934</v>
      </c>
      <c r="D3" s="1">
        <f t="shared" ref="D3:D5" si="1">COUNTIFS($B$16:$B$241,A3,$D$16:$D$241,$D$16)</f>
        <v>31</v>
      </c>
      <c r="E3" s="1">
        <f t="shared" ref="E3:E5" si="2">COUNTIFS($B$16:$B$241,A3,$D$16:$D$241,$D$17)</f>
        <v>15</v>
      </c>
      <c r="F3" s="1">
        <f t="shared" ref="F3:F5" si="3">SUMIFS($E$16:$E$241,$D$16:$D$241,$D$16,$B$16:$B$241,A3)</f>
        <v>1350</v>
      </c>
    </row>
    <row r="4" spans="1:6" x14ac:dyDescent="0.25">
      <c r="A4" s="7" t="s">
        <v>44</v>
      </c>
      <c r="B4" s="1">
        <f t="shared" ref="B4" si="4">COUNTIF($B$16:$B$241,A4)</f>
        <v>50</v>
      </c>
      <c r="C4" s="1">
        <f t="shared" si="0"/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</row>
    <row r="5" spans="1:6" x14ac:dyDescent="0.25">
      <c r="A5" s="1" t="s">
        <v>48</v>
      </c>
      <c r="B5" s="1">
        <f>COUNTIF($B$16:$B$241,A5)</f>
        <v>32</v>
      </c>
      <c r="C5" s="1">
        <f t="shared" si="0"/>
        <v>1119</v>
      </c>
      <c r="D5" s="1">
        <f t="shared" si="1"/>
        <v>21</v>
      </c>
      <c r="E5" s="1">
        <f t="shared" si="2"/>
        <v>11</v>
      </c>
      <c r="F5" s="1">
        <f t="shared" si="3"/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COUNTIFS($B$16:$B$241,$B$16,$C$16:$C$241,A9)</f>
        <v>7</v>
      </c>
      <c r="E9" s="1">
        <f>COUNTIFS($B$16:$B$241,$B$26,$C$16:$C$241,A9)</f>
        <v>1</v>
      </c>
      <c r="F9" s="1">
        <f>SUMIFS($E$16:$E$241,$B$16:$B$241,"Shaving",$C$16:$C$241,A9,$A$16:$A$241,"&gt;=5/10/2013",$A$16:$A$241,"&lt;=5/20/2013")</f>
        <v>31</v>
      </c>
    </row>
    <row r="10" spans="1:6" x14ac:dyDescent="0.25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COUNTIFS($B$16:$B$241,$B$16,$C$16:$C$241,A10)</f>
        <v>8</v>
      </c>
      <c r="E10" s="1">
        <f t="shared" ref="E10:E11" si="8">COUNTIFS($B$16:$B$241,$B$26,$C$16:$C$241,A10)</f>
        <v>1</v>
      </c>
      <c r="F10" s="1">
        <f t="shared" ref="F10:F11" si="9">SUMIFS($E$16:$E$241,$B$16:$B$241,"Shaving",$C$16:$C$241,A10,$A$16:$A$241,"&gt;=5/10/2013",$A$16:$A$241,"&lt;=5/20/2013")</f>
        <v>24</v>
      </c>
    </row>
    <row r="11" spans="1:6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3"/>
    </row>
    <row r="13" spans="1:6" x14ac:dyDescent="0.25">
      <c r="B13" s="13"/>
    </row>
    <row r="14" spans="1:6" x14ac:dyDescent="0.25">
      <c r="A14" s="21" t="s">
        <v>61</v>
      </c>
      <c r="B14" s="21"/>
      <c r="C14" s="21"/>
      <c r="D14" s="21"/>
      <c r="E14" s="21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Shaik</cp:lastModifiedBy>
  <dcterms:created xsi:type="dcterms:W3CDTF">2013-06-05T17:23:06Z</dcterms:created>
  <dcterms:modified xsi:type="dcterms:W3CDTF">2024-01-11T08:14:23Z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