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2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drawings/drawing3.xml" ContentType="application/vnd.openxmlformats-officedocument.drawing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imulation\"/>
    </mc:Choice>
  </mc:AlternateContent>
  <xr:revisionPtr revIDLastSave="0" documentId="13_ncr:1_{427F36B8-D998-47F7-BA05-8C22B36F2E2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1(a)" sheetId="1" r:id="rId1"/>
    <sheet name="1(b)" sheetId="2" r:id="rId2"/>
    <sheet name="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4" l="1"/>
  <c r="C22" i="4"/>
  <c r="D32" i="4" s="1"/>
  <c r="E22" i="4" s="1"/>
  <c r="K23" i="4" s="1"/>
  <c r="K11" i="4"/>
  <c r="C11" i="4"/>
  <c r="I11" i="4" s="1"/>
  <c r="K10" i="4"/>
  <c r="C10" i="4"/>
  <c r="I10" i="4" s="1"/>
  <c r="C9" i="4"/>
  <c r="K9" i="4" s="1"/>
  <c r="E22" i="2"/>
  <c r="H23" i="2" s="1"/>
  <c r="C11" i="2"/>
  <c r="I11" i="2" s="1"/>
  <c r="C10" i="2"/>
  <c r="I10" i="2" s="1"/>
  <c r="C9" i="2"/>
  <c r="I9" i="2" s="1"/>
  <c r="C10" i="1"/>
  <c r="C11" i="1"/>
  <c r="C9" i="1"/>
  <c r="E22" i="1"/>
  <c r="O22" i="4" l="1"/>
  <c r="I9" i="4"/>
  <c r="N23" i="4" s="1"/>
  <c r="P22" i="4"/>
  <c r="O23" i="4"/>
  <c r="I22" i="4"/>
  <c r="P23" i="4"/>
  <c r="J22" i="4"/>
  <c r="H23" i="4"/>
  <c r="F22" i="4"/>
  <c r="K22" i="4"/>
  <c r="I23" i="4"/>
  <c r="J23" i="4"/>
  <c r="N22" i="4"/>
  <c r="I23" i="2"/>
  <c r="J23" i="2"/>
  <c r="K23" i="2"/>
  <c r="K9" i="2"/>
  <c r="N23" i="2" s="1"/>
  <c r="K11" i="2"/>
  <c r="P22" i="2" s="1"/>
  <c r="K10" i="2"/>
  <c r="O22" i="2" s="1"/>
  <c r="I22" i="2"/>
  <c r="J22" i="2"/>
  <c r="K22" i="2"/>
  <c r="F22" i="2"/>
  <c r="J22" i="1"/>
  <c r="J23" i="1"/>
  <c r="F22" i="1"/>
  <c r="G23" i="1"/>
  <c r="H22" i="1"/>
  <c r="H23" i="1"/>
  <c r="I22" i="1"/>
  <c r="I23" i="1"/>
  <c r="R22" i="4" l="1"/>
  <c r="M23" i="4"/>
  <c r="R23" i="4"/>
  <c r="M22" i="4"/>
  <c r="M23" i="2"/>
  <c r="M22" i="2"/>
  <c r="O23" i="2"/>
  <c r="N22" i="2"/>
  <c r="R22" i="2" s="1"/>
  <c r="P23" i="2"/>
  <c r="L23" i="1"/>
  <c r="L22" i="1"/>
  <c r="R25" i="4" l="1"/>
  <c r="T23" i="4"/>
  <c r="M25" i="4"/>
  <c r="T22" i="4"/>
  <c r="R23" i="2"/>
  <c r="T23" i="2" s="1"/>
  <c r="T22" i="2"/>
  <c r="L25" i="1"/>
  <c r="O3" i="1" s="1"/>
  <c r="T25" i="4" l="1"/>
  <c r="O1" i="4" s="1"/>
  <c r="R25" i="2"/>
  <c r="T25" i="2"/>
  <c r="O3" i="2" s="1"/>
  <c r="M25" i="2"/>
</calcChain>
</file>

<file path=xl/sharedStrings.xml><?xml version="1.0" encoding="utf-8"?>
<sst xmlns="http://schemas.openxmlformats.org/spreadsheetml/2006/main" count="97" uniqueCount="35">
  <si>
    <t>Parameters</t>
  </si>
  <si>
    <t>entry fee</t>
  </si>
  <si>
    <t>Attendance</t>
  </si>
  <si>
    <t>rainy</t>
  </si>
  <si>
    <t>cloudy</t>
  </si>
  <si>
    <t>sunny</t>
  </si>
  <si>
    <t>Playing odds</t>
  </si>
  <si>
    <t>TSD</t>
  </si>
  <si>
    <t>WD</t>
  </si>
  <si>
    <t>BT</t>
  </si>
  <si>
    <t>Bets</t>
  </si>
  <si>
    <t>Value</t>
  </si>
  <si>
    <t>range setting</t>
  </si>
  <si>
    <t>Weather</t>
  </si>
  <si>
    <t>Entry fee</t>
  </si>
  <si>
    <t>Fixed cost</t>
  </si>
  <si>
    <t>Total</t>
  </si>
  <si>
    <t>Variable cost</t>
  </si>
  <si>
    <t>Profit</t>
  </si>
  <si>
    <t>bets</t>
  </si>
  <si>
    <t>Participation odds</t>
  </si>
  <si>
    <t>1st round Playing odds</t>
  </si>
  <si>
    <t>TSD 1st</t>
  </si>
  <si>
    <t>WD 1st</t>
  </si>
  <si>
    <t>BT 1st</t>
  </si>
  <si>
    <t>TSD 2nd</t>
  </si>
  <si>
    <t>WD 2nd</t>
  </si>
  <si>
    <t>BT 2nd</t>
  </si>
  <si>
    <t>Total 1st</t>
  </si>
  <si>
    <t>Total 2nd</t>
  </si>
  <si>
    <t>Profit 1st</t>
  </si>
  <si>
    <t>Profit 2nd</t>
  </si>
  <si>
    <t>2nd round</t>
  </si>
  <si>
    <t>rainy odds</t>
  </si>
  <si>
    <t>Average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</si>
</sst>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31" fmlaLink="$C$3" horiz="1" max="50" page="5" val="30"/>
</file>

<file path=xl/ctrlProps/ctrlProp2.xml><?xml version="1.0" encoding="utf-8"?>
<formControlPr xmlns="http://schemas.microsoft.com/office/spreadsheetml/2009/9/main" objectType="Scroll" dx="31" fmlaLink="$C$5" horiz="1" inc="10" max="2000" min="1000" page="100" val="1500"/>
</file>

<file path=xl/ctrlProps/ctrlProp3.xml><?xml version="1.0" encoding="utf-8"?>
<formControlPr xmlns="http://schemas.microsoft.com/office/spreadsheetml/2009/9/main" objectType="Scroll" dx="31" fmlaLink="$D$9" horiz="1" max="100" page="10" val="40"/>
</file>

<file path=xl/ctrlProps/ctrlProp4.xml><?xml version="1.0" encoding="utf-8"?>
<formControlPr xmlns="http://schemas.microsoft.com/office/spreadsheetml/2009/9/main" objectType="Scroll" dx="31" fmlaLink="$C$13" horiz="1" max="100" page="10" val="50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Radio" firstButton="1" fmlaLink="$D$32" lockText="1" noThreeD="1"/>
</file>

<file path=xl/ctrlProps/ctrlProp7.xml><?xml version="1.0" encoding="utf-8"?>
<formControlPr xmlns="http://schemas.microsoft.com/office/spreadsheetml/2009/9/main" objectType="Radio" checked="Checked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Scroll" dx="31" fmlaLink="$C$12" horiz="1" max="50" page="5" val="30"/>
</file>

<file path=xl/ctrlProps/ctrlProp10.xml><?xml version="1.0" encoding="utf-8"?>
<formControlPr xmlns="http://schemas.microsoft.com/office/spreadsheetml/2009/9/main" objectType="Scroll" dx="31" fmlaLink="$D$10" horiz="1" max="100" page="10" val="40"/>
</file>

<file path=xl/ctrlProps/ctrlProp11.xml><?xml version="1.0" encoding="utf-8"?>
<formControlPr xmlns="http://schemas.microsoft.com/office/spreadsheetml/2009/9/main" objectType="Scroll" dx="31" fmlaLink="$D$11" horiz="1" max="100" page="10" val="50"/>
</file>

<file path=xl/ctrlProps/ctrlProp12.xml><?xml version="1.0" encoding="utf-8"?>
<formControlPr xmlns="http://schemas.microsoft.com/office/spreadsheetml/2009/9/main" objectType="Scroll" dx="31" fmlaLink="$C$6" horiz="1" inc="10" max="3000" min="2000" page="100" val="2500"/>
</file>

<file path=xl/ctrlProps/ctrlProp13.xml><?xml version="1.0" encoding="utf-8"?>
<formControlPr xmlns="http://schemas.microsoft.com/office/spreadsheetml/2009/9/main" objectType="Scroll" dx="31" fmlaLink="$C$7" horiz="1" inc="10" max="5000" min="4000" page="100" val="4500"/>
</file>

<file path=xl/ctrlProps/ctrlProp14.xml><?xml version="1.0" encoding="utf-8"?>
<formControlPr xmlns="http://schemas.microsoft.com/office/spreadsheetml/2009/9/main" objectType="Scroll" dx="31" fmlaLink="$C$3" horiz="1" max="50" page="5" val="30"/>
</file>

<file path=xl/ctrlProps/ctrlProp15.xml><?xml version="1.0" encoding="utf-8"?>
<formControlPr xmlns="http://schemas.microsoft.com/office/spreadsheetml/2009/9/main" objectType="Scroll" dx="31" fmlaLink="$C$5" horiz="1" inc="10" max="2000" min="1000" page="100" val="1500"/>
</file>

<file path=xl/ctrlProps/ctrlProp16.xml><?xml version="1.0" encoding="utf-8"?>
<formControlPr xmlns="http://schemas.microsoft.com/office/spreadsheetml/2009/9/main" objectType="Scroll" dx="31" fmlaLink="$D$9" horiz="1" max="100" page="10" val="40"/>
</file>

<file path=xl/ctrlProps/ctrlProp17.xml><?xml version="1.0" encoding="utf-8"?>
<formControlPr xmlns="http://schemas.microsoft.com/office/spreadsheetml/2009/9/main" objectType="Scroll" dx="31" fmlaLink="$C$13" horiz="1" max="100" page="10" val="50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fmlaLink="$D$32" lockText="1" noThreeD="1"/>
</file>

<file path=xl/ctrlProps/ctrlProp20.xml><?xml version="1.0" encoding="utf-8"?>
<formControlPr xmlns="http://schemas.microsoft.com/office/spreadsheetml/2009/9/main" objectType="Radio" checked="Checked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Scroll" dx="31" fmlaLink="$C$12" horiz="1" max="50" page="5" val="30"/>
</file>

<file path=xl/ctrlProps/ctrlProp23.xml><?xml version="1.0" encoding="utf-8"?>
<formControlPr xmlns="http://schemas.microsoft.com/office/spreadsheetml/2009/9/main" objectType="Scroll" dx="31" fmlaLink="$D$10" horiz="1" max="100" page="10" val="40"/>
</file>

<file path=xl/ctrlProps/ctrlProp24.xml><?xml version="1.0" encoding="utf-8"?>
<formControlPr xmlns="http://schemas.microsoft.com/office/spreadsheetml/2009/9/main" objectType="Scroll" dx="31" fmlaLink="$D$11" horiz="1" max="100" page="10" val="50"/>
</file>

<file path=xl/ctrlProps/ctrlProp25.xml><?xml version="1.0" encoding="utf-8"?>
<formControlPr xmlns="http://schemas.microsoft.com/office/spreadsheetml/2009/9/main" objectType="Scroll" dx="31" fmlaLink="$C$6" horiz="1" inc="10" max="3000" min="2000" page="100" val="2500"/>
</file>

<file path=xl/ctrlProps/ctrlProp26.xml><?xml version="1.0" encoding="utf-8"?>
<formControlPr xmlns="http://schemas.microsoft.com/office/spreadsheetml/2009/9/main" objectType="Scroll" dx="31" fmlaLink="$C$7" horiz="1" inc="10" max="5000" min="4000" page="100" val="4500"/>
</file>

<file path=xl/ctrlProps/ctrlProp27.xml><?xml version="1.0" encoding="utf-8"?>
<formControlPr xmlns="http://schemas.microsoft.com/office/spreadsheetml/2009/9/main" objectType="Scroll" dx="31" fmlaLink="$C$3" horiz="1" max="50" page="5" val="30"/>
</file>

<file path=xl/ctrlProps/ctrlProp28.xml><?xml version="1.0" encoding="utf-8"?>
<formControlPr xmlns="http://schemas.microsoft.com/office/spreadsheetml/2009/9/main" objectType="Scroll" dx="31" fmlaLink="$C$5" horiz="1" inc="10" max="3000" min="2000" page="100" val="2500"/>
</file>

<file path=xl/ctrlProps/ctrlProp29.xml><?xml version="1.0" encoding="utf-8"?>
<formControlPr xmlns="http://schemas.microsoft.com/office/spreadsheetml/2009/9/main" objectType="Scroll" dx="31" fmlaLink="$D$9" horiz="1" max="100" page="10" val="40"/>
</file>

<file path=xl/ctrlProps/ctrlProp30.xml><?xml version="1.0" encoding="utf-8"?>
<formControlPr xmlns="http://schemas.microsoft.com/office/spreadsheetml/2009/9/main" objectType="Scroll" dx="31" fmlaLink="$C$13" horiz="1" max="100" page="10" val="50"/>
</file>

<file path=xl/ctrlProps/ctrlProp31.xml><?xml version="1.0" encoding="utf-8"?>
<formControlPr xmlns="http://schemas.microsoft.com/office/spreadsheetml/2009/9/main" objectType="Scroll" dx="31" fmlaLink="$C$12" horiz="1" max="50" page="5" val="30"/>
</file>

<file path=xl/ctrlProps/ctrlProp32.xml><?xml version="1.0" encoding="utf-8"?>
<formControlPr xmlns="http://schemas.microsoft.com/office/spreadsheetml/2009/9/main" objectType="Scroll" dx="31" fmlaLink="$D$10" horiz="1" max="100" page="10" val="40"/>
</file>

<file path=xl/ctrlProps/ctrlProp33.xml><?xml version="1.0" encoding="utf-8"?>
<formControlPr xmlns="http://schemas.microsoft.com/office/spreadsheetml/2009/9/main" objectType="Scroll" dx="31" fmlaLink="$D$11" horiz="1" max="100" page="10" val="50"/>
</file>

<file path=xl/ctrlProps/ctrlProp34.xml><?xml version="1.0" encoding="utf-8"?>
<formControlPr xmlns="http://schemas.microsoft.com/office/spreadsheetml/2009/9/main" objectType="Scroll" dx="31" fmlaLink="$C$7" horiz="1" inc="10" max="5500" min="4500" page="100" val="5000"/>
</file>

<file path=xl/ctrlProps/ctrlProp35.xml><?xml version="1.0" encoding="utf-8"?>
<formControlPr xmlns="http://schemas.microsoft.com/office/spreadsheetml/2009/9/main" objectType="Scroll" dx="31" fmlaLink="$D$22" horiz="1" max="100" page="10" val="7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2</xdr:row>
          <xdr:rowOff>0</xdr:rowOff>
        </xdr:from>
        <xdr:to>
          <xdr:col>6</xdr:col>
          <xdr:colOff>596900</xdr:colOff>
          <xdr:row>2</xdr:row>
          <xdr:rowOff>177800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4</xdr:row>
          <xdr:rowOff>0</xdr:rowOff>
        </xdr:from>
        <xdr:to>
          <xdr:col>6</xdr:col>
          <xdr:colOff>596900</xdr:colOff>
          <xdr:row>4</xdr:row>
          <xdr:rowOff>177800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303C4AE-8397-4886-A60F-54D727B87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8</xdr:row>
          <xdr:rowOff>0</xdr:rowOff>
        </xdr:from>
        <xdr:to>
          <xdr:col>6</xdr:col>
          <xdr:colOff>596900</xdr:colOff>
          <xdr:row>8</xdr:row>
          <xdr:rowOff>177800</xdr:rowOff>
        </xdr:to>
        <xdr:sp macro="" textlink="">
          <xdr:nvSpPr>
            <xdr:cNvPr id="1034" name="Scroll Ba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E143197-CF97-4060-A1DA-10E77D9388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12</xdr:row>
          <xdr:rowOff>0</xdr:rowOff>
        </xdr:from>
        <xdr:to>
          <xdr:col>6</xdr:col>
          <xdr:colOff>596900</xdr:colOff>
          <xdr:row>12</xdr:row>
          <xdr:rowOff>177800</xdr:rowOff>
        </xdr:to>
        <xdr:sp macro="" textlink="">
          <xdr:nvSpPr>
            <xdr:cNvPr id="1037" name="Scroll Ba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674C2E9-30D4-4584-BE34-6AC659C01F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</xdr:colOff>
          <xdr:row>20</xdr:row>
          <xdr:rowOff>12700</xdr:rowOff>
        </xdr:from>
        <xdr:to>
          <xdr:col>2</xdr:col>
          <xdr:colOff>463550</xdr:colOff>
          <xdr:row>26</xdr:row>
          <xdr:rowOff>165100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Weather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21</xdr:row>
          <xdr:rowOff>0</xdr:rowOff>
        </xdr:from>
        <xdr:to>
          <xdr:col>1</xdr:col>
          <xdr:colOff>603250</xdr:colOff>
          <xdr:row>22</xdr:row>
          <xdr:rowOff>38100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Rainy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23</xdr:row>
          <xdr:rowOff>0</xdr:rowOff>
        </xdr:from>
        <xdr:to>
          <xdr:col>1</xdr:col>
          <xdr:colOff>603250</xdr:colOff>
          <xdr:row>24</xdr:row>
          <xdr:rowOff>38100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889B08C-E7F6-4A09-AB26-D507076A43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25</xdr:row>
          <xdr:rowOff>0</xdr:rowOff>
        </xdr:from>
        <xdr:to>
          <xdr:col>1</xdr:col>
          <xdr:colOff>603250</xdr:colOff>
          <xdr:row>26</xdr:row>
          <xdr:rowOff>38100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02F9BB8-17AB-44CA-A06E-121D14563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Sunny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11</xdr:row>
          <xdr:rowOff>0</xdr:rowOff>
        </xdr:from>
        <xdr:to>
          <xdr:col>6</xdr:col>
          <xdr:colOff>596900</xdr:colOff>
          <xdr:row>11</xdr:row>
          <xdr:rowOff>177800</xdr:rowOff>
        </xdr:to>
        <xdr:sp macro="" textlink="">
          <xdr:nvSpPr>
            <xdr:cNvPr id="1044" name="Scroll Bar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148DBDD4-EB76-42B9-B154-9021701B92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9</xdr:row>
          <xdr:rowOff>0</xdr:rowOff>
        </xdr:from>
        <xdr:to>
          <xdr:col>6</xdr:col>
          <xdr:colOff>596900</xdr:colOff>
          <xdr:row>9</xdr:row>
          <xdr:rowOff>177800</xdr:rowOff>
        </xdr:to>
        <xdr:sp macro="" textlink="">
          <xdr:nvSpPr>
            <xdr:cNvPr id="1046" name="Scroll Bar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BDDA39F-F63E-4B75-B718-4837CF9B61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10</xdr:row>
          <xdr:rowOff>0</xdr:rowOff>
        </xdr:from>
        <xdr:to>
          <xdr:col>6</xdr:col>
          <xdr:colOff>596900</xdr:colOff>
          <xdr:row>10</xdr:row>
          <xdr:rowOff>177800</xdr:rowOff>
        </xdr:to>
        <xdr:sp macro="" textlink="">
          <xdr:nvSpPr>
            <xdr:cNvPr id="1047" name="Scroll Bar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EAB1F85C-FE1D-45DA-A24E-5E72D0751C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5</xdr:row>
          <xdr:rowOff>0</xdr:rowOff>
        </xdr:from>
        <xdr:to>
          <xdr:col>6</xdr:col>
          <xdr:colOff>596900</xdr:colOff>
          <xdr:row>5</xdr:row>
          <xdr:rowOff>177800</xdr:rowOff>
        </xdr:to>
        <xdr:sp macro="" textlink="">
          <xdr:nvSpPr>
            <xdr:cNvPr id="1048" name="Scroll Bar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FC6B29A-6DE4-413E-9DE0-7A45E0A762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6</xdr:row>
          <xdr:rowOff>0</xdr:rowOff>
        </xdr:from>
        <xdr:to>
          <xdr:col>6</xdr:col>
          <xdr:colOff>596900</xdr:colOff>
          <xdr:row>6</xdr:row>
          <xdr:rowOff>177800</xdr:rowOff>
        </xdr:to>
        <xdr:sp macro="" textlink="">
          <xdr:nvSpPr>
            <xdr:cNvPr id="1049" name="Scroll Bar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883DDB14-8A5F-4A39-9A11-648DC45699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2</xdr:row>
          <xdr:rowOff>0</xdr:rowOff>
        </xdr:from>
        <xdr:to>
          <xdr:col>6</xdr:col>
          <xdr:colOff>596900</xdr:colOff>
          <xdr:row>2</xdr:row>
          <xdr:rowOff>177800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7929F3E8-3495-4F41-9CFA-FC6AA4EBEF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4</xdr:row>
          <xdr:rowOff>0</xdr:rowOff>
        </xdr:from>
        <xdr:to>
          <xdr:col>6</xdr:col>
          <xdr:colOff>596900</xdr:colOff>
          <xdr:row>4</xdr:row>
          <xdr:rowOff>177800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C6F6DBF8-7160-4685-80D5-C36629C1F8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8</xdr:row>
          <xdr:rowOff>0</xdr:rowOff>
        </xdr:from>
        <xdr:to>
          <xdr:col>6</xdr:col>
          <xdr:colOff>596900</xdr:colOff>
          <xdr:row>8</xdr:row>
          <xdr:rowOff>177800</xdr:rowOff>
        </xdr:to>
        <xdr:sp macro="" textlink="">
          <xdr:nvSpPr>
            <xdr:cNvPr id="2051" name="Scroll Ba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FF6F6178-A582-48B3-93B4-7DD93821E4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12</xdr:row>
          <xdr:rowOff>0</xdr:rowOff>
        </xdr:from>
        <xdr:to>
          <xdr:col>6</xdr:col>
          <xdr:colOff>596900</xdr:colOff>
          <xdr:row>12</xdr:row>
          <xdr:rowOff>177800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5E041F70-9B58-44EE-A045-969D8910A3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</xdr:colOff>
          <xdr:row>20</xdr:row>
          <xdr:rowOff>12700</xdr:rowOff>
        </xdr:from>
        <xdr:to>
          <xdr:col>2</xdr:col>
          <xdr:colOff>463550</xdr:colOff>
          <xdr:row>26</xdr:row>
          <xdr:rowOff>165100</xdr:rowOff>
        </xdr:to>
        <xdr:sp macro="" textlink="">
          <xdr:nvSpPr>
            <xdr:cNvPr id="2053" name="Group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CBCAF446-50C6-4E7C-B2CB-7AE263F87B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Weather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21</xdr:row>
          <xdr:rowOff>0</xdr:rowOff>
        </xdr:from>
        <xdr:to>
          <xdr:col>1</xdr:col>
          <xdr:colOff>603250</xdr:colOff>
          <xdr:row>22</xdr:row>
          <xdr:rowOff>38100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21645F44-24EF-433F-A1A0-DBB1AB8E1A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Rainy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23</xdr:row>
          <xdr:rowOff>0</xdr:rowOff>
        </xdr:from>
        <xdr:to>
          <xdr:col>1</xdr:col>
          <xdr:colOff>603250</xdr:colOff>
          <xdr:row>24</xdr:row>
          <xdr:rowOff>38100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62AE1DE2-6D7E-4860-8E73-0DA39C4329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Cloudy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25</xdr:row>
          <xdr:rowOff>0</xdr:rowOff>
        </xdr:from>
        <xdr:to>
          <xdr:col>1</xdr:col>
          <xdr:colOff>603250</xdr:colOff>
          <xdr:row>26</xdr:row>
          <xdr:rowOff>38100</xdr:rowOff>
        </xdr:to>
        <xdr:sp macro="" textlink="">
          <xdr:nvSpPr>
            <xdr:cNvPr id="2056" name="Option 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A0D19971-689D-48E9-A8C0-07E857F6E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Sunny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11</xdr:row>
          <xdr:rowOff>0</xdr:rowOff>
        </xdr:from>
        <xdr:to>
          <xdr:col>6</xdr:col>
          <xdr:colOff>596900</xdr:colOff>
          <xdr:row>11</xdr:row>
          <xdr:rowOff>177800</xdr:rowOff>
        </xdr:to>
        <xdr:sp macro="" textlink="">
          <xdr:nvSpPr>
            <xdr:cNvPr id="2057" name="Scroll Bar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A6A34DFA-5DA2-4FD0-B03E-1438B67DF1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9</xdr:row>
          <xdr:rowOff>0</xdr:rowOff>
        </xdr:from>
        <xdr:to>
          <xdr:col>6</xdr:col>
          <xdr:colOff>596900</xdr:colOff>
          <xdr:row>9</xdr:row>
          <xdr:rowOff>177800</xdr:rowOff>
        </xdr:to>
        <xdr:sp macro="" textlink="">
          <xdr:nvSpPr>
            <xdr:cNvPr id="2058" name="Scroll Bar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C6D4074A-338F-4D7D-BF9F-EDA15CC13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10</xdr:row>
          <xdr:rowOff>0</xdr:rowOff>
        </xdr:from>
        <xdr:to>
          <xdr:col>6</xdr:col>
          <xdr:colOff>596900</xdr:colOff>
          <xdr:row>10</xdr:row>
          <xdr:rowOff>177800</xdr:rowOff>
        </xdr:to>
        <xdr:sp macro="" textlink="">
          <xdr:nvSpPr>
            <xdr:cNvPr id="2059" name="Scroll Bar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424856B7-8F88-4DDC-9CF6-4E505BCF10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5</xdr:row>
          <xdr:rowOff>0</xdr:rowOff>
        </xdr:from>
        <xdr:to>
          <xdr:col>6</xdr:col>
          <xdr:colOff>596900</xdr:colOff>
          <xdr:row>5</xdr:row>
          <xdr:rowOff>177800</xdr:rowOff>
        </xdr:to>
        <xdr:sp macro="" textlink="">
          <xdr:nvSpPr>
            <xdr:cNvPr id="2060" name="Scroll Bar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6FE2324B-616F-4B60-B077-0D281FC2C3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6</xdr:row>
          <xdr:rowOff>0</xdr:rowOff>
        </xdr:from>
        <xdr:to>
          <xdr:col>6</xdr:col>
          <xdr:colOff>596900</xdr:colOff>
          <xdr:row>6</xdr:row>
          <xdr:rowOff>177800</xdr:rowOff>
        </xdr:to>
        <xdr:sp macro="" textlink="">
          <xdr:nvSpPr>
            <xdr:cNvPr id="2061" name="Scroll Bar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ECF84951-705F-49B2-9755-085E2A1344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2</xdr:row>
          <xdr:rowOff>0</xdr:rowOff>
        </xdr:from>
        <xdr:to>
          <xdr:col>6</xdr:col>
          <xdr:colOff>596900</xdr:colOff>
          <xdr:row>2</xdr:row>
          <xdr:rowOff>177800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4833D55C-B209-42D7-9627-14D7C3B04D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4</xdr:row>
          <xdr:rowOff>0</xdr:rowOff>
        </xdr:from>
        <xdr:to>
          <xdr:col>6</xdr:col>
          <xdr:colOff>596900</xdr:colOff>
          <xdr:row>4</xdr:row>
          <xdr:rowOff>177800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2A8CABA8-DB1D-411D-8493-0D0C3231A5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8</xdr:row>
          <xdr:rowOff>0</xdr:rowOff>
        </xdr:from>
        <xdr:to>
          <xdr:col>6</xdr:col>
          <xdr:colOff>596900</xdr:colOff>
          <xdr:row>8</xdr:row>
          <xdr:rowOff>177800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DE712AD2-B766-4CE4-9031-5931B1B2D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12</xdr:row>
          <xdr:rowOff>0</xdr:rowOff>
        </xdr:from>
        <xdr:to>
          <xdr:col>6</xdr:col>
          <xdr:colOff>596900</xdr:colOff>
          <xdr:row>12</xdr:row>
          <xdr:rowOff>177800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C1C41ED1-ADE7-4354-AA1B-BF96BCAD3D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11</xdr:row>
          <xdr:rowOff>0</xdr:rowOff>
        </xdr:from>
        <xdr:to>
          <xdr:col>6</xdr:col>
          <xdr:colOff>596900</xdr:colOff>
          <xdr:row>11</xdr:row>
          <xdr:rowOff>177800</xdr:rowOff>
        </xdr:to>
        <xdr:sp macro="" textlink="">
          <xdr:nvSpPr>
            <xdr:cNvPr id="4105" name="Scroll Bar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F42C30B5-EB3A-4CB0-A1BA-4B993D8E86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9</xdr:row>
          <xdr:rowOff>0</xdr:rowOff>
        </xdr:from>
        <xdr:to>
          <xdr:col>6</xdr:col>
          <xdr:colOff>596900</xdr:colOff>
          <xdr:row>9</xdr:row>
          <xdr:rowOff>177800</xdr:rowOff>
        </xdr:to>
        <xdr:sp macro="" textlink="">
          <xdr:nvSpPr>
            <xdr:cNvPr id="4106" name="Scroll Bar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3724F013-1786-41CC-A742-C298A3D685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10</xdr:row>
          <xdr:rowOff>0</xdr:rowOff>
        </xdr:from>
        <xdr:to>
          <xdr:col>6</xdr:col>
          <xdr:colOff>596900</xdr:colOff>
          <xdr:row>10</xdr:row>
          <xdr:rowOff>177800</xdr:rowOff>
        </xdr:to>
        <xdr:sp macro="" textlink="">
          <xdr:nvSpPr>
            <xdr:cNvPr id="4107" name="Scroll Bar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5B6F58CA-EE5F-440A-B0DD-C89368EA91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6</xdr:row>
          <xdr:rowOff>0</xdr:rowOff>
        </xdr:from>
        <xdr:to>
          <xdr:col>6</xdr:col>
          <xdr:colOff>596900</xdr:colOff>
          <xdr:row>6</xdr:row>
          <xdr:rowOff>177800</xdr:rowOff>
        </xdr:to>
        <xdr:sp macro="" textlink="">
          <xdr:nvSpPr>
            <xdr:cNvPr id="4109" name="Scroll Bar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D484149-035E-46A7-A056-A64018E513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22</xdr:row>
          <xdr:rowOff>0</xdr:rowOff>
        </xdr:from>
        <xdr:to>
          <xdr:col>3</xdr:col>
          <xdr:colOff>596900</xdr:colOff>
          <xdr:row>22</xdr:row>
          <xdr:rowOff>177800</xdr:rowOff>
        </xdr:to>
        <xdr:sp macro="" textlink="">
          <xdr:nvSpPr>
            <xdr:cNvPr id="4111" name="Scroll Bar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BCD429BA-3757-405A-AC82-7175E834AE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10" Type="http://schemas.openxmlformats.org/officeDocument/2006/relationships/ctrlProp" Target="../ctrlProps/ctrlProp20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1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0.xml"/><Relationship Id="rId12" Type="http://schemas.openxmlformats.org/officeDocument/2006/relationships/ctrlProp" Target="../ctrlProps/ctrlProp3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29.xml"/><Relationship Id="rId11" Type="http://schemas.openxmlformats.org/officeDocument/2006/relationships/ctrlProp" Target="../ctrlProps/ctrlProp34.xml"/><Relationship Id="rId5" Type="http://schemas.openxmlformats.org/officeDocument/2006/relationships/ctrlProp" Target="../ctrlProps/ctrlProp28.xml"/><Relationship Id="rId10" Type="http://schemas.openxmlformats.org/officeDocument/2006/relationships/ctrlProp" Target="../ctrlProps/ctrlProp33.xml"/><Relationship Id="rId4" Type="http://schemas.openxmlformats.org/officeDocument/2006/relationships/ctrlProp" Target="../ctrlProps/ctrlProp27.xml"/><Relationship Id="rId9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workbookViewId="0"/>
  </sheetViews>
  <sheetFormatPr defaultRowHeight="14.5" x14ac:dyDescent="0.35"/>
  <cols>
    <col min="1" max="1" width="10.6328125" customWidth="1"/>
  </cols>
  <sheetData>
    <row r="1" spans="1:21" x14ac:dyDescent="0.35">
      <c r="A1" t="s">
        <v>0</v>
      </c>
      <c r="C1" t="s">
        <v>11</v>
      </c>
      <c r="E1" t="s">
        <v>12</v>
      </c>
      <c r="S1" t="s">
        <v>1</v>
      </c>
    </row>
    <row r="3" spans="1:21" x14ac:dyDescent="0.35">
      <c r="A3" t="s">
        <v>1</v>
      </c>
      <c r="C3">
        <v>30</v>
      </c>
      <c r="O3">
        <f>L25</f>
        <v>0</v>
      </c>
      <c r="P3">
        <v>0</v>
      </c>
      <c r="Q3">
        <v>10</v>
      </c>
      <c r="R3">
        <v>20</v>
      </c>
      <c r="S3">
        <v>30</v>
      </c>
      <c r="T3">
        <v>40</v>
      </c>
      <c r="U3">
        <v>50</v>
      </c>
    </row>
    <row r="4" spans="1:21" x14ac:dyDescent="0.35">
      <c r="A4" t="s">
        <v>2</v>
      </c>
      <c r="O4">
        <v>10</v>
      </c>
      <c r="P4">
        <f t="dataTable" ref="P4:U13" dt2D="1" dtr="1" r1="C3" r2="C13"/>
        <v>-115000</v>
      </c>
      <c r="Q4">
        <v>-90000</v>
      </c>
      <c r="R4">
        <v>-65000</v>
      </c>
      <c r="S4">
        <v>-40000</v>
      </c>
      <c r="T4">
        <v>-15000</v>
      </c>
      <c r="U4">
        <v>10000</v>
      </c>
    </row>
    <row r="5" spans="1:21" x14ac:dyDescent="0.35">
      <c r="A5" s="1" t="s">
        <v>3</v>
      </c>
      <c r="C5">
        <v>1500</v>
      </c>
      <c r="O5">
        <v>20</v>
      </c>
      <c r="P5">
        <v>-105000</v>
      </c>
      <c r="Q5">
        <v>-80000</v>
      </c>
      <c r="R5">
        <v>-55000</v>
      </c>
      <c r="S5">
        <v>-30000</v>
      </c>
      <c r="T5">
        <v>-5000</v>
      </c>
      <c r="U5">
        <v>20000</v>
      </c>
    </row>
    <row r="6" spans="1:21" x14ac:dyDescent="0.35">
      <c r="A6" s="1" t="s">
        <v>4</v>
      </c>
      <c r="C6">
        <v>2500</v>
      </c>
      <c r="O6">
        <v>30</v>
      </c>
      <c r="P6">
        <v>-95000</v>
      </c>
      <c r="Q6">
        <v>-70000</v>
      </c>
      <c r="R6">
        <v>-45000</v>
      </c>
      <c r="S6">
        <v>-20000</v>
      </c>
      <c r="T6">
        <v>5000</v>
      </c>
      <c r="U6">
        <v>30000</v>
      </c>
    </row>
    <row r="7" spans="1:21" x14ac:dyDescent="0.35">
      <c r="A7" s="1" t="s">
        <v>5</v>
      </c>
      <c r="C7">
        <v>4500</v>
      </c>
      <c r="N7" t="s">
        <v>19</v>
      </c>
      <c r="O7">
        <v>40</v>
      </c>
      <c r="P7">
        <v>-85000</v>
      </c>
      <c r="Q7">
        <v>-60000</v>
      </c>
      <c r="R7">
        <v>-35000</v>
      </c>
      <c r="S7">
        <v>-10000</v>
      </c>
      <c r="T7">
        <v>15000</v>
      </c>
      <c r="U7">
        <v>40000</v>
      </c>
    </row>
    <row r="8" spans="1:21" x14ac:dyDescent="0.35">
      <c r="A8" t="s">
        <v>6</v>
      </c>
      <c r="O8">
        <v>50</v>
      </c>
      <c r="P8">
        <v>-75000</v>
      </c>
      <c r="Q8">
        <v>-50000</v>
      </c>
      <c r="R8">
        <v>-25000</v>
      </c>
      <c r="S8">
        <v>0</v>
      </c>
      <c r="T8">
        <v>25000</v>
      </c>
      <c r="U8">
        <v>50000</v>
      </c>
    </row>
    <row r="9" spans="1:21" x14ac:dyDescent="0.35">
      <c r="A9" s="1" t="s">
        <v>7</v>
      </c>
      <c r="C9">
        <f>D9/100</f>
        <v>0.4</v>
      </c>
      <c r="D9">
        <v>40</v>
      </c>
      <c r="E9">
        <v>40</v>
      </c>
      <c r="O9">
        <v>60</v>
      </c>
      <c r="P9">
        <v>-65000</v>
      </c>
      <c r="Q9">
        <v>-40000</v>
      </c>
      <c r="R9">
        <v>-15000</v>
      </c>
      <c r="S9">
        <v>10000</v>
      </c>
      <c r="T9">
        <v>35000</v>
      </c>
      <c r="U9">
        <v>60000</v>
      </c>
    </row>
    <row r="10" spans="1:21" x14ac:dyDescent="0.35">
      <c r="A10" s="1" t="s">
        <v>8</v>
      </c>
      <c r="C10">
        <f t="shared" ref="C10:C11" si="0">D10/100</f>
        <v>0.4</v>
      </c>
      <c r="D10">
        <v>40</v>
      </c>
      <c r="O10">
        <v>70</v>
      </c>
      <c r="P10">
        <v>-55000</v>
      </c>
      <c r="Q10">
        <v>-30000</v>
      </c>
      <c r="R10">
        <v>-5000</v>
      </c>
      <c r="S10">
        <v>20000</v>
      </c>
      <c r="T10">
        <v>45000</v>
      </c>
      <c r="U10">
        <v>70000</v>
      </c>
    </row>
    <row r="11" spans="1:21" x14ac:dyDescent="0.35">
      <c r="A11" s="1" t="s">
        <v>9</v>
      </c>
      <c r="C11">
        <f t="shared" si="0"/>
        <v>0.5</v>
      </c>
      <c r="D11">
        <v>50</v>
      </c>
      <c r="O11">
        <v>80</v>
      </c>
      <c r="P11">
        <v>-45000</v>
      </c>
      <c r="Q11">
        <v>-20000</v>
      </c>
      <c r="R11">
        <v>5000</v>
      </c>
      <c r="S11">
        <v>30000</v>
      </c>
      <c r="T11">
        <v>55000</v>
      </c>
      <c r="U11">
        <v>80000</v>
      </c>
    </row>
    <row r="12" spans="1:21" x14ac:dyDescent="0.35">
      <c r="A12" s="1" t="s">
        <v>17</v>
      </c>
      <c r="C12">
        <v>30</v>
      </c>
      <c r="O12">
        <v>90</v>
      </c>
      <c r="P12">
        <v>-35000</v>
      </c>
      <c r="Q12">
        <v>-10000</v>
      </c>
      <c r="R12">
        <v>15000</v>
      </c>
      <c r="S12">
        <v>40000</v>
      </c>
      <c r="T12">
        <v>65000</v>
      </c>
      <c r="U12">
        <v>90000</v>
      </c>
    </row>
    <row r="13" spans="1:21" x14ac:dyDescent="0.35">
      <c r="A13" t="s">
        <v>10</v>
      </c>
      <c r="C13">
        <v>50</v>
      </c>
      <c r="O13">
        <v>100</v>
      </c>
      <c r="P13">
        <v>-25000</v>
      </c>
      <c r="Q13">
        <v>0</v>
      </c>
      <c r="R13">
        <v>25000</v>
      </c>
      <c r="S13">
        <v>50000</v>
      </c>
      <c r="T13">
        <v>75000</v>
      </c>
      <c r="U13">
        <v>100000</v>
      </c>
    </row>
    <row r="19" spans="1:12" x14ac:dyDescent="0.35">
      <c r="A19" t="s">
        <v>13</v>
      </c>
      <c r="E19" t="s">
        <v>2</v>
      </c>
      <c r="F19" t="s">
        <v>14</v>
      </c>
      <c r="G19" t="s">
        <v>17</v>
      </c>
      <c r="H19" t="s">
        <v>7</v>
      </c>
      <c r="I19" t="s">
        <v>8</v>
      </c>
      <c r="J19" t="s">
        <v>9</v>
      </c>
      <c r="K19" t="s">
        <v>15</v>
      </c>
      <c r="L19" t="s">
        <v>16</v>
      </c>
    </row>
    <row r="22" spans="1:12" x14ac:dyDescent="0.35">
      <c r="E22">
        <f>IF(D32=1,C5,IF(D32=2, C6, C7))</f>
        <v>2500</v>
      </c>
      <c r="F22">
        <f>E22*C3</f>
        <v>75000</v>
      </c>
      <c r="H22">
        <f>$E$22*$C$13*(1-C9)</f>
        <v>75000</v>
      </c>
      <c r="I22">
        <f>$E$22*$C$13*(1-C10)</f>
        <v>75000</v>
      </c>
      <c r="J22">
        <f>$E$22*$C$13*(1-C11)</f>
        <v>62500</v>
      </c>
      <c r="L22">
        <f>SUM(F22:K22)</f>
        <v>287500</v>
      </c>
    </row>
    <row r="23" spans="1:12" x14ac:dyDescent="0.35">
      <c r="G23">
        <f>E22*C12</f>
        <v>75000</v>
      </c>
      <c r="H23">
        <f>$E$22*$C$13*C9</f>
        <v>50000</v>
      </c>
      <c r="I23">
        <f>$E$22*$C$13*C10</f>
        <v>50000</v>
      </c>
      <c r="J23">
        <f>$E$22*$C$13*C11</f>
        <v>62500</v>
      </c>
      <c r="K23">
        <v>50000</v>
      </c>
      <c r="L23">
        <f>SUM(F23:K23)</f>
        <v>287500</v>
      </c>
    </row>
    <row r="25" spans="1:12" x14ac:dyDescent="0.35">
      <c r="K25" t="s">
        <v>18</v>
      </c>
      <c r="L25">
        <f>L22-L23</f>
        <v>0</v>
      </c>
    </row>
    <row r="32" spans="1:12" x14ac:dyDescent="0.35">
      <c r="D32">
        <v>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croll Bar 6">
              <controlPr defaultSize="0" autoPict="0">
                <anchor moveWithCells="1">
                  <from>
                    <xdr:col>4</xdr:col>
                    <xdr:colOff>6350</xdr:colOff>
                    <xdr:row>2</xdr:row>
                    <xdr:rowOff>0</xdr:rowOff>
                  </from>
                  <to>
                    <xdr:col>6</xdr:col>
                    <xdr:colOff>596900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Scroll Bar 7">
              <controlPr defaultSize="0" autoPict="0">
                <anchor moveWithCells="1">
                  <from>
                    <xdr:col>4</xdr:col>
                    <xdr:colOff>6350</xdr:colOff>
                    <xdr:row>4</xdr:row>
                    <xdr:rowOff>0</xdr:rowOff>
                  </from>
                  <to>
                    <xdr:col>6</xdr:col>
                    <xdr:colOff>596900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Scroll Bar 10">
              <controlPr defaultSize="0" autoPict="0">
                <anchor moveWithCells="1">
                  <from>
                    <xdr:col>4</xdr:col>
                    <xdr:colOff>6350</xdr:colOff>
                    <xdr:row>8</xdr:row>
                    <xdr:rowOff>0</xdr:rowOff>
                  </from>
                  <to>
                    <xdr:col>6</xdr:col>
                    <xdr:colOff>596900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Scroll Bar 13">
              <controlPr defaultSize="0" autoPict="0">
                <anchor moveWithCells="1">
                  <from>
                    <xdr:col>4</xdr:col>
                    <xdr:colOff>6350</xdr:colOff>
                    <xdr:row>12</xdr:row>
                    <xdr:rowOff>0</xdr:rowOff>
                  </from>
                  <to>
                    <xdr:col>6</xdr:col>
                    <xdr:colOff>596900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Group Box 14">
              <controlPr defaultSize="0" autoFill="0" autoPict="0">
                <anchor moveWithCells="1">
                  <from>
                    <xdr:col>0</xdr:col>
                    <xdr:colOff>6350</xdr:colOff>
                    <xdr:row>20</xdr:row>
                    <xdr:rowOff>12700</xdr:rowOff>
                  </from>
                  <to>
                    <xdr:col>2</xdr:col>
                    <xdr:colOff>463550</xdr:colOff>
                    <xdr:row>26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Option Button 15">
              <controlPr defaultSize="0" autoFill="0" autoLine="0" autoPict="0">
                <anchor moveWithCells="1">
                  <from>
                    <xdr:col>1</xdr:col>
                    <xdr:colOff>12700</xdr:colOff>
                    <xdr:row>21</xdr:row>
                    <xdr:rowOff>0</xdr:rowOff>
                  </from>
                  <to>
                    <xdr:col>1</xdr:col>
                    <xdr:colOff>603250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Option Button 17">
              <controlPr defaultSize="0" autoFill="0" autoLine="0" autoPict="0">
                <anchor moveWithCells="1">
                  <from>
                    <xdr:col>1</xdr:col>
                    <xdr:colOff>12700</xdr:colOff>
                    <xdr:row>23</xdr:row>
                    <xdr:rowOff>0</xdr:rowOff>
                  </from>
                  <to>
                    <xdr:col>1</xdr:col>
                    <xdr:colOff>603250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Option Button 18">
              <controlPr defaultSize="0" autoFill="0" autoLine="0" autoPict="0">
                <anchor moveWithCells="1">
                  <from>
                    <xdr:col>1</xdr:col>
                    <xdr:colOff>12700</xdr:colOff>
                    <xdr:row>25</xdr:row>
                    <xdr:rowOff>0</xdr:rowOff>
                  </from>
                  <to>
                    <xdr:col>1</xdr:col>
                    <xdr:colOff>603250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Scroll Bar 20">
              <controlPr defaultSize="0" autoPict="0">
                <anchor moveWithCells="1">
                  <from>
                    <xdr:col>4</xdr:col>
                    <xdr:colOff>6350</xdr:colOff>
                    <xdr:row>11</xdr:row>
                    <xdr:rowOff>0</xdr:rowOff>
                  </from>
                  <to>
                    <xdr:col>6</xdr:col>
                    <xdr:colOff>596900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3" name="Scroll Bar 22">
              <controlPr defaultSize="0" autoPict="0">
                <anchor moveWithCells="1">
                  <from>
                    <xdr:col>4</xdr:col>
                    <xdr:colOff>6350</xdr:colOff>
                    <xdr:row>9</xdr:row>
                    <xdr:rowOff>0</xdr:rowOff>
                  </from>
                  <to>
                    <xdr:col>6</xdr:col>
                    <xdr:colOff>596900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4" name="Scroll Bar 23">
              <controlPr defaultSize="0" autoPict="0">
                <anchor moveWithCells="1">
                  <from>
                    <xdr:col>4</xdr:col>
                    <xdr:colOff>6350</xdr:colOff>
                    <xdr:row>10</xdr:row>
                    <xdr:rowOff>0</xdr:rowOff>
                  </from>
                  <to>
                    <xdr:col>6</xdr:col>
                    <xdr:colOff>596900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5" name="Scroll Bar 24">
              <controlPr defaultSize="0" autoPict="0">
                <anchor moveWithCells="1">
                  <from>
                    <xdr:col>4</xdr:col>
                    <xdr:colOff>6350</xdr:colOff>
                    <xdr:row>5</xdr:row>
                    <xdr:rowOff>0</xdr:rowOff>
                  </from>
                  <to>
                    <xdr:col>6</xdr:col>
                    <xdr:colOff>596900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Scroll Bar 25">
              <controlPr defaultSize="0" autoPict="0">
                <anchor moveWithCells="1">
                  <from>
                    <xdr:col>4</xdr:col>
                    <xdr:colOff>6350</xdr:colOff>
                    <xdr:row>6</xdr:row>
                    <xdr:rowOff>0</xdr:rowOff>
                  </from>
                  <to>
                    <xdr:col>6</xdr:col>
                    <xdr:colOff>596900</xdr:colOff>
                    <xdr:row>6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E5AD-D838-4AE6-873C-C7D1B99B180B}">
  <dimension ref="A1:U32"/>
  <sheetViews>
    <sheetView workbookViewId="0"/>
  </sheetViews>
  <sheetFormatPr defaultRowHeight="14.5" x14ac:dyDescent="0.35"/>
  <cols>
    <col min="1" max="1" width="10.6328125" customWidth="1"/>
  </cols>
  <sheetData>
    <row r="1" spans="1:21" x14ac:dyDescent="0.35">
      <c r="A1" t="s">
        <v>0</v>
      </c>
      <c r="C1" t="s">
        <v>11</v>
      </c>
      <c r="E1" t="s">
        <v>12</v>
      </c>
      <c r="S1" t="s">
        <v>1</v>
      </c>
    </row>
    <row r="3" spans="1:21" x14ac:dyDescent="0.35">
      <c r="A3" t="s">
        <v>1</v>
      </c>
      <c r="C3">
        <v>30</v>
      </c>
      <c r="O3">
        <f>T25</f>
        <v>105000</v>
      </c>
      <c r="P3">
        <v>0</v>
      </c>
      <c r="Q3">
        <v>10</v>
      </c>
      <c r="R3">
        <v>20</v>
      </c>
      <c r="S3">
        <v>30</v>
      </c>
      <c r="T3">
        <v>40</v>
      </c>
      <c r="U3">
        <v>50</v>
      </c>
    </row>
    <row r="4" spans="1:21" x14ac:dyDescent="0.35">
      <c r="A4" t="s">
        <v>2</v>
      </c>
      <c r="O4">
        <v>10</v>
      </c>
      <c r="P4">
        <f t="dataTable" ref="P4:U13" dt2D="1" dtr="1" r1="C3" r2="C13"/>
        <v>-94000</v>
      </c>
      <c r="Q4">
        <v>-69000</v>
      </c>
      <c r="R4">
        <v>-44000</v>
      </c>
      <c r="S4">
        <v>-19000</v>
      </c>
      <c r="T4">
        <v>6000</v>
      </c>
      <c r="U4">
        <v>31000</v>
      </c>
    </row>
    <row r="5" spans="1:21" x14ac:dyDescent="0.35">
      <c r="A5" s="1" t="s">
        <v>3</v>
      </c>
      <c r="C5">
        <v>1500</v>
      </c>
      <c r="O5">
        <v>20</v>
      </c>
      <c r="P5">
        <v>-63000</v>
      </c>
      <c r="Q5">
        <v>-38000</v>
      </c>
      <c r="R5">
        <v>-13000</v>
      </c>
      <c r="S5">
        <v>12000</v>
      </c>
      <c r="T5">
        <v>37000</v>
      </c>
      <c r="U5">
        <v>62000</v>
      </c>
    </row>
    <row r="6" spans="1:21" x14ac:dyDescent="0.35">
      <c r="A6" s="1" t="s">
        <v>4</v>
      </c>
      <c r="C6">
        <v>2500</v>
      </c>
      <c r="O6">
        <v>30</v>
      </c>
      <c r="P6">
        <v>-32000</v>
      </c>
      <c r="Q6">
        <v>-7000</v>
      </c>
      <c r="R6">
        <v>18000</v>
      </c>
      <c r="S6">
        <v>43000</v>
      </c>
      <c r="T6">
        <v>68000</v>
      </c>
      <c r="U6">
        <v>93000</v>
      </c>
    </row>
    <row r="7" spans="1:21" x14ac:dyDescent="0.35">
      <c r="A7" s="1" t="s">
        <v>5</v>
      </c>
      <c r="C7">
        <v>4500</v>
      </c>
      <c r="I7" s="8"/>
      <c r="J7" s="9" t="s">
        <v>32</v>
      </c>
      <c r="K7" s="10"/>
      <c r="N7" t="s">
        <v>19</v>
      </c>
      <c r="O7">
        <v>40</v>
      </c>
      <c r="P7">
        <v>-1000</v>
      </c>
      <c r="Q7">
        <v>24000</v>
      </c>
      <c r="R7">
        <v>49000</v>
      </c>
      <c r="S7">
        <v>74000</v>
      </c>
      <c r="T7">
        <v>99000</v>
      </c>
      <c r="U7">
        <v>124000</v>
      </c>
    </row>
    <row r="8" spans="1:21" x14ac:dyDescent="0.35">
      <c r="A8" t="s">
        <v>21</v>
      </c>
      <c r="I8" s="3" t="s">
        <v>20</v>
      </c>
      <c r="J8" s="2"/>
      <c r="K8" s="4" t="s">
        <v>6</v>
      </c>
      <c r="O8">
        <v>50</v>
      </c>
      <c r="P8">
        <v>30000</v>
      </c>
      <c r="Q8">
        <v>55000</v>
      </c>
      <c r="R8">
        <v>80000</v>
      </c>
      <c r="S8">
        <v>105000</v>
      </c>
      <c r="T8">
        <v>130000</v>
      </c>
      <c r="U8">
        <v>155000</v>
      </c>
    </row>
    <row r="9" spans="1:21" x14ac:dyDescent="0.35">
      <c r="A9" s="1" t="s">
        <v>7</v>
      </c>
      <c r="C9">
        <f>D9/100</f>
        <v>0.4</v>
      </c>
      <c r="D9">
        <v>40</v>
      </c>
      <c r="E9">
        <v>40</v>
      </c>
      <c r="I9" s="3">
        <f>MIN(1, 2*C9)</f>
        <v>0.8</v>
      </c>
      <c r="J9" s="2"/>
      <c r="K9" s="4">
        <f>MAX(0.1, C9-0.1)</f>
        <v>0.30000000000000004</v>
      </c>
      <c r="O9">
        <v>60</v>
      </c>
      <c r="P9">
        <v>61000</v>
      </c>
      <c r="Q9">
        <v>86000</v>
      </c>
      <c r="R9">
        <v>111000</v>
      </c>
      <c r="S9">
        <v>136000</v>
      </c>
      <c r="T9">
        <v>161000</v>
      </c>
      <c r="U9">
        <v>186000</v>
      </c>
    </row>
    <row r="10" spans="1:21" x14ac:dyDescent="0.35">
      <c r="A10" s="1" t="s">
        <v>8</v>
      </c>
      <c r="C10">
        <f t="shared" ref="C10:C11" si="0">D10/100</f>
        <v>0.4</v>
      </c>
      <c r="D10">
        <v>40</v>
      </c>
      <c r="I10" s="3">
        <f t="shared" ref="I10:I11" si="1">MIN(1, 2*C10)</f>
        <v>0.8</v>
      </c>
      <c r="J10" s="2"/>
      <c r="K10" s="4">
        <f t="shared" ref="K10:K11" si="2">MAX(0.1, C10-0.1)</f>
        <v>0.30000000000000004</v>
      </c>
      <c r="O10">
        <v>70</v>
      </c>
      <c r="P10">
        <v>92000</v>
      </c>
      <c r="Q10">
        <v>117000</v>
      </c>
      <c r="R10">
        <v>142000</v>
      </c>
      <c r="S10">
        <v>167000</v>
      </c>
      <c r="T10">
        <v>192000</v>
      </c>
      <c r="U10">
        <v>217000</v>
      </c>
    </row>
    <row r="11" spans="1:21" x14ac:dyDescent="0.35">
      <c r="A11" s="1" t="s">
        <v>9</v>
      </c>
      <c r="C11">
        <f t="shared" si="0"/>
        <v>0.5</v>
      </c>
      <c r="D11">
        <v>50</v>
      </c>
      <c r="I11" s="5">
        <f t="shared" si="1"/>
        <v>1</v>
      </c>
      <c r="J11" s="6"/>
      <c r="K11" s="7">
        <f t="shared" si="2"/>
        <v>0.4</v>
      </c>
      <c r="O11">
        <v>80</v>
      </c>
      <c r="P11">
        <v>123000</v>
      </c>
      <c r="Q11">
        <v>148000</v>
      </c>
      <c r="R11">
        <v>173000</v>
      </c>
      <c r="S11">
        <v>198000</v>
      </c>
      <c r="T11">
        <v>223000</v>
      </c>
      <c r="U11">
        <v>248000</v>
      </c>
    </row>
    <row r="12" spans="1:21" x14ac:dyDescent="0.35">
      <c r="A12" s="1" t="s">
        <v>17</v>
      </c>
      <c r="C12">
        <v>30</v>
      </c>
      <c r="O12">
        <v>90</v>
      </c>
      <c r="P12">
        <v>154000</v>
      </c>
      <c r="Q12">
        <v>179000</v>
      </c>
      <c r="R12">
        <v>204000</v>
      </c>
      <c r="S12">
        <v>229000</v>
      </c>
      <c r="T12">
        <v>254000</v>
      </c>
      <c r="U12">
        <v>279000</v>
      </c>
    </row>
    <row r="13" spans="1:21" x14ac:dyDescent="0.35">
      <c r="A13" t="s">
        <v>10</v>
      </c>
      <c r="C13">
        <v>50</v>
      </c>
      <c r="O13">
        <v>100</v>
      </c>
      <c r="P13">
        <v>185000</v>
      </c>
      <c r="Q13">
        <v>210000</v>
      </c>
      <c r="R13">
        <v>235000</v>
      </c>
      <c r="S13">
        <v>260000</v>
      </c>
      <c r="T13">
        <v>285000</v>
      </c>
      <c r="U13">
        <v>310000</v>
      </c>
    </row>
    <row r="19" spans="1:20" x14ac:dyDescent="0.35">
      <c r="A19" t="s">
        <v>13</v>
      </c>
      <c r="E19" t="s">
        <v>2</v>
      </c>
      <c r="F19" t="s">
        <v>14</v>
      </c>
      <c r="G19" t="s">
        <v>15</v>
      </c>
      <c r="H19" t="s">
        <v>17</v>
      </c>
      <c r="I19" t="s">
        <v>22</v>
      </c>
      <c r="J19" t="s">
        <v>23</v>
      </c>
      <c r="K19" t="s">
        <v>24</v>
      </c>
      <c r="M19" t="s">
        <v>28</v>
      </c>
      <c r="N19" t="s">
        <v>25</v>
      </c>
      <c r="O19" t="s">
        <v>26</v>
      </c>
      <c r="P19" t="s">
        <v>27</v>
      </c>
      <c r="R19" t="s">
        <v>29</v>
      </c>
      <c r="T19" t="s">
        <v>16</v>
      </c>
    </row>
    <row r="22" spans="1:20" x14ac:dyDescent="0.35">
      <c r="E22">
        <f>IF(D32=1,C5,IF(D32=2, C6, C7))</f>
        <v>2500</v>
      </c>
      <c r="F22">
        <f>E22*C3</f>
        <v>75000</v>
      </c>
      <c r="I22">
        <f>$E$22*$C$13*(1-C9)</f>
        <v>75000</v>
      </c>
      <c r="J22">
        <f>$E$22*$C$13*(1-C10)</f>
        <v>75000</v>
      </c>
      <c r="K22">
        <f>$E$22*$C$13*(1-C11)</f>
        <v>62500</v>
      </c>
      <c r="M22">
        <f>SUM(F22:K22)</f>
        <v>287500</v>
      </c>
      <c r="N22">
        <f>$E$22*$C$13*I9*(1-K9)</f>
        <v>70000</v>
      </c>
      <c r="O22">
        <f>$E$22*$C$13*I10*(1-K10)</f>
        <v>70000</v>
      </c>
      <c r="P22">
        <f>$E$22*$C$13*I11*(1-K11)</f>
        <v>75000</v>
      </c>
      <c r="R22">
        <f>SUM(N22:P22)</f>
        <v>215000</v>
      </c>
      <c r="T22">
        <f>M22+R22</f>
        <v>502500</v>
      </c>
    </row>
    <row r="23" spans="1:20" x14ac:dyDescent="0.35">
      <c r="G23">
        <v>50000</v>
      </c>
      <c r="H23">
        <f>E22*C12</f>
        <v>75000</v>
      </c>
      <c r="I23">
        <f>$E$22*$C$13*C9</f>
        <v>50000</v>
      </c>
      <c r="J23">
        <f>$E$22*$C$13*C10</f>
        <v>50000</v>
      </c>
      <c r="K23">
        <f>$E$22*$C$13*C11</f>
        <v>62500</v>
      </c>
      <c r="M23">
        <f>SUM(F23:K23)</f>
        <v>287500</v>
      </c>
      <c r="N23">
        <f>$E$22*$C$13*I9*K9</f>
        <v>30000.000000000004</v>
      </c>
      <c r="O23">
        <f>$E$22*$C$13*I10*K10</f>
        <v>30000.000000000004</v>
      </c>
      <c r="P23">
        <f>$E$22*$C$13*I11*K11</f>
        <v>50000</v>
      </c>
      <c r="R23">
        <f>SUM(N23:P23)</f>
        <v>110000</v>
      </c>
      <c r="T23">
        <f>M23+R23</f>
        <v>397500</v>
      </c>
    </row>
    <row r="25" spans="1:20" x14ac:dyDescent="0.35">
      <c r="L25" t="s">
        <v>30</v>
      </c>
      <c r="M25">
        <f>M22-M23</f>
        <v>0</v>
      </c>
      <c r="Q25" t="s">
        <v>31</v>
      </c>
      <c r="R25">
        <f>R22-R23</f>
        <v>105000</v>
      </c>
      <c r="S25" t="s">
        <v>18</v>
      </c>
      <c r="T25">
        <f>T22-T23</f>
        <v>105000</v>
      </c>
    </row>
    <row r="32" spans="1:20" x14ac:dyDescent="0.35">
      <c r="D32">
        <v>2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4</xdr:col>
                    <xdr:colOff>6350</xdr:colOff>
                    <xdr:row>2</xdr:row>
                    <xdr:rowOff>0</xdr:rowOff>
                  </from>
                  <to>
                    <xdr:col>6</xdr:col>
                    <xdr:colOff>596900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4</xdr:col>
                    <xdr:colOff>6350</xdr:colOff>
                    <xdr:row>4</xdr:row>
                    <xdr:rowOff>0</xdr:rowOff>
                  </from>
                  <to>
                    <xdr:col>6</xdr:col>
                    <xdr:colOff>596900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Scroll Bar 3">
              <controlPr defaultSize="0" autoPict="0">
                <anchor moveWithCells="1">
                  <from>
                    <xdr:col>4</xdr:col>
                    <xdr:colOff>6350</xdr:colOff>
                    <xdr:row>8</xdr:row>
                    <xdr:rowOff>0</xdr:rowOff>
                  </from>
                  <to>
                    <xdr:col>6</xdr:col>
                    <xdr:colOff>596900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croll Bar 4">
              <controlPr defaultSize="0" autoPict="0">
                <anchor moveWithCells="1">
                  <from>
                    <xdr:col>4</xdr:col>
                    <xdr:colOff>6350</xdr:colOff>
                    <xdr:row>12</xdr:row>
                    <xdr:rowOff>0</xdr:rowOff>
                  </from>
                  <to>
                    <xdr:col>6</xdr:col>
                    <xdr:colOff>596900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Group Box 5">
              <controlPr defaultSize="0" autoFill="0" autoPict="0">
                <anchor moveWithCells="1">
                  <from>
                    <xdr:col>0</xdr:col>
                    <xdr:colOff>6350</xdr:colOff>
                    <xdr:row>20</xdr:row>
                    <xdr:rowOff>12700</xdr:rowOff>
                  </from>
                  <to>
                    <xdr:col>2</xdr:col>
                    <xdr:colOff>463550</xdr:colOff>
                    <xdr:row>26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Option Button 6">
              <controlPr defaultSize="0" autoFill="0" autoLine="0" autoPict="0">
                <anchor moveWithCells="1">
                  <from>
                    <xdr:col>1</xdr:col>
                    <xdr:colOff>12700</xdr:colOff>
                    <xdr:row>21</xdr:row>
                    <xdr:rowOff>0</xdr:rowOff>
                  </from>
                  <to>
                    <xdr:col>1</xdr:col>
                    <xdr:colOff>603250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Option Button 7">
              <controlPr defaultSize="0" autoFill="0" autoLine="0" autoPict="0">
                <anchor moveWithCells="1">
                  <from>
                    <xdr:col>1</xdr:col>
                    <xdr:colOff>12700</xdr:colOff>
                    <xdr:row>23</xdr:row>
                    <xdr:rowOff>0</xdr:rowOff>
                  </from>
                  <to>
                    <xdr:col>1</xdr:col>
                    <xdr:colOff>603250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Option Button 8">
              <controlPr defaultSize="0" autoFill="0" autoLine="0" autoPict="0">
                <anchor moveWithCells="1">
                  <from>
                    <xdr:col>1</xdr:col>
                    <xdr:colOff>12700</xdr:colOff>
                    <xdr:row>25</xdr:row>
                    <xdr:rowOff>0</xdr:rowOff>
                  </from>
                  <to>
                    <xdr:col>1</xdr:col>
                    <xdr:colOff>603250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Scroll Bar 9">
              <controlPr defaultSize="0" autoPict="0">
                <anchor moveWithCells="1">
                  <from>
                    <xdr:col>4</xdr:col>
                    <xdr:colOff>6350</xdr:colOff>
                    <xdr:row>11</xdr:row>
                    <xdr:rowOff>0</xdr:rowOff>
                  </from>
                  <to>
                    <xdr:col>6</xdr:col>
                    <xdr:colOff>596900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Scroll Bar 10">
              <controlPr defaultSize="0" autoPict="0">
                <anchor moveWithCells="1">
                  <from>
                    <xdr:col>4</xdr:col>
                    <xdr:colOff>6350</xdr:colOff>
                    <xdr:row>9</xdr:row>
                    <xdr:rowOff>0</xdr:rowOff>
                  </from>
                  <to>
                    <xdr:col>6</xdr:col>
                    <xdr:colOff>596900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Scroll Bar 11">
              <controlPr defaultSize="0" autoPict="0">
                <anchor moveWithCells="1">
                  <from>
                    <xdr:col>4</xdr:col>
                    <xdr:colOff>6350</xdr:colOff>
                    <xdr:row>10</xdr:row>
                    <xdr:rowOff>0</xdr:rowOff>
                  </from>
                  <to>
                    <xdr:col>6</xdr:col>
                    <xdr:colOff>596900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Scroll Bar 12">
              <controlPr defaultSize="0" autoPict="0">
                <anchor moveWithCells="1">
                  <from>
                    <xdr:col>4</xdr:col>
                    <xdr:colOff>6350</xdr:colOff>
                    <xdr:row>5</xdr:row>
                    <xdr:rowOff>0</xdr:rowOff>
                  </from>
                  <to>
                    <xdr:col>6</xdr:col>
                    <xdr:colOff>596900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Scroll Bar 13">
              <controlPr defaultSize="0" autoPict="0">
                <anchor moveWithCells="1">
                  <from>
                    <xdr:col>4</xdr:col>
                    <xdr:colOff>6350</xdr:colOff>
                    <xdr:row>6</xdr:row>
                    <xdr:rowOff>0</xdr:rowOff>
                  </from>
                  <to>
                    <xdr:col>6</xdr:col>
                    <xdr:colOff>596900</xdr:colOff>
                    <xdr:row>6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2C1C-3F46-482E-B4D8-A4CD2EE4B63E}">
  <dimension ref="A1:T32"/>
  <sheetViews>
    <sheetView tabSelected="1" workbookViewId="0"/>
  </sheetViews>
  <sheetFormatPr defaultRowHeight="14.5" x14ac:dyDescent="0.35"/>
  <cols>
    <col min="1" max="1" width="10.6328125" customWidth="1"/>
  </cols>
  <sheetData>
    <row r="1" spans="1:15" x14ac:dyDescent="0.35">
      <c r="A1" t="s">
        <v>0</v>
      </c>
      <c r="C1" t="s">
        <v>11</v>
      </c>
      <c r="E1" t="s">
        <v>12</v>
      </c>
      <c r="O1">
        <f ca="1">T25</f>
        <v>105000</v>
      </c>
    </row>
    <row r="2" spans="1:15" x14ac:dyDescent="0.35">
      <c r="N2">
        <v>1</v>
      </c>
      <c r="O2">
        <f t="dataTable" ref="O2:O11" dt2D="0" dtr="0" r1="A1" ca="1"/>
        <v>260000</v>
      </c>
    </row>
    <row r="3" spans="1:15" x14ac:dyDescent="0.35">
      <c r="A3" t="s">
        <v>1</v>
      </c>
      <c r="C3">
        <v>30</v>
      </c>
      <c r="N3">
        <v>2</v>
      </c>
      <c r="O3">
        <v>105000</v>
      </c>
    </row>
    <row r="4" spans="1:15" x14ac:dyDescent="0.35">
      <c r="A4" t="s">
        <v>2</v>
      </c>
      <c r="N4">
        <v>3</v>
      </c>
      <c r="O4">
        <v>105000</v>
      </c>
    </row>
    <row r="5" spans="1:15" x14ac:dyDescent="0.35">
      <c r="A5" s="1" t="s">
        <v>3</v>
      </c>
      <c r="C5">
        <v>2500</v>
      </c>
      <c r="N5">
        <v>4</v>
      </c>
      <c r="O5">
        <v>260000</v>
      </c>
    </row>
    <row r="6" spans="1:15" x14ac:dyDescent="0.35">
      <c r="A6" s="1"/>
      <c r="N6">
        <v>5</v>
      </c>
      <c r="O6">
        <v>105000</v>
      </c>
    </row>
    <row r="7" spans="1:15" x14ac:dyDescent="0.35">
      <c r="A7" s="1" t="s">
        <v>5</v>
      </c>
      <c r="C7">
        <v>5000</v>
      </c>
      <c r="I7" s="8"/>
      <c r="J7" s="9" t="s">
        <v>32</v>
      </c>
      <c r="K7" s="10"/>
      <c r="N7">
        <v>6</v>
      </c>
      <c r="O7">
        <v>260000</v>
      </c>
    </row>
    <row r="8" spans="1:15" x14ac:dyDescent="0.35">
      <c r="A8" t="s">
        <v>21</v>
      </c>
      <c r="I8" s="3" t="s">
        <v>20</v>
      </c>
      <c r="J8" s="2"/>
      <c r="K8" s="4" t="s">
        <v>6</v>
      </c>
      <c r="N8">
        <v>7</v>
      </c>
      <c r="O8">
        <v>105000</v>
      </c>
    </row>
    <row r="9" spans="1:15" x14ac:dyDescent="0.35">
      <c r="A9" s="1" t="s">
        <v>7</v>
      </c>
      <c r="C9">
        <f>D9/100</f>
        <v>0.4</v>
      </c>
      <c r="D9">
        <v>40</v>
      </c>
      <c r="E9">
        <v>40</v>
      </c>
      <c r="I9" s="3">
        <f>MIN(1, 2*C9)</f>
        <v>0.8</v>
      </c>
      <c r="J9" s="2"/>
      <c r="K9" s="4">
        <f>MAX(0.1, C9-0.1)</f>
        <v>0.30000000000000004</v>
      </c>
      <c r="N9">
        <v>8</v>
      </c>
      <c r="O9">
        <v>105000</v>
      </c>
    </row>
    <row r="10" spans="1:15" x14ac:dyDescent="0.35">
      <c r="A10" s="1" t="s">
        <v>8</v>
      </c>
      <c r="C10">
        <f t="shared" ref="C10:C11" si="0">D10/100</f>
        <v>0.4</v>
      </c>
      <c r="D10">
        <v>40</v>
      </c>
      <c r="I10" s="3">
        <f t="shared" ref="I10:I11" si="1">MIN(1, 2*C10)</f>
        <v>0.8</v>
      </c>
      <c r="J10" s="2"/>
      <c r="K10" s="4">
        <f t="shared" ref="K10:K11" si="2">MAX(0.1, C10-0.1)</f>
        <v>0.30000000000000004</v>
      </c>
      <c r="N10">
        <v>9</v>
      </c>
      <c r="O10">
        <v>105000</v>
      </c>
    </row>
    <row r="11" spans="1:15" x14ac:dyDescent="0.35">
      <c r="A11" s="1" t="s">
        <v>9</v>
      </c>
      <c r="C11">
        <f t="shared" si="0"/>
        <v>0.5</v>
      </c>
      <c r="D11">
        <v>50</v>
      </c>
      <c r="I11" s="5">
        <f t="shared" si="1"/>
        <v>1</v>
      </c>
      <c r="J11" s="6"/>
      <c r="K11" s="7">
        <f t="shared" si="2"/>
        <v>0.4</v>
      </c>
      <c r="N11">
        <v>10</v>
      </c>
      <c r="O11">
        <v>105000</v>
      </c>
    </row>
    <row r="12" spans="1:15" x14ac:dyDescent="0.35">
      <c r="A12" s="1" t="s">
        <v>17</v>
      </c>
      <c r="C12">
        <v>30</v>
      </c>
      <c r="N12" t="s">
        <v>34</v>
      </c>
      <c r="O12">
        <f>AVERAGE(O2:O11)</f>
        <v>151500</v>
      </c>
    </row>
    <row r="13" spans="1:15" x14ac:dyDescent="0.35">
      <c r="A13" t="s">
        <v>10</v>
      </c>
      <c r="C13">
        <v>50</v>
      </c>
    </row>
    <row r="19" spans="1:20" x14ac:dyDescent="0.35">
      <c r="A19" t="s">
        <v>13</v>
      </c>
      <c r="E19" t="s">
        <v>2</v>
      </c>
      <c r="F19" t="s">
        <v>14</v>
      </c>
      <c r="G19" t="s">
        <v>15</v>
      </c>
      <c r="H19" t="s">
        <v>17</v>
      </c>
      <c r="I19" t="s">
        <v>22</v>
      </c>
      <c r="J19" t="s">
        <v>23</v>
      </c>
      <c r="K19" t="s">
        <v>24</v>
      </c>
      <c r="M19" t="s">
        <v>28</v>
      </c>
      <c r="N19" t="s">
        <v>25</v>
      </c>
      <c r="O19" t="s">
        <v>26</v>
      </c>
      <c r="P19" t="s">
        <v>27</v>
      </c>
      <c r="R19" t="s">
        <v>29</v>
      </c>
      <c r="T19" t="s">
        <v>16</v>
      </c>
    </row>
    <row r="22" spans="1:20" x14ac:dyDescent="0.35">
      <c r="A22" s="1" t="s">
        <v>33</v>
      </c>
      <c r="C22">
        <f>D22/100</f>
        <v>0.7</v>
      </c>
      <c r="D22">
        <v>70</v>
      </c>
      <c r="E22">
        <f ca="1">IF(D32=1,C5,IF(D32=2, C6, C7))</f>
        <v>2500</v>
      </c>
      <c r="F22">
        <f ca="1">E22*C3</f>
        <v>75000</v>
      </c>
      <c r="I22">
        <f ca="1">$E$22*$C$13*(1-C9)</f>
        <v>75000</v>
      </c>
      <c r="J22">
        <f ca="1">$E$22*$C$13*(1-C10)</f>
        <v>75000</v>
      </c>
      <c r="K22">
        <f ca="1">$E$22*$C$13*(1-C11)</f>
        <v>62500</v>
      </c>
      <c r="M22">
        <f ca="1">SUM(F22:K22)</f>
        <v>287500</v>
      </c>
      <c r="N22">
        <f ca="1">$E$22*$C$13*I9*(1-K9)</f>
        <v>70000</v>
      </c>
      <c r="O22">
        <f ca="1">$E$22*$C$13*I10*(1-K10)</f>
        <v>70000</v>
      </c>
      <c r="P22">
        <f ca="1">$E$22*$C$13*I11*(1-K11)</f>
        <v>75000</v>
      </c>
      <c r="R22">
        <f ca="1">SUM(N22:P22)</f>
        <v>215000</v>
      </c>
      <c r="T22">
        <f ca="1">M22+R22</f>
        <v>502500</v>
      </c>
    </row>
    <row r="23" spans="1:20" x14ac:dyDescent="0.35">
      <c r="G23">
        <v>50000</v>
      </c>
      <c r="H23">
        <f ca="1">E22*C12</f>
        <v>75000</v>
      </c>
      <c r="I23">
        <f ca="1">$E$22*$C$13*C9</f>
        <v>50000</v>
      </c>
      <c r="J23">
        <f ca="1">$E$22*$C$13*C10</f>
        <v>50000</v>
      </c>
      <c r="K23">
        <f ca="1">$E$22*$C$13*C11</f>
        <v>62500</v>
      </c>
      <c r="M23">
        <f ca="1">SUM(F23:K23)</f>
        <v>287500</v>
      </c>
      <c r="N23">
        <f ca="1">$E$22*$C$13*I9*K9</f>
        <v>30000.000000000004</v>
      </c>
      <c r="O23">
        <f ca="1">$E$22*$C$13*I10*K10</f>
        <v>30000.000000000004</v>
      </c>
      <c r="P23">
        <f ca="1">$E$22*$C$13*I11*K11</f>
        <v>50000</v>
      </c>
      <c r="R23">
        <f ca="1">SUM(N23:P23)</f>
        <v>110000</v>
      </c>
      <c r="T23">
        <f ca="1">M23+R23</f>
        <v>397500</v>
      </c>
    </row>
    <row r="25" spans="1:20" x14ac:dyDescent="0.35">
      <c r="L25" t="s">
        <v>30</v>
      </c>
      <c r="M25">
        <f ca="1">M22-M23</f>
        <v>0</v>
      </c>
      <c r="Q25" t="s">
        <v>31</v>
      </c>
      <c r="R25">
        <f ca="1">R22-R23</f>
        <v>105000</v>
      </c>
      <c r="S25" t="s">
        <v>18</v>
      </c>
      <c r="T25">
        <f ca="1">T22-T23</f>
        <v>105000</v>
      </c>
    </row>
    <row r="32" spans="1:20" x14ac:dyDescent="0.35">
      <c r="D32">
        <f ca="1">IF(RAND()&lt;C22,1,3)</f>
        <v>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croll Bar 1">
              <controlPr defaultSize="0" autoPict="0">
                <anchor moveWithCells="1">
                  <from>
                    <xdr:col>4</xdr:col>
                    <xdr:colOff>6350</xdr:colOff>
                    <xdr:row>2</xdr:row>
                    <xdr:rowOff>0</xdr:rowOff>
                  </from>
                  <to>
                    <xdr:col>6</xdr:col>
                    <xdr:colOff>596900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Scroll Bar 2">
              <controlPr defaultSize="0" autoPict="0">
                <anchor moveWithCells="1">
                  <from>
                    <xdr:col>4</xdr:col>
                    <xdr:colOff>6350</xdr:colOff>
                    <xdr:row>4</xdr:row>
                    <xdr:rowOff>0</xdr:rowOff>
                  </from>
                  <to>
                    <xdr:col>6</xdr:col>
                    <xdr:colOff>596900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Scroll Bar 3">
              <controlPr defaultSize="0" autoPict="0">
                <anchor moveWithCells="1">
                  <from>
                    <xdr:col>4</xdr:col>
                    <xdr:colOff>6350</xdr:colOff>
                    <xdr:row>8</xdr:row>
                    <xdr:rowOff>0</xdr:rowOff>
                  </from>
                  <to>
                    <xdr:col>6</xdr:col>
                    <xdr:colOff>596900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Scroll Bar 4">
              <controlPr defaultSize="0" autoPict="0">
                <anchor moveWithCells="1">
                  <from>
                    <xdr:col>4</xdr:col>
                    <xdr:colOff>6350</xdr:colOff>
                    <xdr:row>12</xdr:row>
                    <xdr:rowOff>0</xdr:rowOff>
                  </from>
                  <to>
                    <xdr:col>6</xdr:col>
                    <xdr:colOff>596900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8" name="Scroll Bar 9">
              <controlPr defaultSize="0" autoPict="0">
                <anchor moveWithCells="1">
                  <from>
                    <xdr:col>4</xdr:col>
                    <xdr:colOff>6350</xdr:colOff>
                    <xdr:row>11</xdr:row>
                    <xdr:rowOff>0</xdr:rowOff>
                  </from>
                  <to>
                    <xdr:col>6</xdr:col>
                    <xdr:colOff>596900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9" name="Scroll Bar 10">
              <controlPr defaultSize="0" autoPict="0">
                <anchor moveWithCells="1">
                  <from>
                    <xdr:col>4</xdr:col>
                    <xdr:colOff>6350</xdr:colOff>
                    <xdr:row>9</xdr:row>
                    <xdr:rowOff>0</xdr:rowOff>
                  </from>
                  <to>
                    <xdr:col>6</xdr:col>
                    <xdr:colOff>596900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0" name="Scroll Bar 11">
              <controlPr defaultSize="0" autoPict="0">
                <anchor moveWithCells="1">
                  <from>
                    <xdr:col>4</xdr:col>
                    <xdr:colOff>6350</xdr:colOff>
                    <xdr:row>10</xdr:row>
                    <xdr:rowOff>0</xdr:rowOff>
                  </from>
                  <to>
                    <xdr:col>6</xdr:col>
                    <xdr:colOff>596900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1" name="Scroll Bar 13">
              <controlPr defaultSize="0" autoPict="0">
                <anchor moveWithCells="1">
                  <from>
                    <xdr:col>4</xdr:col>
                    <xdr:colOff>6350</xdr:colOff>
                    <xdr:row>6</xdr:row>
                    <xdr:rowOff>0</xdr:rowOff>
                  </from>
                  <to>
                    <xdr:col>6</xdr:col>
                    <xdr:colOff>596900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2" name="Scroll Bar 15">
              <controlPr defaultSize="0" autoPict="0">
                <anchor moveWithCells="1">
                  <from>
                    <xdr:col>1</xdr:col>
                    <xdr:colOff>6350</xdr:colOff>
                    <xdr:row>22</xdr:row>
                    <xdr:rowOff>0</xdr:rowOff>
                  </from>
                  <to>
                    <xdr:col>3</xdr:col>
                    <xdr:colOff>596900</xdr:colOff>
                    <xdr:row>22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1(a)</vt:lpstr>
      <vt:lpstr>1(b)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 Khadem</dc:creator>
  <cp:lastModifiedBy>HP</cp:lastModifiedBy>
  <dcterms:created xsi:type="dcterms:W3CDTF">2015-06-05T18:17:20Z</dcterms:created>
  <dcterms:modified xsi:type="dcterms:W3CDTF">2022-02-17T02:17:53Z</dcterms:modified>
</cp:coreProperties>
</file>