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20520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</definedName>
  </definedNames>
  <calcPr calcId="144525"/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3" i="1"/>
  <c r="H3" i="1" s="1"/>
  <c r="K3" i="1" s="1"/>
  <c r="K8" i="1" l="1"/>
  <c r="J8" i="1"/>
  <c r="K4" i="1"/>
  <c r="J4" i="1"/>
  <c r="J3" i="1"/>
  <c r="K7" i="1"/>
  <c r="J7" i="1"/>
  <c r="K10" i="1"/>
  <c r="J10" i="1"/>
  <c r="K6" i="1"/>
  <c r="F14" i="1" s="1"/>
  <c r="J6" i="1"/>
  <c r="K9" i="1"/>
  <c r="J9" i="1"/>
  <c r="J5" i="1"/>
  <c r="K5" i="1"/>
  <c r="M3" i="1" l="1"/>
  <c r="L3" i="1"/>
</calcChain>
</file>

<file path=xl/sharedStrings.xml><?xml version="1.0" encoding="utf-8"?>
<sst xmlns="http://schemas.openxmlformats.org/spreadsheetml/2006/main" count="55" uniqueCount="53">
  <si>
    <t>Date</t>
  </si>
  <si>
    <t>Sl
No</t>
  </si>
  <si>
    <t>Customer
name</t>
  </si>
  <si>
    <t>Previous
Unit</t>
  </si>
  <si>
    <t>Current Unit</t>
  </si>
  <si>
    <t>Cosumed Unit</t>
  </si>
  <si>
    <t>Bill</t>
  </si>
  <si>
    <t>Meter
Charge</t>
  </si>
  <si>
    <t>Vat</t>
  </si>
  <si>
    <t>Total</t>
  </si>
  <si>
    <t>Max</t>
  </si>
  <si>
    <t>Min</t>
  </si>
  <si>
    <t>Meter 
No</t>
  </si>
  <si>
    <t>PB123</t>
  </si>
  <si>
    <t>PB124</t>
  </si>
  <si>
    <t>PB125</t>
  </si>
  <si>
    <t>PB126</t>
  </si>
  <si>
    <t>PB127</t>
  </si>
  <si>
    <t>PB128</t>
  </si>
  <si>
    <t>PB129</t>
  </si>
  <si>
    <t>PB130</t>
  </si>
  <si>
    <t>Rashed</t>
  </si>
  <si>
    <t>Azad</t>
  </si>
  <si>
    <t>Akash</t>
  </si>
  <si>
    <t>Shuvo</t>
  </si>
  <si>
    <t>Sohag</t>
  </si>
  <si>
    <t>Sohan</t>
  </si>
  <si>
    <t>Mahin</t>
  </si>
  <si>
    <t>Prince</t>
  </si>
  <si>
    <t>01-Jun-23</t>
  </si>
  <si>
    <t>02-Jun-23</t>
  </si>
  <si>
    <t>03-Jun-23</t>
  </si>
  <si>
    <t>04-Jun-23</t>
  </si>
  <si>
    <t>05-Jun-23</t>
  </si>
  <si>
    <t>06-Jun-23</t>
  </si>
  <si>
    <t>07-Jun-23</t>
  </si>
  <si>
    <t>08-Jun-23</t>
  </si>
  <si>
    <t>00079</t>
  </si>
  <si>
    <t>61400</t>
  </si>
  <si>
    <t>21105</t>
  </si>
  <si>
    <t>03511</t>
  </si>
  <si>
    <t>40005</t>
  </si>
  <si>
    <t>30052</t>
  </si>
  <si>
    <t>30072</t>
  </si>
  <si>
    <t>00346</t>
  </si>
  <si>
    <t>61488</t>
  </si>
  <si>
    <t>21509</t>
  </si>
  <si>
    <t>03516</t>
  </si>
  <si>
    <t>40378</t>
  </si>
  <si>
    <t>30144</t>
  </si>
  <si>
    <t>30105</t>
  </si>
  <si>
    <t>Total bill</t>
  </si>
  <si>
    <t>Electricity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</si>
</sst>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1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tabSelected="1" workbookViewId="0">
      <selection activeCell="Q20" sqref="Q20"/>
    </sheetView>
  </sheetViews>
  <sheetFormatPr defaultRowHeight="15" x14ac:dyDescent="0.25"/>
  <cols>
    <col min="3" max="3" width="9.85546875" customWidth="1"/>
    <col min="15" max="15" width="13.140625" customWidth="1"/>
    <col min="16" max="16" width="12.85546875" customWidth="1"/>
    <col min="17" max="17" width="20.42578125" bestFit="1" customWidth="1"/>
  </cols>
  <sheetData>
    <row r="1" spans="1:17" ht="27" customHeight="1" x14ac:dyDescent="0.25">
      <c r="A1" s="11" t="s">
        <v>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 ht="30" x14ac:dyDescent="0.25">
      <c r="A2" s="7" t="s">
        <v>1</v>
      </c>
      <c r="B2" s="7" t="s">
        <v>12</v>
      </c>
      <c r="C2" s="7" t="s">
        <v>2</v>
      </c>
      <c r="D2" s="7" t="s">
        <v>0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1:17" x14ac:dyDescent="0.25">
      <c r="A3" s="3">
        <v>1</v>
      </c>
      <c r="B3" s="1" t="s">
        <v>13</v>
      </c>
      <c r="C3" s="1" t="s">
        <v>21</v>
      </c>
      <c r="D3" s="5" t="s">
        <v>29</v>
      </c>
      <c r="E3" s="5">
        <v>50012</v>
      </c>
      <c r="F3" s="5">
        <v>50150</v>
      </c>
      <c r="G3" s="5">
        <f>F3-E3</f>
        <v>138</v>
      </c>
      <c r="H3" s="6">
        <f>IF(G3&lt;=75,G3*4.75,IF(G3&lt;=125,75*4.75+(G3-75)*5.2,IF(G3&lt;=150,75*4.75+50*5.2+(G3-125)*5.5,IF(G3&lt;=250,75*4.75+50*5.2+25*5.5+(G3-150)*6,IF(G3&lt;=400,75*4.75+50*5.2+25*5.5+100*6+(G3-250)*6.5,IF(G3&gt;400,75*4.75+50*5.2+25*5.5+100*6,150*6.5+(G3-400)*7))))))</f>
        <v>687.75</v>
      </c>
      <c r="I3" s="1">
        <v>100</v>
      </c>
      <c r="J3" s="6">
        <f>H3*5%</f>
        <v>34.387500000000003</v>
      </c>
      <c r="K3" s="6">
        <f>H3+I3</f>
        <v>787.75</v>
      </c>
      <c r="L3" s="9">
        <f>MAX(K3:K10)</f>
        <v>2253.25</v>
      </c>
      <c r="M3" s="9">
        <f>MIN(K3:K10)</f>
        <v>123.75</v>
      </c>
    </row>
    <row r="4" spans="1:17" x14ac:dyDescent="0.25">
      <c r="A4" s="3">
        <v>2</v>
      </c>
      <c r="B4" s="1" t="s">
        <v>14</v>
      </c>
      <c r="C4" s="1" t="s">
        <v>22</v>
      </c>
      <c r="D4" s="5" t="s">
        <v>30</v>
      </c>
      <c r="E4" s="5" t="s">
        <v>37</v>
      </c>
      <c r="F4" s="5" t="s">
        <v>44</v>
      </c>
      <c r="G4" s="5">
        <f t="shared" ref="G4:G10" si="0">F4-E4</f>
        <v>267</v>
      </c>
      <c r="H4" s="6">
        <f t="shared" ref="H4:H10" si="1">IF(G4&lt;=75,G4*4.75,IF(G4&lt;=125,75*4.75+(G4-75)*5.2,IF(G4&lt;=150,75*4.75+50*5.2+(G4-125)*5.5,IF(G4&lt;=250,75*4.75+50*5.2+25*5.5+(G4-150)*6,IF(G4&lt;=400,75*4.75+50*5.2+25*5.5+100*6+(G4-250)*6.5,IF(G4&gt;400,75*4.75+50*5.2+25*5.5+100*6,150*6.5+(G4-400)*7))))))</f>
        <v>1464.25</v>
      </c>
      <c r="I4" s="1">
        <v>100</v>
      </c>
      <c r="J4" s="6">
        <f t="shared" ref="J4:J10" si="2">H4*5%</f>
        <v>73.212500000000006</v>
      </c>
      <c r="K4" s="6">
        <f t="shared" ref="K4:K10" si="3">H4+I4</f>
        <v>1564.25</v>
      </c>
      <c r="L4" s="10"/>
      <c r="M4" s="10"/>
    </row>
    <row r="5" spans="1:17" x14ac:dyDescent="0.25">
      <c r="A5" s="3">
        <v>3</v>
      </c>
      <c r="B5" s="1" t="s">
        <v>15</v>
      </c>
      <c r="C5" s="1" t="s">
        <v>23</v>
      </c>
      <c r="D5" s="5" t="s">
        <v>31</v>
      </c>
      <c r="E5" s="5" t="s">
        <v>38</v>
      </c>
      <c r="F5" s="5" t="s">
        <v>45</v>
      </c>
      <c r="G5" s="5">
        <f t="shared" si="0"/>
        <v>88</v>
      </c>
      <c r="H5" s="6">
        <f t="shared" si="1"/>
        <v>423.85</v>
      </c>
      <c r="I5" s="1">
        <v>100</v>
      </c>
      <c r="J5" s="6">
        <f t="shared" si="2"/>
        <v>21.192500000000003</v>
      </c>
      <c r="K5" s="6">
        <f t="shared" si="3"/>
        <v>523.85</v>
      </c>
      <c r="L5" s="10"/>
      <c r="M5" s="10"/>
    </row>
    <row r="6" spans="1:17" x14ac:dyDescent="0.25">
      <c r="A6" s="3">
        <v>4</v>
      </c>
      <c r="B6" s="1" t="s">
        <v>16</v>
      </c>
      <c r="C6" s="1" t="s">
        <v>24</v>
      </c>
      <c r="D6" s="5" t="s">
        <v>32</v>
      </c>
      <c r="E6" s="5" t="s">
        <v>39</v>
      </c>
      <c r="F6" s="5" t="s">
        <v>46</v>
      </c>
      <c r="G6" s="5">
        <f t="shared" si="0"/>
        <v>404</v>
      </c>
      <c r="H6" s="6">
        <f t="shared" si="1"/>
        <v>1353.75</v>
      </c>
      <c r="I6" s="1">
        <v>100</v>
      </c>
      <c r="J6" s="6">
        <f t="shared" si="2"/>
        <v>67.6875</v>
      </c>
      <c r="K6" s="6">
        <f t="shared" si="3"/>
        <v>1453.75</v>
      </c>
      <c r="L6" s="10"/>
      <c r="M6" s="10"/>
    </row>
    <row r="7" spans="1:17" x14ac:dyDescent="0.25">
      <c r="A7" s="3">
        <v>5</v>
      </c>
      <c r="B7" s="1" t="s">
        <v>17</v>
      </c>
      <c r="C7" s="1" t="s">
        <v>25</v>
      </c>
      <c r="D7" s="5" t="s">
        <v>33</v>
      </c>
      <c r="E7" s="5" t="s">
        <v>40</v>
      </c>
      <c r="F7" s="5" t="s">
        <v>47</v>
      </c>
      <c r="G7" s="5">
        <f t="shared" si="0"/>
        <v>5</v>
      </c>
      <c r="H7" s="6">
        <f t="shared" si="1"/>
        <v>23.75</v>
      </c>
      <c r="I7" s="1">
        <v>100</v>
      </c>
      <c r="J7" s="6">
        <f t="shared" si="2"/>
        <v>1.1875</v>
      </c>
      <c r="K7" s="6">
        <f t="shared" si="3"/>
        <v>123.75</v>
      </c>
      <c r="L7" s="10"/>
      <c r="M7" s="10"/>
      <c r="N7" s="8"/>
      <c r="O7" s="14"/>
      <c r="P7" s="13"/>
      <c r="Q7" s="13"/>
    </row>
    <row r="8" spans="1:17" x14ac:dyDescent="0.25">
      <c r="A8" s="3">
        <v>6</v>
      </c>
      <c r="B8" s="1" t="s">
        <v>18</v>
      </c>
      <c r="C8" s="1" t="s">
        <v>26</v>
      </c>
      <c r="D8" s="5" t="s">
        <v>34</v>
      </c>
      <c r="E8" s="5" t="s">
        <v>41</v>
      </c>
      <c r="F8" s="5" t="s">
        <v>48</v>
      </c>
      <c r="G8" s="5">
        <f t="shared" si="0"/>
        <v>373</v>
      </c>
      <c r="H8" s="6">
        <f t="shared" si="1"/>
        <v>2153.25</v>
      </c>
      <c r="I8" s="1">
        <v>100</v>
      </c>
      <c r="J8" s="6">
        <f t="shared" si="2"/>
        <v>107.66250000000001</v>
      </c>
      <c r="K8" s="6">
        <f t="shared" si="3"/>
        <v>2253.25</v>
      </c>
      <c r="L8" s="10"/>
      <c r="M8" s="10"/>
      <c r="O8" s="14"/>
      <c r="P8" s="13"/>
      <c r="Q8" s="13"/>
    </row>
    <row r="9" spans="1:17" x14ac:dyDescent="0.25">
      <c r="A9" s="3">
        <v>7</v>
      </c>
      <c r="B9" s="1" t="s">
        <v>19</v>
      </c>
      <c r="C9" s="1" t="s">
        <v>27</v>
      </c>
      <c r="D9" s="5" t="s">
        <v>35</v>
      </c>
      <c r="E9" s="5" t="s">
        <v>42</v>
      </c>
      <c r="F9" s="5" t="s">
        <v>49</v>
      </c>
      <c r="G9" s="5">
        <f t="shared" si="0"/>
        <v>92</v>
      </c>
      <c r="H9" s="6">
        <f t="shared" si="1"/>
        <v>444.65</v>
      </c>
      <c r="I9" s="1">
        <v>100</v>
      </c>
      <c r="J9" s="6">
        <f t="shared" si="2"/>
        <v>22.232500000000002</v>
      </c>
      <c r="K9" s="6">
        <f t="shared" si="3"/>
        <v>544.65</v>
      </c>
      <c r="L9" s="10"/>
      <c r="M9" s="10"/>
      <c r="O9" s="14"/>
      <c r="P9" s="13"/>
      <c r="Q9" s="13"/>
    </row>
    <row r="10" spans="1:17" x14ac:dyDescent="0.25">
      <c r="A10" s="3">
        <v>8</v>
      </c>
      <c r="B10" s="1" t="s">
        <v>20</v>
      </c>
      <c r="C10" s="1" t="s">
        <v>28</v>
      </c>
      <c r="D10" s="5" t="s">
        <v>36</v>
      </c>
      <c r="E10" s="5" t="s">
        <v>43</v>
      </c>
      <c r="F10" s="5" t="s">
        <v>50</v>
      </c>
      <c r="G10" s="5">
        <f t="shared" si="0"/>
        <v>33</v>
      </c>
      <c r="H10" s="6">
        <f t="shared" si="1"/>
        <v>156.75</v>
      </c>
      <c r="I10" s="1">
        <v>100</v>
      </c>
      <c r="J10" s="6">
        <f t="shared" si="2"/>
        <v>7.8375000000000004</v>
      </c>
      <c r="K10" s="6">
        <f t="shared" si="3"/>
        <v>256.75</v>
      </c>
      <c r="L10" s="10"/>
      <c r="M10" s="10"/>
      <c r="O10" s="14"/>
      <c r="P10" s="13"/>
      <c r="Q10" s="13"/>
    </row>
    <row r="11" spans="1:17" x14ac:dyDescent="0.25">
      <c r="O11" s="14"/>
      <c r="P11" s="13"/>
      <c r="Q11" s="13"/>
    </row>
    <row r="12" spans="1:17" x14ac:dyDescent="0.25">
      <c r="O12" s="14"/>
      <c r="P12" s="13"/>
      <c r="Q12" s="13"/>
    </row>
    <row r="13" spans="1:17" ht="30" x14ac:dyDescent="0.25">
      <c r="E13" s="4" t="s">
        <v>12</v>
      </c>
      <c r="F13" s="3" t="s">
        <v>51</v>
      </c>
      <c r="O13" s="14"/>
      <c r="P13" s="13"/>
      <c r="Q13" s="13"/>
    </row>
    <row r="14" spans="1:17" x14ac:dyDescent="0.25">
      <c r="E14" s="1" t="s">
        <v>16</v>
      </c>
      <c r="F14" s="1">
        <f>VLOOKUP(E14,B3:K10,10,FALSE)</f>
        <v>1453.75</v>
      </c>
      <c r="O14" s="14"/>
      <c r="P14" s="13"/>
      <c r="Q14" s="13"/>
    </row>
    <row r="15" spans="1:17" x14ac:dyDescent="0.25">
      <c r="E15" s="2"/>
      <c r="F15" s="2"/>
      <c r="O15" s="14"/>
      <c r="P15" s="13"/>
      <c r="Q15" s="13"/>
    </row>
    <row r="16" spans="1:17" x14ac:dyDescent="0.25">
      <c r="E16" s="2"/>
      <c r="F16" s="2"/>
    </row>
  </sheetData>
  <mergeCells count="3">
    <mergeCell ref="L3:L10"/>
    <mergeCell ref="M3:M10"/>
    <mergeCell ref="A1:M1"/>
  </mergeCells>
  <dataValidations count="4">
    <dataValidation type="custom" allowBlank="1" showInputMessage="1" showErrorMessage="1" sqref="B3:B10">
      <formula1>AND(COUNTIF($B$3:$B$10,B3)=1,ISNUMBER(VALUE(RIGHT(B3,3))),LEFT(B3,2)="PB")</formula1>
    </dataValidation>
    <dataValidation type="date" allowBlank="1" showInputMessage="1" showErrorMessage="1" sqref="D3:D10">
      <formula1>D3</formula1>
      <formula2>D10</formula2>
    </dataValidation>
    <dataValidation type="whole" allowBlank="1" showInputMessage="1" showErrorMessage="1" sqref="I3:I10">
      <formula1>100</formula1>
      <formula2>100</formula2>
    </dataValidation>
    <dataValidation type="list" allowBlank="1" showInputMessage="1" showErrorMessage="1" sqref="E14">
      <formula1>"PB123,PB124,PB125,PB126,PB127,PB128,PB129,PB130"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2025-01-02T16:27:05Z</cp:lastPrinted>
  <dcterms:created xsi:type="dcterms:W3CDTF">2024-10-03T04:11:09Z</dcterms:created>
  <dcterms:modified xsi:type="dcterms:W3CDTF">2025-01-02T17:27:53Z</dcterms:modified>
</cp:coreProperties>
</file>