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firstSheet="1" activeTab="4"/>
  </bookViews>
  <sheets>
    <sheet name="Telecom_Customer_Churn" sheetId="1" r:id="rId1"/>
    <sheet name="BASIC_CALCULATION" sheetId="2" r:id="rId2"/>
    <sheet name="CORELATION" sheetId="3" r:id="rId3"/>
    <sheet name="CONDITIONAL FORMATING" sheetId="4" r:id="rId4"/>
    <sheet name="QUARTILE" sheetId="5" r:id="rId5"/>
  </sheets>
  <calcPr calcId="144525"/>
</workbook>
</file>

<file path=xl/calcChain.xml><?xml version="1.0" encoding="utf-8"?>
<calcChain xmlns="http://schemas.openxmlformats.org/spreadsheetml/2006/main">
  <c r="D111" i="5" l="1"/>
  <c r="D109" i="5"/>
  <c r="D107" i="5"/>
  <c r="D106" i="5"/>
  <c r="D105" i="5"/>
  <c r="D104" i="5"/>
  <c r="D122" i="4"/>
  <c r="D121" i="4"/>
  <c r="D120" i="4"/>
  <c r="D119" i="4"/>
  <c r="D118" i="4"/>
  <c r="D117" i="4"/>
  <c r="D116" i="4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8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6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4" i="3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0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8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6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<sst xmlns="http://schemas.openxmlformats.org/spreadsheetml/2006/main" count="13454" uniqueCount="3443">
  <si>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</si>
  <si>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</si>
  <si>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</si>
  <si>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</si>
  <si>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</si>
  <si>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</si>
  <si>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</si>
  <si>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</si>
  <si>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</si>
  <si>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</si>
  <si>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</si>
  <si>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</si>
  <si>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</si>
  <si>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</si>
  <si>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</si>
  <si>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</si>
  <si>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</si>
  <si>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</si>
  <si>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</si>
  <si>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</si>
  <si>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</si>
  <si>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</si>
  <si>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</si>
  <si>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</si>
  <si>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</si>
  <si>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</si>
  <si>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</si>
  <si>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</si>
  <si>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</si>
  <si>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</si>
  <si>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</si>
  <si>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</si>
  <si>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</si>
  <si>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</si>
  <si>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</si>
  <si>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</si>
  <si>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</si>
  <si>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</si>
  <si>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</si>
  <si>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</si>
  <si>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</si>
  <si>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</si>
  <si>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</si>
  <si>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</si>
  <si>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</si>
  <si>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</si>
  <si>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</si>
  <si>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</si>
  <si>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</si>
  <si>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</si>
  <si>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</si>
  <si>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</si>
  <si>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</si>
  <si>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</si>
  <si>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</si>
  <si>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</si>
  <si>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</si>
  <si>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</si>
  <si>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</si>
  <si>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</si>
  <si>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</si>
  <si>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</si>
  <si>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</si>
  <si>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</si>
  <si>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</si>
  <si>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</si>
  <si>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</si>
  <si>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</si>
  <si>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</si>
  <si>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</si>
  <si>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</si>
  <si>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</si>
  <si>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</si>
  <si>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</si>
  <si>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</si>
  <si>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</si>
  <si>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</si>
  <si>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</si>
  <si>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</si>
  <si>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</si>
  <si>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</si>
  <si>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</si>
  <si>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</si>
  <si>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</si>
  <si>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</si>
  <si>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</si>
  <si>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</si>
  <si>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</si>
  <si>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</si>
  <si>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</si>
  <si>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</si>
  <si>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</si>
  <si>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</si>
  <si>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</si>
  <si>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</si>
  <si>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</si>
  <si>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</si>
  <si>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</si>
  <si>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</si>
  <si>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</si>
  <si>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</si>
  <si>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</si>
  <si>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</si>
  <si>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</si>
  <si>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</si>
  <si>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</si>
  <si>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</si>
  <si>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</si>
  <si>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</si>
  <si>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</si>
  <si>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</si>
  <si>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</si>
  <si>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</si>
  <si>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</si>
  <si>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</si>
  <si>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</si>
  <si>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</si>
  <si>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</si>
  <si>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</si>
  <si>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</si>
  <si>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</si>
  <si>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</si>
  <si>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</si>
  <si>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</si>
  <si>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</si>
  <si>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</si>
  <si>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</si>
  <si>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</si>
  <si>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</si>
  <si>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</si>
  <si>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</si>
  <si>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</si>
  <si>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</si>
  <si>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</si>
  <si>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</si>
  <si>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</si>
  <si>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</si>
  <si>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</si>
  <si>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</si>
  <si>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</si>
  <si>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</si>
  <si>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</si>
  <si>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</si>
  <si>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</si>
  <si>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</si>
  <si>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</si>
  <si>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</si>
  <si>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</si>
  <si>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</si>
  <si>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</si>
  <si>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</si>
  <si>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</si>
  <si>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</si>
  <si>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</si>
  <si>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</si>
  <si>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</si>
  <si>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</si>
  <si>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</si>
  <si>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</si>
  <si>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</si>
  <si>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</si>
  <si>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</si>
  <si>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</si>
  <si>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</si>
  <si>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</si>
  <si>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</si>
  <si>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</si>
  <si>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</si>
  <si>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</si>
  <si>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</si>
  <si>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</si>
  <si>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</si>
  <si>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</si>
  <si>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</si>
  <si>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</si>
  <si>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</si>
  <si>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</si>
  <si>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</si>
  <si>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</si>
  <si>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</si>
  <si>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</si>
  <si>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</si>
  <si>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</si>
  <si>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</si>
  <si>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</si>
  <si>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</si>
  <si>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</si>
  <si>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</si>
  <si>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</si>
  <si>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</si>
  <si>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</si>
  <si>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</si>
  <si>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</si>
  <si>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</si>
  <si>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</si>
  <si>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</si>
  <si>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</si>
  <si>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</si>
  <si>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</si>
  <si>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</si>
  <si>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</si>
  <si>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</si>
  <si>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</si>
  <si>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</si>
  <si>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</si>
  <si>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</si>
  <si>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</si>
  <si>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</si>
  <si>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</si>
  <si>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</si>
  <si>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</si>
  <si>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</si>
  <si>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</si>
  <si>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</si>
  <si>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</si>
  <si>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</si>
  <si>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</si>
  <si>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</si>
  <si>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</si>
  <si>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</si>
  <si>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</si>
  <si>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</si>
  <si>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</si>
  <si>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</si>
  <si>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</si>
  <si>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</si>
  <si>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</si>
  <si>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</si>
  <si>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</si>
  <si>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</si>
  <si>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</si>
  <si>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</si>
  <si>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</si>
  <si>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</si>
  <si>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</si>
  <si>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</si>
  <si>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</si>
  <si>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</si>
  <si>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</si>
  <si>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</si>
  <si>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</si>
  <si>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</si>
  <si>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</si>
  <si>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</si>
  <si>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</si>
  <si>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</si>
  <si>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</si>
  <si>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</si>
  <si>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</si>
  <si>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</si>
  <si>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</si>
  <si>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</si>
  <si>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</si>
  <si>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</si>
  <si>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</si>
  <si>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</si>
  <si>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</si>
  <si>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</si>
  <si>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</si>
  <si>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</si>
  <si>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</si>
  <si>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</si>
  <si>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</si>
  <si>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</si>
  <si>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</si>
  <si>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</si>
  <si>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</si>
  <si>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</si>
  <si>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</si>
  <si>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</si>
  <si>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</si>
  <si>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</si>
  <si>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</si>
  <si>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</si>
  <si>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</si>
  <si>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</si>
  <si>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</si>
  <si>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</si>
  <si>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</si>
  <si>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</si>
  <si>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</si>
  <si>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</si>
  <si>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</si>
  <si>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</si>
  <si>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</si>
  <si>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</si>
  <si>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</si>
  <si>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</si>
  <si>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</si>
  <si>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</si>
  <si>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</si>
  <si>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</si>
  <si>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</si>
  <si>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</si>
  <si>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</si>
  <si>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</si>
  <si>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</si>
  <si>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</si>
  <si>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</si>
  <si>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</si>
  <si>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</si>
  <si>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</si>
  <si>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</si>
  <si>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</si>
  <si>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</si>
  <si>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</si>
  <si>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</si>
  <si>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</si>
  <si>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</si>
  <si>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</si>
  <si>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</si>
  <si>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</si>
  <si>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</si>
  <si>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</si>
  <si>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</si>
  <si>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</si>
  <si>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</si>
  <si>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</si>
  <si>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</si>
  <si>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</si>
  <si>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</si>
  <si>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</si>
  <si>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</si>
  <si>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</si>
  <si>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</si>
  <si>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</si>
  <si>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</si>
  <si>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</si>
  <si>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</si>
  <si>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</si>
  <si>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</si>
  <si>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</si>
  <si>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</si>
  <si>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</si>
  <si>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</si>
  <si>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</si>
  <si>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</si>
  <si>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</si>
  <si>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</si>
  <si>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</si>
  <si>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</si>
  <si>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</si>
  <si>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</si>
  <si>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</si>
  <si>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</si>
  <si>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</si>
  <si>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</si>
  <si>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</si>
  <si>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</si>
  <si>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</si>
  <si>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</si>
  <si>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</si>
  <si>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</si>
  <si>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</si>
  <si>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</si>
  <si>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</si>
  <si>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</si>
  <si>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</si>
  <si>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</si>
  <si>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</si>
  <si>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</si>
  <si>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</si>
  <si>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</si>
  <si>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</si>
  <si>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</si>
  <si>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</si>
  <si>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</si>
  <si>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</si>
  <si>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</si>
  <si>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</si>
  <si>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</si>
  <si>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</si>
  <si>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</si>
  <si>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</si>
  <si>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</si>
  <si>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</si>
  <si>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</si>
  <si>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</si>
  <si>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</si>
  <si>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</si>
  <si>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</si>
  <si>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</si>
  <si>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</si>
  <si>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</si>
  <si>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</si>
  <si>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</si>
  <si>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</si>
  <si>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</si>
  <si>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</si>
  <si>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</si>
  <si>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</si>
  <si>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</si>
  <si>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</si>
  <si>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</si>
  <si>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</si>
  <si>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</si>
  <si>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</si>
  <si>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</si>
  <si>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</si>
  <si>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</si>
  <si>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</si>
  <si>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</si>
  <si>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</si>
  <si>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</si>
  <si>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</si>
  <si>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</si>
  <si>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</si>
  <si>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</si>
  <si>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</si>
  <si>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</si>
  <si>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</si>
  <si>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</si>
  <si>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</si>
  <si>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</si>
  <si>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</si>
  <si>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</si>
  <si>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</si>
  <si>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</si>
  <si>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</si>
  <si>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</si>
  <si>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</si>
  <si>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</si>
  <si>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</si>
  <si>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</si>
  <si>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</si>
  <si>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</si>
  <si>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</si>
  <si>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</si>
  <si>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</si>
  <si>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</si>
  <si>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</si>
  <si>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</si>
  <si>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</si>
  <si>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</si>
  <si>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</si>
  <si>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</si>
  <si>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</si>
  <si>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</si>
  <si>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</si>
  <si>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</si>
  <si>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</si>
  <si>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</si>
  <si>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</si>
  <si>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</si>
  <si>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</si>
  <si>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</si>
  <si>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</si>
  <si>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</si>
  <si>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</si>
  <si>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</si>
  <si>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</si>
  <si>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</si>
  <si>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</si>
  <si>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</si>
  <si>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</si>
  <si>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</si>
  <si>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</si>
  <si>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</si>
  <si>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</si>
  <si>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</si>
  <si>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</si>
  <si>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</si>
  <si>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</si>
  <si>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</si>
  <si>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</si>
  <si>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</si>
  <si>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</si>
  <si>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</si>
  <si>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</si>
  <si>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</si>
  <si>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</si>
  <si>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</si>
  <si>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</si>
  <si>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</si>
  <si>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</si>
  <si>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</si>
  <si>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</si>
  <si>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</si>
  <si>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</si>
  <si>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</si>
  <si>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</si>
  <si>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</si>
  <si>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</si>
  <si>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</si>
  <si>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</si>
  <si>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</si>
  <si>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</si>
  <si>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</si>
  <si>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</si>
  <si>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</si>
  <si>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</si>
  <si>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</si>
  <si>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</si>
  <si>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</si>
  <si>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</si>
  <si>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</si>
  <si>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</si>
  <si>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</si>
  <si>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</si>
  <si>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</si>
  <si>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</si>
  <si>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</si>
  <si>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</si>
  <si>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</si>
  <si>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</si>
  <si>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</si>
  <si>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</si>
  <si>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</si>
  <si>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</si>
  <si>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</si>
  <si>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</si>
  <si>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</si>
  <si>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</si>
  <si>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</si>
  <si>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</si>
  <si>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</si>
  <si>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</si>
  <si>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</si>
  <si>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</si>
  <si>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</si>
  <si>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</si>
  <si>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</si>
  <si>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</si>
  <si>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</si>
  <si>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</si>
  <si>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</si>
  <si>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</si>
  <si>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</si>
  <si>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</si>
  <si>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</si>
  <si>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</si>
  <si>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</si>
  <si>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</si>
  <si>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</si>
  <si>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</si>
  <si>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</si>
  <si>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</si>
  <si>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</si>
  <si>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</si>
  <si>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</si>
  <si>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</si>
  <si>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</si>
  <si>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</si>
  <si>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</si>
  <si>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</si>
  <si>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</si>
  <si>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</si>
  <si>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</si>
  <si>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</si>
  <si>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</si>
  <si>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</si>
  <si>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</si>
  <si>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</si>
  <si>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</si>
  <si>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</si>
  <si>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</si>
  <si>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</si>
  <si>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</si>
  <si>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</si>
  <si>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</si>
  <si>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</si>
  <si>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</si>
  <si>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</si>
  <si>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</si>
  <si>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</si>
  <si>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</si>
  <si>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</si>
  <si>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</si>
  <si>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</si>
  <si>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</si>
  <si>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</si>
  <si>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</si>
  <si>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</si>
  <si>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</si>
  <si>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</si>
  <si>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</si>
  <si>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</si>
  <si>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</si>
  <si>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</si>
  <si>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</si>
  <si>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</si>
  <si>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</si>
  <si>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</si>
  <si>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</si>
  <si>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</si>
  <si>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</si>
  <si>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</si>
  <si>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</si>
  <si>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</si>
  <si>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</si>
  <si>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</si>
  <si>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</si>
  <si>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</si>
  <si>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</si>
  <si>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</si>
  <si>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</si>
  <si>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</si>
  <si>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</si>
  <si>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</si>
  <si>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</si>
  <si>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</si>
  <si>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</si>
  <si>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</si>
  <si>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</si>
  <si>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</si>
  <si>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</si>
  <si>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</si>
  <si>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</si>
  <si>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</si>
  <si>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</si>
  <si>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</si>
  <si>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</si>
  <si>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</si>
  <si>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</si>
  <si>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</si>
  <si>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</si>
  <si>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</si>
  <si>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</si>
  <si>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</si>
  <si>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</si>
  <si>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</si>
  <si>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</si>
  <si>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</si>
  <si>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</si>
  <si>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</si>
  <si>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</si>
  <si>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</si>
  <si>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</si>
  <si>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</si>
  <si>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</si>
  <si>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</si>
  <si>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</si>
  <si>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</si>
  <si>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</si>
  <si>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</si>
  <si>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</si>
  <si>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</si>
  <si>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</si>
  <si>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</si>
  <si>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</si>
  <si>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</si>
  <si>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</si>
  <si>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</si>
  <si>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</si>
  <si>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</si>
  <si>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</si>
  <si>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</si>
  <si>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</si>
  <si>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</si>
  <si>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</si>
  <si>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</si>
  <si>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</si>
  <si>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</si>
  <si>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</si>
  <si>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</si>
  <si>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</si>
  <si>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</si>
  <si>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</si>
  <si>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</si>
  <si>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</si>
  <si>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</si>
  <si>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</si>
  <si>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</si>
  <si>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</si>
  <si>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</si>
  <si>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</si>
  <si>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</si>
  <si>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</si>
  <si>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</si>
  <si>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</si>
  <si>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</si>
  <si>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</si>
  <si>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</si>
  <si>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</si>
  <si>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</si>
  <si>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</si>
  <si>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</si>
  <si>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</si>
  <si>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</si>
  <si>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</si>
  <si>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</si>
  <si>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</si>
  <si>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</si>
  <si>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</si>
  <si>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</si>
  <si>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</si>
  <si>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</si>
  <si>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</si>
  <si>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</si>
  <si>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</si>
  <si>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</si>
  <si>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</si>
  <si>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</si>
  <si>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</si>
  <si>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</si>
  <si>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</si>
  <si>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</si>
  <si>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</si>
  <si>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</si>
  <si>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</si>
  <si>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</si>
  <si>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</si>
  <si>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</si>
  <si>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</si>
  <si>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</si>
  <si>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</si>
  <si>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</si>
  <si>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</si>
  <si>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</si>
  <si>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</si>
  <si>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</si>
  <si>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</si>
  <si>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</si>
  <si>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</si>
  <si>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</si>
  <si>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</si>
  <si>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</si>
  <si>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</si>
  <si>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</si>
  <si>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</si>
  <si>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</si>
  <si>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</si>
  <si>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</si>
  <si>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</si>
  <si>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</si>
  <si>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</si>
  <si>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</si>
  <si>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</si>
  <si>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</si>
  <si>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</si>
  <si>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</si>
  <si>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</si>
  <si>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</si>
  <si>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</si>
  <si>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</si>
  <si>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</si>
  <si>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</si>
  <si>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</si>
  <si>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</si>
  <si>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</si>
  <si>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</si>
  <si>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</si>
  <si>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</si>
  <si>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</si>
  <si>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</si>
  <si>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</si>
  <si>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</si>
  <si>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</si>
  <si>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</si>
  <si>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</si>
  <si>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</si>
  <si>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</si>
  <si>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</si>
  <si>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</si>
  <si>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</si>
  <si>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</si>
  <si>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</si>
  <si>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</si>
  <si>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</si>
  <si>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</si>
  <si>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</si>
  <si>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</si>
  <si>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</si>
  <si>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</si>
  <si>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</si>
  <si>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</si>
  <si>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</si>
  <si>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</si>
  <si>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</si>
  <si>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</si>
  <si>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</si>
  <si>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</si>
  <si>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</si>
  <si>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</si>
  <si>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</si>
  <si>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</si>
  <si>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</si>
  <si>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</si>
  <si>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</si>
  <si>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</si>
  <si>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</si>
  <si>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</si>
  <si>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</si>
  <si>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</si>
  <si>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</si>
  <si>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</si>
  <si>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</si>
  <si>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</si>
  <si>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</si>
  <si>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</si>
  <si>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</si>
  <si>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</si>
  <si>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</si>
  <si>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</si>
  <si>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</si>
  <si>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</si>
  <si>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</si>
  <si>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</si>
  <si>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</si>
  <si>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</si>
  <si>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</si>
  <si>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</si>
  <si>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</si>
  <si>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</si>
  <si>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</si>
  <si>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</si>
  <si>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</si>
  <si>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</si>
  <si>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</si>
  <si>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</si>
  <si>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</si>
  <si>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</si>
  <si>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</si>
  <si>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</si>
  <si>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</si>
  <si>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</si>
  <si>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</si>
  <si>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</si>
  <si>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</si>
  <si>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</si>
  <si>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</si>
  <si>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</si>
  <si>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</si>
  <si>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</si>
  <si>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</si>
  <si>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</si>
  <si>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</si>
  <si>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</si>
  <si>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</si>
  <si>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</si>
  <si>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</si>
  <si>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</si>
  <si>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</si>
  <si>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</si>
  <si>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</si>
  <si>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</si>
  <si>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</si>
  <si>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</si>
  <si>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</si>
  <si>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</si>
  <si>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</si>
  <si>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</si>
  <si>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</si>
  <si>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</si>
  <si>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</si>
  <si>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</si>
  <si>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</si>
  <si>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</si>
  <si>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</si>
  <si>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</si>
  <si>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</si>
  <si>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</si>
  <si>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</si>
  <si>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</si>
  <si>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</si>
  <si>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</si>
  <si>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</si>
  <si>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</si>
  <si>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</si>
  <si>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</si>
  <si>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</si>
  <si>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</si>
  <si>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</si>
  <si>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</si>
  <si>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</si>
  <si>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</si>
  <si>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</si>
  <si>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</si>
  <si>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</si>
  <si>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</si>
  <si>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</si>
  <si>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</si>
  <si>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</si>
  <si>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</si>
  <si>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</si>
  <si>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</si>
  <si>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</si>
  <si>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</si>
  <si>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</si>
  <si>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</si>
  <si>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</si>
  <si>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</si>
  <si>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</si>
  <si>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</si>
  <si>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</si>
  <si>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</si>
  <si>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</si>
  <si>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</si>
  <si>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</si>
  <si>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</si>
  <si>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</si>
  <si>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</si>
  <si>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</si>
  <si>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</si>
  <si>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</si>
  <si>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</si>
  <si>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</si>
  <si>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</si>
  <si>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</si>
  <si>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</si>
  <si>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</si>
  <si>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</si>
  <si>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</si>
  <si>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</si>
  <si>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</si>
  <si>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</si>
  <si>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</si>
  <si>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</si>
  <si>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</si>
  <si>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</si>
  <si>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</si>
  <si>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</si>
  <si>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</si>
  <si>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</si>
  <si>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</si>
  <si>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</si>
  <si>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</si>
  <si>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</si>
  <si>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</si>
  <si>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</si>
  <si>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</si>
  <si>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</si>
  <si>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</si>
  <si>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</si>
  <si>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</si>
  <si>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</si>
  <si>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</si>
  <si>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</si>
  <si>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</si>
  <si>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</si>
  <si>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</si>
  <si>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</si>
  <si>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</si>
  <si>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</si>
  <si>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</si>
  <si>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</si>
  <si>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</si>
  <si>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</si>
  <si>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</si>
  <si>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</si>
  <si>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</si>
  <si>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</si>
  <si>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</si>
  <si>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</si>
  <si>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</si>
  <si>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</si>
  <si>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</si>
  <si>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</si>
  <si>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</si>
  <si>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</si>
  <si>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</si>
  <si>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</si>
  <si>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</si>
  <si>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</si>
  <si>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</si>
  <si>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</si>
  <si>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</si>
  <si>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</si>
  <si>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</si>
  <si>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</si>
  <si>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</si>
  <si>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</si>
  <si>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</si>
  <si>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</si>
  <si>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</si>
  <si>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</si>
  <si>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</si>
  <si>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</si>
  <si>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</si>
  <si>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</si>
  <si>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</si>
  <si>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</si>
  <si>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</si>
  <si>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</si>
  <si>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</si>
  <si>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</si>
  <si>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</si>
  <si>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</si>
  <si>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</si>
  <si>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</si>
  <si>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</si>
  <si>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</si>
  <si>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</si>
  <si>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</si>
  <si>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</si>
  <si>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</si>
  <si>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</si>
  <si>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</si>
  <si>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</si>
  <si>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</si>
  <si>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</si>
  <si>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</si>
  <si>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</si>
  <si>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</si>
  <si>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</si>
  <si>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</si>
  <si>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</si>
  <si>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</si>
  <si>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</si>
  <si>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</si>
  <si>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</si>
  <si>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</si>
  <si>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</si>
  <si>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</si>
  <si>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</si>
  <si>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</si>
  <si>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</si>
  <si>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</si>
  <si>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</si>
  <si>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</si>
  <si>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</si>
  <si>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</si>
  <si>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</si>
  <si>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</si>
  <si>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</si>
  <si>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</si>
  <si>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</si>
  <si>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</si>
  <si>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</si>
  <si>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</si>
  <si>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</si>
  <si>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</si>
  <si>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</si>
  <si>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</si>
  <si>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</si>
  <si>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</si>
  <si>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</si>
  <si>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</si>
  <si>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</si>
  <si>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</si>
  <si>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</si>
  <si>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</si>
  <si>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</si>
  <si>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</si>
  <si>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</si>
  <si>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</si>
  <si>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</si>
  <si>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</si>
  <si>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</si>
  <si>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</si>
  <si>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</si>
  <si>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</si>
  <si>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</si>
  <si>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</si>
  <si>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</si>
  <si>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</si>
  <si>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</si>
  <si>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</si>
  <si>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</si>
  <si>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</si>
  <si>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</si>
  <si>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</si>
  <si>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</si>
  <si>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</si>
  <si>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</si>
  <si>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</si>
  <si>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</si>
  <si>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</si>
  <si>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</si>
  <si>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</si>
  <si>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</si>
  <si>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</si>
  <si>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</si>
  <si>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</si>
  <si>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</si>
  <si>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</si>
  <si>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</si>
  <si>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</si>
  <si>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</si>
  <si>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</si>
  <si>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</si>
  <si>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</si>
  <si>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</si>
  <si>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</si>
  <si>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</si>
  <si>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</si>
  <si>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</si>
  <si>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</si>
  <si>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</si>
  <si>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</si>
  <si>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</si>
  <si>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</si>
  <si>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</si>
  <si>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</si>
  <si>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</si>
  <si>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</si>
  <si>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</si>
  <si>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</si>
  <si>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</si>
  <si>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</si>
  <si>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</si>
  <si>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</si>
  <si>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</si>
  <si>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</si>
  <si>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</si>
  <si>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</si>
  <si>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</si>
  <si>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</si>
  <si>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</si>
  <si>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</si>
  <si>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</si>
  <si>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</si>
  <si>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</si>
  <si>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</si>
  <si>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</si>
  <si>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</si>
  <si>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</si>
  <si>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</si>
  <si>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</si>
  <si>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</si>
  <si>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</si>
  <si>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</si>
  <si>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</si>
  <si>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</si>
  <si>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</si>
  <si>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</si>
  <si>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</si>
  <si>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</si>
  <si>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</si>
  <si>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</si>
  <si>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</si>
  <si>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</si>
  <si>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</si>
  <si>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</si>
  <si>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</si>
  <si>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</si>
  <si>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</si>
  <si>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</si>
  <si>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</si>
  <si>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</si>
  <si>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</si>
  <si>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</si>
  <si>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</si>
  <si>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</si>
  <si>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</si>
  <si>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</si>
  <si>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</si>
  <si>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</si>
  <si>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</si>
  <si>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</si>
  <si>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</si>
  <si>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</si>
  <si>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</si>
  <si>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</si>
  <si>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</si>
  <si>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</si>
  <si>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</si>
  <si>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</si>
  <si>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</si>
  <si>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</si>
  <si>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</si>
  <si>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</si>
  <si>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</si>
  <si>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</si>
  <si>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</si>
  <si>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</si>
  <si>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</si>
  <si>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</si>
  <si>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</si>
  <si>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</si>
  <si>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</si>
  <si>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</si>
  <si>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</si>
  <si>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</si>
  <si>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</si>
  <si>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</si>
  <si>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</si>
  <si>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</si>
  <si>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</si>
  <si>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</si>
  <si>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</si>
  <si>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</si>
  <si>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</si>
  <si>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</si>
  <si>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</si>
  <si>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</si>
  <si>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</si>
  <si>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</si>
  <si>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</si>
  <si>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</si>
  <si>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</si>
  <si>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</si>
  <si>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</si>
  <si>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</si>
  <si>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</si>
  <si>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</si>
  <si>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</si>
  <si>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</si>
  <si>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</si>
  <si>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</si>
  <si>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</si>
  <si>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</si>
  <si>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</si>
  <si>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</si>
  <si>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</si>
  <si>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</si>
  <si>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</si>
  <si>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</si>
  <si>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</si>
  <si>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</si>
  <si>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</si>
  <si>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</si>
  <si>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</si>
  <si>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</si>
  <si>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</si>
  <si>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</si>
  <si>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</si>
  <si>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</si>
  <si>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</si>
  <si>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</si>
  <si>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</si>
  <si>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</si>
  <si>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</si>
  <si>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</si>
  <si>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</si>
  <si>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</si>
  <si>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</si>
  <si>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</si>
  <si>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</si>
  <si>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</si>
  <si>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</si>
  <si>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</si>
  <si>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</si>
  <si>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</si>
  <si>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</si>
  <si>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</si>
  <si>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</si>
  <si>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</si>
  <si>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</si>
  <si>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</si>
  <si>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</si>
  <si>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</si>
  <si>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</si>
  <si>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</si>
  <si>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</si>
  <si>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</si>
  <si>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</si>
  <si>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</si>
  <si>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</si>
  <si>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</si>
  <si>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</si>
  <si>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</si>
  <si>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</si>
  <si>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</si>
  <si>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</si>
  <si>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</si>
  <si>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</si>
  <si>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</si>
  <si>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</si>
  <si>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</si>
  <si>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</si>
  <si>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</si>
  <si>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</si>
  <si>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</si>
  <si>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</si>
  <si>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</si>
  <si>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</si>
  <si>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</si>
  <si>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</si>
  <si>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</si>
  <si>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</si>
  <si>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</si>
  <si>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</si>
  <si>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</si>
  <si>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</si>
  <si>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</si>
  <si>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</si>
  <si>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</si>
  <si>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</si>
  <si>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</si>
  <si>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</si>
  <si>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</si>
  <si>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</si>
  <si>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</si>
  <si>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</si>
  <si>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</si>
  <si>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</si>
  <si>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</si>
  <si>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</si>
  <si>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</si>
  <si>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</si>
  <si>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</si>
  <si>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</si>
  <si>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</si>
  <si>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</si>
  <si>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</si>
  <si>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</si>
  <si>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</si>
  <si>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</si>
  <si>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</si>
  <si>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</si>
  <si>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</si>
  <si>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</si>
  <si>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</si>
  <si>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</si>
  <si>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</si>
  <si>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</si>
  <si>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</si>
  <si>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</si>
  <si>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</si>
  <si>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</si>
  <si>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</si>
  <si>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</si>
  <si>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</si>
  <si>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</si>
  <si>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</si>
  <si>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</si>
  <si>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</si>
  <si>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</si>
  <si>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</si>
  <si>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</si>
  <si>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</si>
  <si>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</si>
  <si>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</si>
  <si>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</si>
  <si>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</si>
  <si>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</si>
  <si>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</si>
  <si>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</si>
  <si>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</si>
  <si>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</si>
  <si>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</si>
  <si>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</si>
  <si>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</si>
  <si>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</si>
  <si>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</si>
  <si>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</si>
  <si>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</si>
  <si>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</si>
  <si>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</si>
  <si>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</si>
  <si>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</si>
  <si>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</si>
  <si>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</si>
  <si>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</si>
  <si>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</si>
  <si>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</si>
  <si>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</si>
  <si>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</si>
  <si>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</si>
  <si>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</si>
  <si>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</si>
  <si>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</si>
  <si>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</si>
  <si>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</si>
  <si>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</si>
  <si>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</si>
  <si>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</si>
  <si>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</si>
  <si>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</si>
  <si>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</si>
  <si>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</si>
  <si>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</si>
  <si>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</si>
  <si>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</si>
  <si>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</si>
  <si>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</si>
  <si>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</si>
  <si>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</si>
  <si>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</si>
  <si>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</si>
  <si>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</si>
  <si>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</si>
  <si>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</si>
  <si>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</si>
  <si>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</si>
  <si>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</si>
  <si>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</si>
  <si>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</si>
  <si>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</si>
  <si>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</si>
  <si>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</si>
  <si>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</si>
  <si>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</si>
  <si>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</si>
  <si>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</si>
  <si>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</si>
  <si>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</si>
  <si>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</si>
  <si>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</si>
  <si>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</si>
  <si>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</si>
  <si>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</si>
  <si>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</si>
  <si>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</si>
  <si>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</si>
  <si>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</si>
  <si>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</si>
  <si>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</si>
  <si>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</si>
  <si>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</si>
  <si>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</si>
  <si>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</si>
  <si>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</si>
  <si>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</si>
  <si>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</si>
  <si>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</si>
  <si>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</si>
  <si>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</si>
  <si>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</si>
  <si>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</si>
  <si>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</si>
  <si>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</si>
  <si>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</si>
  <si>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</si>
  <si>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</si>
  <si>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</si>
  <si>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</si>
  <si>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</si>
  <si>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</si>
  <si>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</si>
  <si>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</si>
  <si>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</si>
  <si>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</si>
  <si>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</si>
  <si>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</si>
  <si>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</si>
  <si>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</si>
  <si>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</si>
  <si>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</si>
  <si>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</si>
  <si>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</si>
  <si>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</si>
  <si>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</si>
  <si>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</si>
  <si>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</si>
  <si>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</si>
  <si>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</si>
  <si>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</si>
  <si>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</si>
  <si>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</si>
  <si>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</si>
  <si>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</si>
  <si>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</si>
  <si>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</si>
  <si>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</si>
  <si>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</si>
  <si>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</si>
  <si>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</si>
  <si>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</si>
  <si>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</si>
  <si>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</si>
  <si>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</si>
  <si>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</si>
  <si>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</si>
  <si>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</si>
  <si>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</si>
  <si>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</si>
  <si>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</si>
  <si>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</si>
  <si>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</si>
  <si>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</si>
  <si>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</si>
  <si>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</si>
  <si>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</si>
  <si>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</si>
  <si>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</si>
  <si>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</si>
  <si>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</si>
  <si>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</si>
  <si>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</si>
  <si>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</si>
  <si>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</si>
  <si>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</si>
  <si>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</si>
  <si>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</si>
  <si>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</si>
  <si>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</si>
  <si>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</si>
  <si>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</si>
  <si>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</si>
  <si>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</si>
  <si>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</si>
  <si>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</si>
  <si>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</si>
  <si>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</si>
  <si>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</si>
  <si>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</si>
  <si>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</si>
  <si>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</si>
  <si>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</si>
  <si>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</si>
  <si>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</si>
  <si>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</si>
  <si>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</si>
  <si>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</si>
  <si>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</si>
  <si>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</si>
  <si>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</si>
  <si>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</si>
  <si>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</si>
  <si>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</si>
  <si>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</si>
  <si>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</si>
  <si>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</si>
  <si>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</si>
  <si>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</si>
  <si>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</si>
  <si>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</si>
  <si>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</si>
  <si>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</si>
  <si>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</si>
  <si>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</si>
  <si>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</si>
  <si>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</si>
  <si>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</si>
  <si>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</si>
  <si>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</si>
  <si>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</si>
  <si>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</si>
  <si>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</si>
  <si>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</si>
  <si>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</si>
  <si>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</si>
  <si>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</si>
  <si>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</si>
  <si>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</si>
  <si>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</si>
  <si>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</si>
  <si>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</si>
  <si>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</si>
  <si>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</si>
  <si>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</si>
  <si>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</si>
  <si>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</si>
  <si>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</si>
  <si>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</si>
  <si>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</si>
  <si>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</si>
  <si>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</si>
  <si>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</si>
  <si>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</si>
  <si>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</si>
  <si>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</si>
  <si>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</si>
  <si>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</si>
  <si>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</si>
  <si>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</si>
  <si>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</si>
  <si>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</si>
  <si>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</si>
  <si>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</si>
  <si>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</si>
  <si>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</si>
  <si>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</si>
  <si>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</si>
  <si>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</si>
  <si>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</si>
  <si>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</si>
  <si>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</si>
  <si>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</si>
  <si>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</si>
  <si>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</si>
  <si>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</si>
  <si>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</si>
  <si>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</si>
  <si>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</si>
  <si>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</si>
  <si>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</si>
  <si>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</si>
  <si>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</si>
  <si>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</si>
  <si>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</si>
  <si>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</si>
  <si>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</si>
  <si>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</si>
  <si>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</si>
  <si>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</si>
  <si>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</si>
  <si>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</si>
  <si>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</si>
  <si>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</si>
  <si>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</si>
  <si>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</si>
  <si>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</si>
  <si>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</si>
  <si>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</si>
  <si>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</si>
  <si>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</si>
  <si>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</si>
  <si>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</si>
  <si>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</si>
  <si>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</si>
  <si>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</si>
  <si>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</si>
  <si>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</si>
  <si>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</si>
  <si>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</si>
  <si>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</si>
  <si>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</si>
  <si>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</si>
  <si>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</si>
  <si>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</si>
  <si>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</si>
  <si>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</si>
  <si>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</si>
  <si>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</si>
  <si>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</si>
  <si>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</si>
  <si>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</si>
  <si>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</si>
  <si>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</si>
  <si>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</si>
  <si>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</si>
  <si>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</si>
  <si>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</si>
  <si>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</si>
  <si>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</si>
  <si>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</si>
  <si>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</si>
  <si>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</si>
  <si>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</si>
  <si>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</si>
  <si>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</si>
  <si>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</si>
  <si>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</si>
  <si>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</si>
  <si>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</si>
  <si>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</si>
  <si>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</si>
  <si>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</si>
  <si>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</si>
  <si>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</si>
  <si>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</si>
  <si>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</si>
  <si>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</si>
  <si>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</si>
  <si>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</si>
  <si>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</si>
  <si>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</si>
  <si>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</si>
  <si>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</si>
  <si>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</si>
  <si>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</si>
  <si>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</si>
  <si>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</si>
  <si>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</si>
  <si>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</si>
  <si>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</si>
  <si>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</si>
  <si>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</si>
  <si>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</si>
  <si>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</si>
  <si>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</si>
  <si>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</si>
  <si>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</si>
  <si>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</si>
  <si>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</si>
  <si>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</si>
  <si>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</si>
  <si>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</si>
  <si>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</si>
  <si>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</si>
  <si>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</si>
  <si>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</si>
  <si>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</si>
  <si>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</si>
  <si>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</si>
  <si>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</si>
  <si>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</si>
  <si>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</si>
  <si>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</si>
  <si>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</si>
  <si>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</si>
  <si>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</si>
  <si>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</si>
  <si>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</si>
  <si>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</si>
  <si>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</si>
  <si>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</si>
  <si>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</si>
  <si>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</si>
  <si>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</si>
  <si>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</si>
  <si>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</si>
  <si>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</si>
  <si>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</si>
  <si>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</si>
  <si>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</si>
  <si>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</si>
  <si>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</si>
  <si>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</si>
  <si>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</si>
  <si>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</si>
  <si>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</si>
  <si>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</si>
  <si>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</si>
  <si>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</si>
  <si>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</si>
  <si>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</si>
  <si>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</si>
  <si>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</si>
  <si>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</si>
  <si>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</si>
  <si>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</si>
  <si>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</si>
  <si>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</si>
  <si>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</si>
  <si>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</si>
  <si>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</si>
  <si>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</si>
  <si>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</si>
  <si>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</si>
  <si>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</si>
  <si>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</si>
  <si>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</si>
  <si>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</si>
  <si>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</si>
  <si>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</si>
  <si>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</si>
  <si>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</si>
  <si>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</si>
  <si>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</si>
  <si>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</si>
  <si>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</si>
  <si>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</si>
  <si>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</si>
  <si>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</si>
  <si>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</si>
  <si>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</si>
  <si>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</si>
  <si>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</si>
  <si>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</si>
  <si>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</si>
  <si>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</si>
  <si>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</si>
  <si>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</si>
  <si>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</si>
  <si>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</si>
  <si>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</si>
  <si>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</si>
  <si>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</si>
  <si>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</si>
  <si>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</si>
  <si>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</si>
  <si>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</si>
  <si>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</si>
  <si>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</si>
  <si>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</si>
  <si>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</si>
  <si>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</si>
  <si>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</si>
  <si>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</si>
  <si>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</si>
  <si>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</si>
  <si>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</si>
  <si>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</si>
  <si>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</si>
  <si>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</si>
  <si>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</si>
  <si>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</si>
  <si>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</si>
  <si>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</si>
  <si>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</si>
  <si>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</si>
  <si>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</si>
  <si>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</si>
  <si>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</si>
  <si>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</si>
  <si>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</si>
  <si>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</si>
  <si>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</si>
  <si>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</si>
  <si>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</si>
  <si>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</si>
  <si>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</si>
  <si>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</si>
  <si>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</si>
  <si>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</si>
  <si>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</si>
  <si>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</si>
  <si>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</si>
  <si>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</si>
  <si>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</si>
  <si>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</si>
  <si>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</si>
  <si>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</si>
  <si>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</si>
  <si>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</si>
  <si>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</si>
  <si>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</si>
  <si>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</si>
  <si>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</si>
  <si>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</si>
  <si>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</si>
  <si>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</si>
  <si>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</si>
  <si>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</si>
  <si>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</si>
  <si>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</si>
  <si>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</si>
  <si>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</si>
  <si>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</si>
  <si>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</si>
  <si>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</si>
  <si>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</si>
  <si>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</si>
  <si>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</si>
  <si>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</si>
  <si>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</si>
  <si>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</si>
  <si>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</si>
  <si>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</si>
  <si>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</si>
  <si>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</si>
  <si>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</si>
  <si>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</si>
  <si>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</si>
  <si>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</si>
  <si>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</si>
  <si>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</si>
  <si>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</si>
  <si>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</si>
  <si>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</si>
  <si>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</si>
  <si>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</si>
  <si>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</si>
  <si>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</si>
  <si>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</si>
  <si>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</si>
  <si>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</si>
  <si>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</si>
  <si>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</si>
  <si>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</si>
  <si>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</si>
  <si>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</si>
  <si>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</si>
  <si>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</si>
  <si>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</si>
  <si>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</si>
  <si>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</si>
  <si>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</si>
  <si>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</si>
  <si>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</si>
  <si>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</si>
  <si>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</si>
  <si>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</si>
  <si>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</si>
  <si>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</si>
  <si>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</si>
  <si>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</si>
  <si>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</si>
  <si>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</si>
  <si>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</si>
  <si>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</si>
  <si>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</si>
  <si>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</si>
  <si>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</si>
  <si>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</si>
  <si>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</si>
  <si>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</si>
  <si>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</si>
  <si>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</si>
  <si>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</si>
  <si>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</si>
  <si>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</si>
  <si>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</si>
  <si>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</si>
  <si>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</si>
  <si>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</si>
  <si>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</si>
  <si>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</si>
  <si>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</si>
  <si>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</si>
  <si>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</si>
  <si>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</si>
  <si>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</si>
  <si>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</si>
  <si>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</si>
  <si>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</si>
  <si>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</si>
  <si>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</si>
  <si>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</si>
  <si>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</si>
  <si>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</si>
  <si>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</si>
  <si>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</si>
  <si>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</si>
  <si>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</si>
  <si>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</si>
  <si>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</si>
  <si>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</si>
  <si>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</si>
  <si>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</si>
  <si>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</si>
  <si>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</si>
  <si>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</si>
  <si>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</si>
  <si>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</si>
  <si>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</si>
  <si>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</si>
  <si>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</si>
  <si>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</si>
  <si>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</si>
  <si>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</si>
  <si>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</si>
  <si>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</si>
  <si>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</si>
  <si>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</si>
  <si>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</si>
  <si>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</si>
  <si>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</si>
  <si>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</si>
  <si>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</si>
  <si>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</si>
  <si>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</si>
  <si>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</si>
  <si>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</si>
  <si>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</si>
  <si>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</si>
  <si>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</si>
  <si>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</si>
  <si>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</si>
  <si>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</si>
  <si>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</si>
  <si>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</si>
  <si>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</si>
  <si>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</si>
  <si>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</si>
  <si>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</si>
  <si>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</si>
  <si>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</si>
  <si>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</si>
  <si>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</si>
  <si>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</si>
  <si>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</si>
  <si>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</si>
  <si>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</si>
  <si>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</si>
  <si>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</si>
  <si>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</si>
  <si>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</si>
  <si>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</si>
  <si>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</si>
  <si>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</si>
  <si>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</si>
  <si>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</si>
  <si>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</si>
  <si>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</si>
  <si>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</si>
  <si>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</si>
  <si>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</si>
  <si>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</si>
  <si>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</si>
  <si>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</si>
  <si>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</si>
  <si>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</si>
  <si>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</si>
  <si>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</si>
  <si>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</si>
  <si>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</si>
  <si>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</si>
  <si>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</si>
  <si>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</si>
  <si>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</si>
  <si>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</si>
  <si>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</si>
  <si>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</si>
  <si>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</si>
  <si>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</si>
  <si>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</si>
  <si>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</si>
  <si>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</si>
  <si>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</si>
  <si>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</si>
  <si>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</si>
  <si>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</si>
  <si>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</si>
  <si>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</si>
  <si>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</si>
  <si>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</si>
  <si>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</si>
  <si>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</si>
  <si>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</si>
  <si>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</si>
  <si>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</si>
  <si>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</si>
  <si>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</si>
  <si>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</si>
  <si>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</si>
  <si>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</si>
  <si>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</si>
  <si>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</si>
  <si>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</si>
  <si>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</si>
  <si>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</si>
  <si>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</si>
  <si>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</si>
  <si>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</si>
  <si>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</si>
  <si>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</si>
  <si>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</si>
  <si>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</si>
  <si>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</si>
  <si>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</si>
  <si>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</si>
  <si>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</si>
  <si>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</si>
  <si>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</si>
  <si>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</si>
  <si>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</si>
  <si>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</si>
  <si>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</si>
  <si>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</si>
  <si>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</si>
  <si>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</si>
  <si>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</si>
  <si>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</si>
  <si>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</si>
  <si>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</si>
  <si>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</si>
  <si>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</si>
  <si>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</si>
  <si>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</si>
  <si>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</si>
  <si>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</si>
  <si>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</si>
  <si>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</si>
  <si>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</si>
  <si>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</si>
  <si>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</si>
  <si>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</si>
  <si>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</si>
  <si>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</si>
  <si>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</si>
  <si>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</si>
  <si>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</si>
  <si>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</si>
  <si>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</si>
  <si>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</si>
  <si>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</si>
  <si>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</si>
  <si>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</si>
  <si>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</si>
  <si>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</si>
  <si>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</si>
  <si>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</si>
  <si>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</si>
  <si>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</si>
  <si>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</si>
  <si>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</si>
  <si>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</si>
  <si>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</si>
  <si>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</si>
  <si>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</si>
  <si>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</si>
  <si>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</si>
  <si>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</si>
  <si>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</si>
  <si>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</si>
  <si>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</si>
  <si>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</si>
  <si>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</si>
  <si>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</si>
  <si>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</si>
  <si>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</si>
  <si>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</si>
  <si>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</si>
  <si>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</si>
  <si>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</si>
  <si>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</si>
  <si>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</si>
  <si>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</si>
  <si>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</si>
  <si>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</si>
  <si>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</si>
  <si>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</si>
  <si>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</si>
  <si>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</si>
  <si>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</si>
  <si>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</si>
  <si>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</si>
  <si>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</si>
  <si>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</si>
  <si>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</si>
  <si>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</si>
  <si>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</si>
  <si>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</si>
  <si>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</si>
  <si>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</si>
  <si>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</si>
  <si>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</si>
  <si>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</si>
  <si>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</si>
  <si>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</si>
  <si>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</si>
  <si>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</si>
  <si>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</si>
  <si>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</si>
  <si>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</si>
  <si>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</si>
  <si>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</si>
  <si>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</si>
  <si>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</si>
  <si>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</si>
  <si>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</si>
  <si>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</si>
  <si>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</si>
  <si>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</si>
  <si>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</si>
  <si>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</si>
  <si>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</si>
  <si>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</si>
  <si>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</si>
  <si>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</si>
  <si>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</si>
  <si>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</si>
  <si>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</si>
  <si>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</si>
  <si>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</si>
  <si>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</si>
  <si>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</si>
  <si>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</si>
  <si>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</si>
  <si>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</si>
  <si>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</si>
  <si>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</si>
  <si>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</si>
  <si>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</si>
  <si>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</si>
  <si>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</si>
  <si>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</si>
  <si>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</si>
  <si>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</si>
  <si>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</si>
  <si>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</si>
  <si>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</si>
  <si>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</si>
  <si>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</si>
  <si>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</si>
  <si>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</si>
  <si>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</si>
  <si>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</si>
  <si>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</si>
  <si>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</si>
  <si>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</si>
  <si>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</si>
  <si>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</si>
  <si>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</si>
  <si>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</si>
  <si>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</si>
  <si>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</si>
  <si>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</si>
  <si>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</si>
  <si>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</si>
  <si>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</si>
  <si>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</si>
  <si>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</si>
  <si>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</si>
  <si>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</si>
  <si>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</si>
  <si>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</si>
  <si>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</si>
  <si>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</si>
  <si>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</si>
  <si>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</si>
  <si>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</si>
  <si>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</si>
  <si>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</si>
  <si>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</si>
  <si>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</si>
  <si>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</si>
  <si>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</si>
  <si>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</si>
  <si>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</si>
  <si>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</si>
  <si>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</si>
  <si>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</si>
  <si>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</si>
  <si>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</si>
  <si>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</si>
  <si>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</si>
  <si>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</si>
  <si>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</si>
  <si>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</si>
  <si>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</si>
  <si>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</si>
  <si>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</si>
  <si>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</si>
  <si>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</si>
  <si>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</si>
  <si>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</si>
  <si>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</si>
  <si>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</si>
  <si>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</si>
  <si>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</si>
  <si>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</si>
  <si>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</si>
  <si>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</si>
  <si>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</si>
  <si>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</si>
  <si>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</si>
  <si>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</si>
  <si>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</si>
  <si>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</si>
  <si>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</si>
  <si>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</si>
  <si>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</si>
  <si>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</si>
  <si>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</si>
  <si>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</si>
  <si>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</si>
  <si>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</si>
  <si>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</si>
  <si>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</si>
  <si>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</si>
  <si>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</si>
  <si>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</si>
  <si>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</si>
  <si>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</si>
  <si>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</si>
  <si>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</si>
  <si>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</si>
  <si>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</si>
  <si>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</si>
  <si>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</si>
  <si>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</si>
  <si>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</si>
  <si>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</si>
  <si>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</si>
  <si>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</si>
  <si>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</si>
  <si>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</si>
  <si>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</si>
  <si>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</si>
  <si>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</si>
  <si>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</si>
  <si>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</si>
  <si>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</si>
  <si>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</si>
  <si>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</si>
  <si>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</si>
  <si>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</si>
  <si>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</si>
  <si>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</si>
  <si>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</si>
  <si>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</si>
  <si>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</si>
  <si>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</si>
  <si>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</si>
  <si>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</si>
  <si>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</si>
  <si>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</si>
  <si>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</si>
  <si>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</si>
  <si>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</si>
  <si>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</si>
  <si>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</si>
  <si>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</si>
  <si>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</si>
  <si>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</si>
  <si>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</si>
  <si>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</si>
  <si>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</si>
  <si>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</si>
  <si>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</si>
  <si>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</si>
  <si>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</si>
  <si>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</si>
  <si>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</si>
  <si>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</si>
  <si>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</si>
  <si>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</si>
  <si>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</si>
  <si>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</si>
  <si>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</si>
  <si>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</si>
  <si>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</si>
  <si>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</si>
  <si>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</si>
  <si>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</si>
  <si>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</si>
  <si>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</si>
  <si>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</si>
  <si>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</si>
  <si>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</si>
  <si>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</si>
  <si>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</si>
  <si>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</si>
  <si>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</si>
  <si>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</si>
  <si>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</si>
  <si>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</si>
  <si>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</si>
  <si>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</si>
  <si>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</si>
  <si>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</si>
  <si>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</si>
  <si>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</si>
  <si>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</si>
  <si>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</si>
  <si>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</si>
  <si>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</si>
  <si>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</si>
  <si>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</si>
  <si>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</si>
  <si>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</si>
  <si>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</si>
  <si>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</si>
  <si>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</si>
  <si>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</si>
  <si>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</si>
  <si>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</si>
  <si>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</si>
  <si>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</si>
  <si>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</si>
  <si>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</si>
  <si>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</si>
  <si>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</si>
  <si>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</si>
  <si>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</si>
  <si>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</si>
  <si>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</si>
  <si>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</si>
  <si>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</si>
  <si>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</si>
  <si>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</si>
  <si>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</si>
  <si>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</si>
  <si>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</si>
  <si>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</si>
  <si>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</si>
  <si>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</si>
  <si>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</si>
  <si>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</si>
  <si>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</si>
  <si>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</si>
  <si>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</si>
  <si>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</si>
  <si>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</si>
  <si>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</si>
  <si>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</si>
  <si>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</si>
  <si>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</si>
  <si>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</si>
  <si>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</si>
  <si>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</si>
  <si>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</si>
  <si>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</si>
  <si>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</si>
  <si>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</si>
  <si>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</si>
  <si>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</si>
  <si>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</si>
  <si>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</si>
  <si>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</si>
  <si>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</si>
  <si>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</si>
  <si>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</si>
  <si>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</si>
  <si>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</si>
  <si>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</si>
  <si>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</si>
  <si>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</si>
  <si>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</si>
  <si>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</si>
  <si>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</si>
  <si>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</si>
  <si>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</si>
  <si>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</si>
  <si>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</si>
  <si>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</si>
  <si>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</si>
  <si>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</si>
  <si>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</si>
  <si>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</si>
  <si>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</si>
  <si>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</si>
  <si>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</si>
  <si>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</si>
  <si>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</si>
  <si>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</si>
  <si>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</si>
  <si>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</si>
  <si>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</si>
  <si>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</si>
  <si>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</si>
  <si>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</si>
  <si>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</si>
  <si>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</si>
  <si>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</si>
  <si>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</si>
  <si>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</si>
  <si>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</si>
  <si>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</si>
  <si>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</si>
  <si>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</si>
  <si>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</si>
  <si>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</si>
  <si>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</si>
  <si>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</si>
  <si>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</si>
  <si>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</si>
  <si>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</si>
  <si>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</si>
  <si>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</si>
  <si>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</si>
  <si>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</si>
  <si>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</si>
  <si>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</si>
  <si>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</si>
  <si>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</si>
  <si>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</si>
  <si>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</si>
  <si>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</si>
  <si>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</si>
  <si>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</si>
  <si>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</si>
  <si>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</si>
  <si>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</si>
  <si>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</si>
  <si>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</si>
  <si>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</si>
  <si>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</si>
  <si>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</si>
  <si>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</si>
  <si>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</si>
  <si>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</si>
  <si>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</si>
  <si>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</si>
  <si>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</si>
  <si>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</si>
  <si>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</si>
  <si>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</si>
  <si>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</si>
  <si>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</si>
  <si>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</si>
  <si>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</si>
  <si>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</si>
  <si>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</si>
  <si>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</si>
  <si>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</si>
  <si>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</si>
  <si>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</si>
  <si>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</si>
  <si>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</si>
  <si>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</si>
  <si>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</si>
  <si>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</si>
  <si>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</si>
  <si>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</si>
  <si>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</si>
  <si>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</si>
  <si>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</si>
  <si>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</si>
  <si>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</si>
  <si>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</si>
  <si>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</si>
  <si>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</si>
  <si>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</si>
  <si>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</si>
  <si>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</si>
  <si>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</si>
  <si>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</si>
  <si>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</si>
  <si>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</si>
  <si>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</si>
  <si>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</si>
  <si>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</si>
  <si>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</si>
  <si>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</si>
  <si>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</si>
  <si>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</si>
  <si>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</si>
  <si>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</si>
  <si>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</si>
  <si>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</si>
  <si>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</si>
  <si>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</si>
  <si>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</si>
  <si>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</si>
  <si>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</si>
  <si>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</si>
  <si>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</si>
  <si>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</si>
  <si>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</si>
  <si>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</si>
  <si>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</si>
  <si>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</si>
  <si>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</si>
  <si>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</si>
  <si>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</si>
  <si>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</si>
  <si>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</si>
  <si>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</si>
  <si>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</si>
  <si>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</si>
  <si>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</si>
  <si>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</si>
  <si>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</si>
  <si>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</si>
  <si>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</si>
  <si>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</si>
  <si>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</si>
  <si>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</si>
  <si>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</si>
  <si>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</si>
  <si>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</si>
  <si>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</si>
  <si>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</si>
  <si>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</si>
  <si>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</si>
  <si>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</si>
  <si>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</si>
  <si>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</si>
  <si>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</si>
  <si>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</si>
  <si>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</si>
  <si>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</si>
  <si>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</si>
  <si>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</si>
  <si>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</si>
  <si>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</si>
  <si>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</si>
  <si>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</si>
  <si>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</si>
  <si>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</si>
  <si>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</si>
  <si>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</si>
  <si>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</si>
  <si>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</si>
  <si>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</si>
  <si>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</si>
  <si>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</si>
  <si>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</si>
  <si>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</si>
  <si>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</si>
  <si>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</si>
  <si>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</si>
  <si>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</si>
  <si>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</si>
  <si>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</si>
  <si>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</si>
  <si>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</si>
  <si>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</si>
  <si>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</si>
  <si>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</si>
  <si>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</si>
  <si>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</si>
  <si>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</si>
  <si>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</si>
  <si>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</si>
  <si>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</si>
  <si>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</si>
  <si>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</si>
  <si>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</si>
  <si>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</si>
  <si>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</si>
  <si>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</si>
  <si>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</si>
  <si>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</si>
  <si>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</si>
  <si>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</si>
  <si>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</si>
  <si>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</si>
  <si>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</si>
  <si>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</si>
  <si>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</si>
  <si>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</si>
  <si>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</si>
  <si>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</si>
  <si>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</si>
  <si>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</si>
  <si>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</si>
  <si>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</si>
  <si>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</si>
  <si>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</si>
  <si>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</si>
  <si>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</si>
  <si>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</si>
  <si>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</si>
  <si>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</si>
  <si>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</si>
  <si>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</si>
  <si>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</si>
  <si>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</si>
  <si>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</si>
  <si>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</si>
  <si>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</si>
  <si>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</si>
  <si>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</si>
  <si>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</si>
  <si>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</si>
  <si>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</si>
  <si>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</si>
  <si>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</si>
  <si>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</si>
  <si>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</si>
  <si>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</si>
  <si>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</si>
  <si>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</si>
  <si>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</si>
  <si>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</si>
  <si>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</si>
  <si>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</si>
  <si>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</si>
  <si>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</si>
  <si>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</si>
  <si>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</si>
  <si>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</si>
  <si>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</si>
  <si>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</si>
  <si>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</si>
  <si>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</si>
  <si>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</si>
  <si>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</si>
  <si>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</si>
  <si>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</si>
  <si>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</si>
  <si>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</si>
  <si>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</si>
  <si>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</si>
  <si>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</si>
  <si>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</si>
  <si>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</si>
  <si>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</si>
  <si>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</si>
  <si>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</si>
  <si>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</si>
  <si>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</si>
  <si>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</si>
  <si>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</si>
  <si>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</si>
  <si>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</si>
  <si>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</si>
  <si>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</si>
  <si>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</si>
  <si>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</si>
  <si>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</si>
  <si>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</si>
  <si>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</si>
  <si>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</si>
  <si>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</si>
  <si>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</si>
  <si>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</si>
  <si>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</si>
  <si>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</si>
  <si>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</si>
  <si>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</si>
  <si>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</si>
  <si>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</si>
  <si>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</si>
  <si>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</si>
  <si>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</si>
  <si>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</si>
  <si>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</si>
  <si>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</si>
  <si>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</si>
  <si>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</si>
  <si>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</si>
  <si>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</si>
  <si>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</si>
  <si>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</si>
  <si>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</si>
  <si>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</si>
  <si>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</si>
  <si>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</si>
  <si>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</si>
  <si>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</si>
  <si>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</si>
  <si>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</si>
  <si>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</si>
  <si>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</si>
  <si>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</si>
  <si>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</si>
  <si>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</si>
  <si>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</si>
  <si>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</si>
  <si>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</si>
  <si>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</si>
  <si>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</si>
  <si>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</si>
  <si>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</si>
  <si>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</si>
  <si>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</si>
  <si>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</si>
  <si>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</si>
  <si>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</si>
  <si>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</si>
  <si>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</si>
  <si>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</si>
  <si>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</si>
  <si>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</si>
  <si>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</si>
  <si>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</si>
  <si>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</si>
  <si>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</si>
  <si>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</si>
  <si>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</si>
  <si>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</si>
  <si>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</si>
  <si>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</si>
  <si>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</si>
  <si>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</si>
  <si>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</si>
  <si>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</si>
  <si>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</si>
  <si>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</si>
  <si>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</si>
  <si>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</si>
  <si>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</si>
  <si>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</si>
  <si>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</si>
  <si>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</si>
  <si>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</si>
  <si>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</si>
  <si>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</si>
  <si>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</si>
  <si>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</si>
  <si>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</si>
  <si>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</si>
  <si>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</si>
  <si>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</si>
  <si>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</si>
  <si>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</si>
  <si>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</si>
  <si>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</si>
  <si>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</si>
  <si>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</si>
  <si>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</si>
  <si>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</si>
  <si>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</si>
  <si>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</si>
  <si>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</si>
  <si>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</si>
  <si>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</si>
  <si>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</si>
  <si>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</si>
  <si>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</si>
  <si>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</si>
  <si>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</si>
  <si>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</si>
  <si>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</si>
  <si>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</si>
  <si>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</si>
  <si>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</si>
  <si>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</si>
  <si>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</si>
  <si>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</si>
  <si>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</si>
  <si>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</si>
  <si>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</si>
  <si>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</si>
  <si>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</si>
  <si>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</si>
  <si>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</si>
  <si>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</si>
  <si>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</si>
  <si>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</si>
  <si>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</si>
  <si>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</si>
  <si>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</si>
  <si>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</si>
  <si>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</si>
  <si>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</si>
  <si>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</si>
  <si>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</si>
  <si>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</si>
  <si>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</si>
  <si>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</si>
  <si>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</si>
  <si>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</si>
  <si>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</si>
  <si>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</si>
  <si>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</si>
  <si>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</si>
  <si>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</si>
  <si>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</si>
  <si>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</si>
  <si>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</si>
  <si>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</si>
  <si>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</si>
  <si>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</si>
  <si>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</si>
  <si>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</si>
  <si>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</si>
  <si>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</si>
  <si>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</si>
  <si>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</si>
  <si>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</si>
  <si>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</si>
  <si>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</si>
  <si>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</si>
  <si>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</si>
  <si>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</si>
  <si>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</si>
  <si>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</si>
  <si>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</si>
  <si>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</si>
  <si>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</si>
  <si>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</si>
  <si>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</si>
  <si>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</si>
  <si>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</si>
  <si>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</si>
  <si>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</si>
  <si>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</si>
  <si>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</si>
  <si>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</si>
  <si>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</si>
  <si>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</si>
  <si>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</si>
  <si>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</si>
  <si>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</si>
  <si>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</si>
  <si>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</si>
  <si>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</si>
  <si>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</si>
  <si>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</si>
  <si>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</si>
  <si>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</si>
  <si>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</si>
  <si>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</si>
  <si>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</si>
  <si>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</si>
  <si>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</si>
  <si>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</si>
  <si>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</si>
  <si>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</si>
  <si>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</si>
  <si>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</si>
  <si>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</si>
  <si>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</si>
  <si>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</si>
  <si>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</si>
  <si>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</si>
  <si>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</si>
  <si>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</si>
  <si>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</si>
  <si>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</si>
  <si>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</si>
  <si>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</si>
  <si>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</si>
  <si>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</si>
  <si>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</si>
  <si>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</si>
  <si>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</si>
  <si>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</si>
  <si>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</si>
  <si>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</si>
  <si>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</si>
  <si>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</si>
  <si>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</si>
  <si>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</si>
  <si>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</si>
  <si>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</si>
  <si>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</si>
  <si>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</si>
  <si>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</si>
  <si>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</si>
  <si>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</si>
  <si>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</si>
  <si>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</si>
  <si>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</si>
  <si>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</si>
  <si>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</si>
  <si>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</si>
  <si>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</si>
  <si>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</si>
  <si>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</si>
  <si>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</si>
  <si>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</si>
  <si>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</si>
  <si>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</si>
  <si>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</si>
  <si>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</si>
  <si>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</si>
  <si>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</si>
  <si>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</si>
  <si>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</si>
  <si>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</si>
  <si>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</si>
  <si>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</si>
  <si>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</si>
  <si>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</si>
  <si>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</si>
  <si>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</si>
  <si>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</si>
  <si>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</si>
  <si>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</si>
  <si>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</si>
  <si>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</si>
  <si>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</si>
  <si>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</si>
  <si>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</si>
  <si>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</si>
  <si>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</si>
  <si>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</si>
  <si>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</si>
  <si>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</si>
  <si>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</si>
  <si>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</si>
  <si>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</si>
  <si>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</si>
  <si>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</si>
  <si>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</si>
  <si>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</si>
  <si>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</si>
  <si>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</si>
  <si>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</si>
  <si>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</si>
  <si>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</si>
  <si>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</si>
  <si>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</si>
  <si>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</si>
  <si>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</si>
  <si>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</si>
  <si>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</si>
  <si>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</si>
  <si>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</si>
  <si>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</si>
  <si>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</si>
  <si>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</si>
  <si>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</si>
  <si>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</si>
  <si>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</si>
  <si>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</si>
  <si>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</si>
  <si>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</si>
  <si>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</si>
  <si>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</si>
  <si>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</si>
  <si>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</si>
  <si>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</si>
  <si>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</si>
  <si>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</si>
  <si>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</si>
  <si>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</si>
  <si>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</si>
  <si>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</si>
  <si>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</si>
  <si>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</si>
  <si>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</si>
  <si>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</si>
  <si>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</si>
  <si>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</si>
  <si>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</si>
  <si>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</si>
  <si>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</si>
  <si>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</si>
  <si>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</si>
  <si>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</si>
  <si>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</si>
  <si>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</si>
  <si>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</si>
  <si>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</si>
  <si>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</si>
  <si>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</si>
  <si>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</si>
  <si>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</si>
  <si>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</si>
  <si>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</si>
  <si>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</si>
  <si>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</si>
  <si>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</si>
  <si>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</si>
  <si>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</si>
  <si>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</si>
  <si>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</si>
  <si>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</si>
  <si>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</si>
  <si>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</si>
  <si>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</si>
  <si>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</si>
  <si>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</si>
  <si>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</si>
  <si>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</si>
  <si>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</si>
  <si>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</si>
  <si>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</si>
  <si>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</si>
  <si>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</si>
  <si>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</si>
  <si>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</si>
  <si>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</si>
  <si>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</si>
  <si>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</si>
  <si>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</si>
  <si>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</si>
  <si>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</si>
  <si>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</si>
  <si>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</si>
  <si>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</si>
  <si>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</si>
  <si>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</si>
  <si>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</si>
  <si>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</si>
  <si>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</si>
  <si>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</si>
  <si>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</si>
  <si>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</si>
  <si>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</si>
  <si>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</si>
  <si>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</si>
  <si>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</si>
  <si>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</si>
  <si>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</si>
  <si>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</si>
  <si>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</si>
  <si>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</si>
  <si>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</si>
  <si>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</si>
  <si>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</si>
  <si>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</si>
  <si>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</si>
  <si>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</si>
  <si>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</si>
  <si>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</si>
  <si>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</si>
  <si>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</si>
  <si>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</si>
  <si>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</si>
  <si>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</si>
  <si>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</si>
  <si>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</si>
  <si>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</si>
  <si>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</si>
  <si>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</si>
  <si>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</si>
  <si>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</si>
  <si>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</si>
  <si>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</si>
  <si>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</si>
  <si>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</si>
  <si>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</si>
  <si>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</si>
  <si>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</si>
  <si>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</si>
  <si>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</si>
  <si>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</si>
  <si>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</si>
  <si>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</si>
  <si>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</si>
  <si>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</si>
  <si>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</si>
  <si>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</si>
  <si>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</si>
  <si>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</si>
  <si>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</si>
  <si>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</si>
  <si>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</si>
  <si>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</si>
  <si>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</si>
  <si>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</si>
  <si>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</si>
  <si>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</si>
  <si>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</si>
  <si>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</si>
  <si>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</si>
  <si>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</si>
  <si>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</si>
  <si>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</si>
  <si>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</si>
  <si>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</si>
  <si>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</si>
  <si>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</si>
  <si>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</si>
  <si>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</si>
  <si>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</si>
  <si>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</si>
  <si>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</si>
  <si>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</si>
  <si>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</si>
  <si>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</si>
  <si>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</si>
  <si>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</si>
  <si>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</si>
  <si>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</si>
  <si>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</si>
  <si>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</si>
  <si>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</si>
  <si>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</si>
  <si>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</si>
  <si>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</si>
  <si>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</si>
  <si>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</si>
  <si>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</si>
  <si>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</si>
  <si>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</si>
  <si>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</si>
  <si>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</si>
  <si>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</si>
  <si>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</si>
  <si>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</si>
  <si>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</si>
  <si>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</si>
  <si>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</si>
  <si>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</si>
  <si>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</si>
  <si>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</si>
  <si>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</si>
  <si>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</si>
  <si>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</si>
  <si>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</si>
  <si>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</si>
  <si>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</si>
  <si>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</si>
  <si>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</si>
  <si>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</si>
  <si>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</si>
  <si>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</si>
  <si>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</si>
  <si>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</si>
  <si>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</si>
  <si>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</si>
  <si>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</si>
  <si>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</si>
  <si>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</si>
  <si>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</si>
  <si>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</si>
  <si>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</si>
  <si>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</si>
  <si>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</si>
  <si>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</si>
  <si>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</si>
  <si>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</si>
  <si>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</si>
  <si>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</si>
  <si>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</si>
  <si>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</si>
  <si>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</si>
  <si>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</si>
  <si>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</si>
  <si>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</si>
  <si>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</si>
  <si>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</si>
  <si>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</si>
  <si>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</si>
  <si>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</si>
  <si>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</si>
  <si>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</si>
  <si>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</si>
  <si>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</si>
  <si>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</si>
  <si>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</si>
  <si>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</si>
  <si>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</si>
  <si>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</si>
  <si>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</si>
  <si>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</si>
  <si>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</si>
  <si>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</si>
  <si>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</si>
  <si>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</si>
  <si>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</si>
  <si>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</si>
  <si>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</si>
  <si>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</si>
  <si>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</si>
  <si>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</si>
  <si>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</si>
  <si>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</si>
  <si>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</si>
  <si>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</si>
  <si>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</si>
  <si>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</si>
  <si>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</si>
  <si>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</si>
  <si>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</si>
  <si>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</si>
  <si>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</si>
  <si>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</si>
  <si>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</si>
  <si>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</si>
  <si>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</si>
  <si>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</si>
  <si>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</si>
  <si>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</si>
  <si>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</si>
  <si>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</si>
  <si>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</si>
  <si>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</si>
  <si>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</si>
  <si>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</si>
  <si>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</si>
  <si>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</si>
  <si>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</si>
  <si>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</si>
  <si>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</si>
  <si>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</si>
  <si>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</si>
  <si>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</si>
  <si>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</si>
  <si>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</si>
  <si>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</si>
  <si>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</si>
  <si>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</si>
  <si>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</si>
  <si>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</si>
  <si>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</si>
  <si>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</si>
  <si>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</si>
  <si>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</si>
  <si>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</si>
  <si>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</si>
  <si>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</si>
  <si>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</si>
  <si>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</si>
  <si>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</si>
  <si>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</si>
  <si>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</si>
  <si>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</si>
  <si>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</si>
  <si>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</si>
  <si>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</si>
  <si>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</si>
  <si>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</si>
  <si>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</si>
  <si>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</si>
  <si>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</si>
  <si>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</si>
  <si>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</si>
  <si>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</si>
  <si>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</si>
  <si>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</si>
  <si>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</si>
  <si>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</si>
  <si>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</si>
  <si>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</si>
  <si>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</si>
  <si>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</si>
  <si>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</si>
  <si>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</si>
  <si>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</si>
  <si>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</si>
  <si>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</si>
  <si>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</si>
  <si>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</si>
  <si>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</si>
  <si>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</si>
  <si>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</si>
  <si>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</si>
  <si>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</si>
  <si>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</si>
  <si>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</si>
  <si>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</si>
  <si>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</si>
  <si>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</si>
  <si>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</si>
  <si>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</si>
  <si>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</si>
  <si>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</si>
  <si>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</si>
  <si>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</si>
  <si>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</si>
  <si>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</si>
  <si>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</si>
  <si>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</si>
  <si>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</si>
  <si>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</si>
  <si>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</si>
  <si>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</si>
  <si>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</si>
  <si>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</si>
  <si>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</si>
  <si>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</si>
  <si>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</si>
  <si>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</si>
  <si>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</si>
  <si>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</si>
  <si>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</si>
  <si>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</si>
  <si>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</si>
  <si>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</si>
  <si>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</si>
  <si>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</si>
  <si>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</si>
  <si>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</si>
  <si>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</si>
  <si>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</si>
  <si>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</si>
  <si>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</si>
  <si>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</si>
  <si>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</si>
  <si>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</si>
  <si>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</si>
  <si>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</si>
  <si>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</si>
  <si>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</si>
  <si>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</si>
  <si>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</si>
  <si>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</si>
  <si>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</si>
  <si>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</si>
  <si>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</si>
  <si>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</si>
  <si>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</si>
  <si>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</si>
  <si>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</si>
  <si>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</si>
  <si>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</si>
  <si>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</si>
  <si>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</si>
  <si>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</si>
  <si>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</si>
  <si>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</si>
  <si>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</si>
  <si>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</si>
  <si>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</si>
  <si>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</si>
  <si>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</si>
  <si>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</si>
  <si>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</si>
  <si>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</si>
  <si>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</si>
  <si>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</si>
  <si>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</si>
  <si>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</si>
  <si>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</si>
  <si>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</si>
  <si>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</si>
  <si>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</si>
  <si>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</si>
  <si>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</si>
  <si>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</si>
  <si>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</si>
  <si>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</si>
  <si>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</si>
  <si>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</si>
  <si>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</si>
  <si>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</si>
  <si>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</si>
  <si>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</si>
  <si>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</si>
  <si>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</si>
  <si>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</si>
  <si>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</si>
  <si>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</si>
  <si>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</si>
  <si>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</si>
  <si>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</si>
  <si>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</si>
  <si>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</si>
  <si>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</si>
  <si>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</si>
  <si>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</si>
  <si>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</si>
  <si>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</si>
  <si>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</si>
  <si>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</si>
  <si>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</si>
  <si>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</si>
  <si>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</si>
  <si>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</si>
  <si>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</si>
  <si>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</si>
  <si>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</si>
  <si>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</si>
  <si>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</si>
  <si>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</si>
  <si>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</si>
  <si>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</si>
  <si>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</si>
  <si>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</si>
  <si>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</si>
  <si>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</si>
  <si>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</si>
  <si>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</si>
  <si>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</si>
  <si>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</si>
  <si>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</si>
  <si>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</si>
  <si>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</si>
  <si>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</si>
  <si>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</si>
  <si>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</si>
  <si>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</si>
  <si>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</si>
  <si>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</si>
  <si>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</si>
  <si>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</si>
  <si>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</si>
  <si>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</si>
  <si>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</si>
  <si>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</si>
  <si>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</si>
  <si>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</si>
  <si>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</si>
  <si>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</si>
  <si>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</si>
  <si>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</si>
  <si>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</si>
  <si>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</si>
  <si>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</si>
  <si>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</si>
  <si>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</si>
  <si>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</si>
  <si>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</si>
  <si>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</si>
  <si>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</si>
  <si>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</si>
  <si>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</si>
  <si>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</si>
  <si>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</si>
  <si>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</si>
  <si>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</si>
  <si>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</si>
  <si>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</si>
  <si>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</si>
  <si>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</si>
  <si>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</si>
  <si>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</si>
  <si>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</si>
  <si>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</si>
  <si>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</si>
  <si>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</si>
  <si>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SUM</t>
  </si>
  <si>
    <t>AVERAGE</t>
  </si>
  <si>
    <t>MEDIAN</t>
  </si>
  <si>
    <t>COUNT</t>
  </si>
  <si>
    <t>COUNT BLANK</t>
  </si>
  <si>
    <t>COREALTION</t>
  </si>
  <si>
    <t>AREA CODE VS CUSTOMER</t>
  </si>
  <si>
    <t>DAY_CALL VS DAY_CHARGE</t>
  </si>
  <si>
    <t>EVENING_CALL VS NIGHT_CALL</t>
  </si>
  <si>
    <t>CONDITIONAL FORMATING</t>
  </si>
  <si>
    <t>Q.ALL ACCOUNT_LENGTH_MONTH WHICH IS ABOVE 100</t>
  </si>
  <si>
    <t>Q.HIGHLIH ALL NIGHT_CALL RECORD BYBY THE FALLOWING CONDITION</t>
  </si>
  <si>
    <t>VALUE BELOW 80= GREEN</t>
  </si>
  <si>
    <t>VALUE BETWEEN 80 TO 90=ORANGE</t>
  </si>
  <si>
    <t>VALUE ABOVE 90=BROWN</t>
  </si>
  <si>
    <t>FOR INTERNATIONAL_CALL</t>
  </si>
  <si>
    <t xml:space="preserve">MIN </t>
  </si>
  <si>
    <t>MAX</t>
  </si>
  <si>
    <t>RANGE</t>
  </si>
  <si>
    <t>MIN+33%</t>
  </si>
  <si>
    <t>MAX+33%</t>
  </si>
  <si>
    <t>33% OF RANGE</t>
  </si>
  <si>
    <t>66% OF RANGE</t>
  </si>
  <si>
    <t xml:space="preserve"> Q..CONDITIONAL FORMATING BY ICON SET</t>
  </si>
  <si>
    <t>Q.. APPLU BAR INDICATOR TO DAY CHARGES</t>
  </si>
  <si>
    <t>FIRST QUAETILE</t>
  </si>
  <si>
    <t>SECOND QUARTILE</t>
  </si>
  <si>
    <t>THIRD QUARTILE</t>
  </si>
  <si>
    <t>Q1</t>
  </si>
  <si>
    <t>Q2</t>
  </si>
  <si>
    <t>Q3</t>
  </si>
  <si>
    <t>IQR</t>
  </si>
  <si>
    <t>INTER QUARTILE RANGE</t>
  </si>
  <si>
    <t>UL</t>
  </si>
  <si>
    <t>UPPER LIMIT</t>
  </si>
  <si>
    <t>LL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</si>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</sst>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800000"/>
        </patternFill>
      </fill>
    </dxf>
    <dxf>
      <fill>
        <patternFill>
          <bgColor rgb="FFCC000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0000"/>
      <color rgb="FF8000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F93" zoomScaleNormal="100" workbookViewId="0">
      <selection sqref="A1:S101"/>
    </sheetView>
  </sheetViews>
  <sheetFormatPr defaultRowHeight="14.5" x14ac:dyDescent="0.35"/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4.4" x14ac:dyDescent="0.3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ht="14.4" x14ac:dyDescent="0.3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ht="14.4" x14ac:dyDescent="0.3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ht="14.4" x14ac:dyDescent="0.3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ht="14.4" x14ac:dyDescent="0.3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ht="14.4" x14ac:dyDescent="0.3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ht="14.4" x14ac:dyDescent="0.3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ht="14.4" x14ac:dyDescent="0.3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ht="14.4" x14ac:dyDescent="0.3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ht="14.4" x14ac:dyDescent="0.3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ht="14.4" x14ac:dyDescent="0.3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ht="14.4" x14ac:dyDescent="0.3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ht="14.4" x14ac:dyDescent="0.3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ht="14.4" x14ac:dyDescent="0.3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ht="14.4" x14ac:dyDescent="0.3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ht="14.4" x14ac:dyDescent="0.3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ht="14.4" x14ac:dyDescent="0.3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ht="14.4" x14ac:dyDescent="0.3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ht="14.4" x14ac:dyDescent="0.3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ht="14.4" x14ac:dyDescent="0.3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ht="14.4" x14ac:dyDescent="0.3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ht="14.4" x14ac:dyDescent="0.3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ht="14.4" x14ac:dyDescent="0.3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ht="14.4" x14ac:dyDescent="0.3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ht="14.4" x14ac:dyDescent="0.3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ht="14.4" x14ac:dyDescent="0.3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ht="14.4" x14ac:dyDescent="0.3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ht="14.4" x14ac:dyDescent="0.3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ht="14.4" x14ac:dyDescent="0.3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ht="14.4" x14ac:dyDescent="0.3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ht="14.4" x14ac:dyDescent="0.3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ht="14.4" x14ac:dyDescent="0.3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ht="14.4" x14ac:dyDescent="0.3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ht="14.4" x14ac:dyDescent="0.3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3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3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3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3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3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3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3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3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3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3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3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3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3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3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3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3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3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3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3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3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3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3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3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3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3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3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3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3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3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3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3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3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3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3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3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3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3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3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3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3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3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3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3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3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3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3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3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3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3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3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3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3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3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3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3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3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3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3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3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3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3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3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3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3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3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3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3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3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3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3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3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3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3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3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3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3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3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3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3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3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3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3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3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3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3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3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3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3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3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3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3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3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3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3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3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3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3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3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3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3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3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3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3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3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3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3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3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3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3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3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3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3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3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3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3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3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3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3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3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3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3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3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3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3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3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3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3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3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3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3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3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3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3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3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3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3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3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3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3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3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3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3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3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3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3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3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3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3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3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3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3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3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3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3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3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3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3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3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3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3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3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3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3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3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3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3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3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3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3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3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3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3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3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3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3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3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3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3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3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3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3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3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3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3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3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3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3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3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3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3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3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3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3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3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3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3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3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3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3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3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3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3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3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3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3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3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3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3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3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3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3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3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3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3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3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3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3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3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3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3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3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3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3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3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3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3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3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3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3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3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3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3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3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3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3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3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3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3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3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3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3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3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3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3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3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3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3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3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3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3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3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3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3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3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3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3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3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3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3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3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3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3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3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3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3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3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3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3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3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3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3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3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3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3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3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3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3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3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3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3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3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3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3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3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3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3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3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3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3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3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3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3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3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3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3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3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3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3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3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3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3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3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3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3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3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3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3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3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3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3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3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3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3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3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3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3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3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3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3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3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3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3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3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3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3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3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3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3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3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3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3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3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3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3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3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3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3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3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3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3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3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3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3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3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3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3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3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3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3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3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3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3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3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3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3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3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3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3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3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3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3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3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3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3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3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3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3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3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3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3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3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3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3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3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3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3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3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3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3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3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3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3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3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3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3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3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3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3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3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3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3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3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3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3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3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3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3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3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3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3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3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3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3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3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3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3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3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3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3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3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3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3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3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3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3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3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3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3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3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3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3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3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3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3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3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3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3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3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3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3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3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3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3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3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3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3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3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3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3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3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3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3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3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3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3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3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3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3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3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3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3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3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3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3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3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3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3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3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3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3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3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3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3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3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3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3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3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3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3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3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3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3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3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3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3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3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3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3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3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3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3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3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3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3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3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3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3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3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3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3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3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3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3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3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3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3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3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3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3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3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3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3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3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3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3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3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3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3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3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3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3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3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3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3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3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3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3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3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3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3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3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3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3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3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3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3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3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3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3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3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3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3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3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3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3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3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3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3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3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3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3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3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3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3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3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3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3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3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3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3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3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3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3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3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3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3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3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3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3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3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3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3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3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3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3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3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3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3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3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3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3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3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3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3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3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3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3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3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3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3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3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3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3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3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3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3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3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3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3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3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3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3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3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3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3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3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3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3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3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3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3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3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3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3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3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3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3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3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3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3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3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3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3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3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3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3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3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3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3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3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3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3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3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3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3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3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3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3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3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3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3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3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3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3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3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3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3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3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3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3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3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3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3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3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3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3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3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3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3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3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3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3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3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3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3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3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3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3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3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3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3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3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3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3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3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3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3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3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3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3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3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3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3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3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3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3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3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3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3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3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3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3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3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3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3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3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3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3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3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3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3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3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3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3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3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3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3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3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3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3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3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3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3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3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3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3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3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3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3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3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3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3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3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3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3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3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3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3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3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3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3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3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3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3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3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3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3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3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3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3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3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3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3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3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3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3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3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3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3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3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3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3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3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3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3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3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3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3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3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3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3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3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3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3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3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3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3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3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3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3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3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3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3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3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3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3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3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3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3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3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3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3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3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3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3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3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3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3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3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3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3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3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3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3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3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3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3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3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3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3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3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3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3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3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3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3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3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3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3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3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3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3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3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3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3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3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3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3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3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3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3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3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3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3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3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3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3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3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3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3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3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3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3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3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3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3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3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3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3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3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3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3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3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3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3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3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3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3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3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3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3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3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3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3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3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3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3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3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3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3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3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3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3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3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3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3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3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3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3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3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3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3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3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3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3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3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3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3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3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3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3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3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3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3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3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3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3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3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3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3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3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3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3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3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3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3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3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3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3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3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3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3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3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3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3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3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3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3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3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3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3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3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3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3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3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3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3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3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3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3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3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3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3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3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3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3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3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3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3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3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3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3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3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3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3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3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3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3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3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3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3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3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3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3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3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3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3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3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3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3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3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3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3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3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3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3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3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3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3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3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3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3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3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3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3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3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3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3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3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3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3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3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3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3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3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3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3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3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3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3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3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3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3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3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3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3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3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3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3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3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3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3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3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3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3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3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3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3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3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3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3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3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3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3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3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3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3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3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3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3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3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3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3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3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3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3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3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3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3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3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3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3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3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3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3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3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3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3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3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3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3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3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3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3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3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3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3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3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3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3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3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3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3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3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3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3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3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3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3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3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3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3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3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3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3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3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3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3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3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3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3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3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3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3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3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3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3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3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3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3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3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3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3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3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3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3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3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3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3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3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3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3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3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3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3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3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3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3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3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3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3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3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3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3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3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3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3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3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3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3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3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3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3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3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3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3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3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3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3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3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3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3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3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3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3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3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3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3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3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3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3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3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3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3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3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3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3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3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3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3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3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3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3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3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3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3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3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3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3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3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3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3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3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3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3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3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3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3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3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3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3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3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3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3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3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3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3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3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3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3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3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3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3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3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3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3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3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3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3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3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3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3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3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3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3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3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3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3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3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3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3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3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3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3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3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3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3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3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3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3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3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3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3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3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3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3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3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3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3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3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3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3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3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3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3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3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3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3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3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3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3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3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3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3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3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3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3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3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3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3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3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3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3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3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3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3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3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3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3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3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3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3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3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3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3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3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3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3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3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3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3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3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3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3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3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3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3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3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3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3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3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3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3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3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3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3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3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3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3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3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3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3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3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3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3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3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3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3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3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3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3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3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3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3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3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3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3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3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3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3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3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3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3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3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3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3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3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3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3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3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3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3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3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3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3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3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3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3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3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3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3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3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3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3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3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3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3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3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3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3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3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3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3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3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3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3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3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3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3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3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3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3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3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3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3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3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3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3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3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3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3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3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3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3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3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3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3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3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3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3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3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3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3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3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3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3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3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3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3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3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3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3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3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3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3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3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3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3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3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3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3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3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3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3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3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3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3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3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3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3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3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3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3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3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3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3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3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3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3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3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3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3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3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3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3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3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3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3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3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3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3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3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3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3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3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3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3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3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3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3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3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3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3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3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3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3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3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3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3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3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3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3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3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3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3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3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3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3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3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3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3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3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3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3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3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3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3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3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3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3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3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3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3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3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3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3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3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3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3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3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3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3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3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3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3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3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3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3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3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3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3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3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3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3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3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3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3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3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3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3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3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3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3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3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3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3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3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3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3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3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3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3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3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3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3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3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3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3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3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3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3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3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3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3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3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3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3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3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3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3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3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3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3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3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3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3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3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3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3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3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3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3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3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3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3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3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3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3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3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3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3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3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3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3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3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3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3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3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3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3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3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3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3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3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3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3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3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3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3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3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3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3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3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3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3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3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3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3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3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3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3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3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3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3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3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3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3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3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3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3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3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3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3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3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3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3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3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3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3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3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3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3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3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3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3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3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3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3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3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3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3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3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3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3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3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3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3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3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3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3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3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3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3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3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3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3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3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3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3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3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3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3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3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3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3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3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3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3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3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3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3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3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3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3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3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3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3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3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3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3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3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3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3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3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3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3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3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3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3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3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3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3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3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3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3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3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3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3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3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3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3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3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3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3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3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3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3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3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3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3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3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3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3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3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3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3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3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3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3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3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3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3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3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3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3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3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3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3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3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3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3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3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3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3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3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3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3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3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3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3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3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3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3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3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3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3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3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3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3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3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3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3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3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3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3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3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3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3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3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3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3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3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3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3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3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3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3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3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3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3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3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3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3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3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3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3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3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3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3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3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3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3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3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3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3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3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3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3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3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3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3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3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3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3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3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3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3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3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3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3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3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3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3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3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3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3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3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3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3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3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3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3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3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3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3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3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3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3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3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3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3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3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3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3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3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3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3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3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3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3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3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3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3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3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3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3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3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3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3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3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3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3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3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3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3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3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3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3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3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3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3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3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3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3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3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3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3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3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3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3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3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3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3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3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3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3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3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3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3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3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3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3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3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3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3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3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3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3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3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3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3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3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3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3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3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3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3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3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3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3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3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3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3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3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3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3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3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3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3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3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3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3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3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3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3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3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3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3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3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3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3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3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3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3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3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3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3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3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3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3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3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3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3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3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3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3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3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3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3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3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3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3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3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3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3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3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3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3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3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3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3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3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3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3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3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3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3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3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3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3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3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3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3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3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3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3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3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3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3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3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3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3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3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3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3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3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3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3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3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3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3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3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3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3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3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3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3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3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3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3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3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3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3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3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3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3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3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3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3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3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3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3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3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3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3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3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3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3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3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3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3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3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3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3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3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3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3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3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3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3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3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3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3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3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3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3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3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3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3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3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3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3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3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3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3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3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3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3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3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3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3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3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3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3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3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3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3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3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3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3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3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3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3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3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3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3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3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3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3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3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3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3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3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3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3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3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3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3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3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3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3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3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3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3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3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3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3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3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3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3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3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3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3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3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3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3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3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3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3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3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3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3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3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3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3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3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3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3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3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3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3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3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3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3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3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3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3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3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3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3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3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3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3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3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3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3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3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3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3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3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3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3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3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3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3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3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3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3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3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3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3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3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3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3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3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3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3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3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3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3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3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3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3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3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3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3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3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3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3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3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3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3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3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3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3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3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3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3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3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3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3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3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3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3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3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3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3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3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3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3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3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3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3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3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3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3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3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3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3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3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3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3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3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3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3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3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3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3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3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3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3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3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3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3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3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3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3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3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3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3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3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3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3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3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3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3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3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3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3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3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3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3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3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3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3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3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3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3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3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3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3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3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3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3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3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3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3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3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3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3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3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3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3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3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3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3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3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3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3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3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3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3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3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3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3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3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3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3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3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3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3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3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3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3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3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3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3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3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3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3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3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3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3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3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3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3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3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3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3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3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3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3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3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3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3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3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3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3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3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3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3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3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3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3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3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3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3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3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3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3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3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3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3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3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3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3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3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3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3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3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3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3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3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3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3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3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3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3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3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3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3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3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3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3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3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3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3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3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3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3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3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3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3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3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3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3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3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3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3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3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3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3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3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3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3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3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3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3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3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3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3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3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3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3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3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3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3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3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3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3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3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3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3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3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3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3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3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3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3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3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3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3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3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3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3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3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3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3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3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3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3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3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3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3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3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3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3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3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3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3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3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3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3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3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3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3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3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3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3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3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3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3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3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3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3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3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3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3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3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3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3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3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3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3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3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3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3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3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3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3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3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3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3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3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3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3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3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3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3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3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3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3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3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3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3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3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3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3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3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3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3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3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3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3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3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3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3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3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3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3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3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3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3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3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3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3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3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3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3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3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3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3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3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3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3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3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3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3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3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3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3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3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3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3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3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3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3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3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3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3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3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3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3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3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3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3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3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3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3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3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3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3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3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3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3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3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3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3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3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3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3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3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3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3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3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3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3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3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3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3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3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3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3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3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3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3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3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3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3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3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3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3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3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3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3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3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3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3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3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3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3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3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3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3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3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3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3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3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3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3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3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3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3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3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3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3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3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3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3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3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3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3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3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3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3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3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3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3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3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3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3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3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3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3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3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3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3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3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3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3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3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3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3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3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3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3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3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3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3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3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3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3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3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3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3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3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3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3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3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3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3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3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3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3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3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3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3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3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3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3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3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3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3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3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3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3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3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3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3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3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3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3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3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3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3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3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3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3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3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3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3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3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3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3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3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3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3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3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3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3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3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3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3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3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3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3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3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3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3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3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3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3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3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3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3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3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3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3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3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3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3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3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3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3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3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3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3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3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3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3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3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3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3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3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3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3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3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3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3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3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3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3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3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3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3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3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3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3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3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3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3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3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3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3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3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3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3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3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3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3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3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3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3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3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3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3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3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3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3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3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3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3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3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3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3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3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3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3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3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3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3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3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3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3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3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3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3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3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3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3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3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3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3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3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3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3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3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3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3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3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3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3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3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3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3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3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3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3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3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3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3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3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3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3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3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3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3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3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3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3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3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3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3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3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3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3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3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3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3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3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3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3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3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3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3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3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3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3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3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3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3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3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3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3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3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3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3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3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3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3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3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3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3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3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3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3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3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3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3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3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3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3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3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3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3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3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3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3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3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3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3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3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3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3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3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3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3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3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3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3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3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3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3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3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3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3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3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3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3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3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3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3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3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3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3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3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3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3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3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3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3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3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3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3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3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3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3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3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3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3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3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3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3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3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3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3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3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3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3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3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3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3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3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3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3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3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3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3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3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3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3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3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3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3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3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3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3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3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3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3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3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3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3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3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3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3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3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3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3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3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3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3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3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3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3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3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3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3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3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3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3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3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3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3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3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3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3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3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3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3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3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3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3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3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3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3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3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3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3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3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3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3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3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3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3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3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3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3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3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3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3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3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3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3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3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3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3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3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3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3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3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3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3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3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3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3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3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3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3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3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3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3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3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3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3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3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3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3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3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3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3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3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3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3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3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3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3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3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3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3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3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3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3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3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3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3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3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3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3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3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3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3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3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3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3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3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3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3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3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3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3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3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3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3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3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3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3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3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3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3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3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3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3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3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3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3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3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3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3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3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3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3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3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3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3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3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3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3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3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3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3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3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3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3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3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3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3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3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3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3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3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3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3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3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3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3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3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3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3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3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3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3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3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3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3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3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3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3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3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3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3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3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3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3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3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3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3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3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3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3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3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3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3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3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3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3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3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3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3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3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3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3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3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3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3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3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3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3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3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3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3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3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3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3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3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3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3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3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3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3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3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3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3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3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3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3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3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3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3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3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3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3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3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3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3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3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3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3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3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3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3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3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3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3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3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3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3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3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3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3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3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3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3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3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3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3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3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3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3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3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3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3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3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3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3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3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3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3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3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3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3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3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3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3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3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3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3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3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3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3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3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3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3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3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3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3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3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3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3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3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3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3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3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3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3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3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3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3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3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3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3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3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3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3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3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3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3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3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3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3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3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3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3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3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3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3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3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3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3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3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3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3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3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3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3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3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3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3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3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3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3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3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3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3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3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3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3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3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3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3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3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3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3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3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3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3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3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3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3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3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3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3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3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3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3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3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3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3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3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3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3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3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3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3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3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3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3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3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3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3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3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3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3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3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3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3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3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3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3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3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3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3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3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3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3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3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3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3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3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3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3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3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3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3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3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3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3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3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3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3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3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3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3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3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3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3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3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3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3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3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3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3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3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3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3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3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3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3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3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3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3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3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3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3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3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3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3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3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3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3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3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3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3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3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3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3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3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3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3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3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3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3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3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3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3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3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3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3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3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3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3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3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3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3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3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3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3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3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3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3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3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3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3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3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3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3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3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3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3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3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3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3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3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3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3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3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3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3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3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3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3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3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3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3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3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3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3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3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3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3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3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3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3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3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3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3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3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3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3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3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3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3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3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3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3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3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3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3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3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3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3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3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3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3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3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3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3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3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3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3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3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3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3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3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3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3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3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3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3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3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3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3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3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3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3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3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3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3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3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G1" zoomScaleNormal="100" workbookViewId="0">
      <pane ySplit="1" topLeftCell="A84" activePane="bottomLeft" state="frozen"/>
      <selection activeCell="D1" sqref="D1"/>
      <selection pane="bottomLeft" activeCell="M104" sqref="M104"/>
    </sheetView>
  </sheetViews>
  <sheetFormatPr defaultRowHeight="14.5" x14ac:dyDescent="0.35"/>
  <cols>
    <col min="1" max="1" width="14" customWidth="1"/>
    <col min="3" max="3" width="21.36328125" customWidth="1"/>
    <col min="4" max="4" width="9.90625" customWidth="1"/>
    <col min="5" max="5" width="10.26953125" customWidth="1"/>
    <col min="6" max="6" width="9.453125" customWidth="1"/>
    <col min="7" max="7" width="11.453125" customWidth="1"/>
    <col min="8" max="8" width="12.6328125" customWidth="1"/>
    <col min="9" max="9" width="12.26953125" customWidth="1"/>
    <col min="10" max="10" width="14" customWidth="1"/>
    <col min="11" max="11" width="10.36328125" customWidth="1"/>
    <col min="12" max="12" width="10.90625" customWidth="1"/>
    <col min="13" max="13" width="12.81640625" customWidth="1"/>
    <col min="14" max="14" width="10.6328125" customWidth="1"/>
    <col min="15" max="15" width="16.90625" customWidth="1"/>
    <col min="16" max="16" width="19" customWidth="1"/>
    <col min="17" max="17" width="13.36328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4" spans="1:17" x14ac:dyDescent="0.35">
      <c r="A104" t="s">
        <v>3406</v>
      </c>
      <c r="B104">
        <f>SUM(B2:B101)</f>
        <v>5050</v>
      </c>
      <c r="C104">
        <f>SUM(C2:C101)</f>
        <v>9842</v>
      </c>
      <c r="D104">
        <f>SUM(D2:D101)</f>
        <v>42972</v>
      </c>
      <c r="E104">
        <f>SUM(E2:E101)</f>
        <v>18392.000000000004</v>
      </c>
      <c r="F104">
        <f>SUM(F2:F101)</f>
        <v>9857</v>
      </c>
      <c r="G104">
        <f>SUM(G2:G101)</f>
        <v>3126.6899999999996</v>
      </c>
      <c r="H104">
        <f>SUM(H2:H101)</f>
        <v>19712.400000000005</v>
      </c>
      <c r="I104">
        <f>SUM(I2:I101)</f>
        <v>9638</v>
      </c>
      <c r="J104">
        <f>SUM(J2:J101)</f>
        <v>1675.5600000000006</v>
      </c>
      <c r="K104">
        <f>SUM(K2:K101)</f>
        <v>19744.300000000007</v>
      </c>
      <c r="L104">
        <f>SUM(L2:L101)</f>
        <v>9753</v>
      </c>
      <c r="M104">
        <f>SUM(M2:M101)</f>
        <v>888.53</v>
      </c>
      <c r="N104">
        <f>SUM(N2:N101)</f>
        <v>1020.8999999999999</v>
      </c>
      <c r="O104">
        <f>SUM(O2:O101)</f>
        <v>474</v>
      </c>
      <c r="P104">
        <f>SUM(P2:P101)</f>
        <v>275.7000000000001</v>
      </c>
      <c r="Q104">
        <f>SUM(Q2:Q101)</f>
        <v>172</v>
      </c>
    </row>
    <row r="106" spans="1:17" x14ac:dyDescent="0.35">
      <c r="A106" t="s">
        <v>3407</v>
      </c>
      <c r="B106">
        <f>AVERAGE(B2:B101)</f>
        <v>50.5</v>
      </c>
      <c r="C106">
        <f t="shared" ref="C106:Q106" si="0">AVERAGE(C2:C101)</f>
        <v>98.42</v>
      </c>
      <c r="D106">
        <f t="shared" si="0"/>
        <v>429.72</v>
      </c>
      <c r="E106">
        <f t="shared" si="0"/>
        <v>183.92000000000004</v>
      </c>
      <c r="F106">
        <f t="shared" si="0"/>
        <v>98.57</v>
      </c>
      <c r="G106">
        <f t="shared" si="0"/>
        <v>31.266899999999996</v>
      </c>
      <c r="H106">
        <f t="shared" si="0"/>
        <v>197.12400000000005</v>
      </c>
      <c r="I106">
        <f t="shared" si="0"/>
        <v>96.38</v>
      </c>
      <c r="J106">
        <f t="shared" si="0"/>
        <v>16.755600000000005</v>
      </c>
      <c r="K106">
        <f t="shared" si="0"/>
        <v>197.44300000000007</v>
      </c>
      <c r="L106">
        <f t="shared" si="0"/>
        <v>97.53</v>
      </c>
      <c r="M106">
        <f t="shared" si="0"/>
        <v>8.8852999999999991</v>
      </c>
      <c r="N106">
        <f t="shared" si="0"/>
        <v>10.208999999999998</v>
      </c>
      <c r="O106">
        <f t="shared" si="0"/>
        <v>4.74</v>
      </c>
      <c r="P106">
        <f t="shared" si="0"/>
        <v>2.757000000000001</v>
      </c>
      <c r="Q106">
        <f t="shared" si="0"/>
        <v>1.72</v>
      </c>
    </row>
    <row r="108" spans="1:17" x14ac:dyDescent="0.35">
      <c r="A108" t="s">
        <v>3408</v>
      </c>
      <c r="B108">
        <f>MEDIAN(B2:B101)</f>
        <v>50.5</v>
      </c>
      <c r="C108">
        <f t="shared" ref="C108:Q108" si="1">MEDIAN(C2:C101)</f>
        <v>94.5</v>
      </c>
      <c r="D108">
        <f t="shared" si="1"/>
        <v>415</v>
      </c>
      <c r="E108">
        <f t="shared" si="1"/>
        <v>185.3</v>
      </c>
      <c r="F108">
        <f t="shared" si="1"/>
        <v>98</v>
      </c>
      <c r="G108">
        <f t="shared" si="1"/>
        <v>31.505000000000003</v>
      </c>
      <c r="H108">
        <f t="shared" si="1"/>
        <v>199.45</v>
      </c>
      <c r="I108">
        <f t="shared" si="1"/>
        <v>97</v>
      </c>
      <c r="J108">
        <f t="shared" si="1"/>
        <v>16.954999999999998</v>
      </c>
      <c r="K108">
        <f t="shared" si="1"/>
        <v>190.25</v>
      </c>
      <c r="L108">
        <f t="shared" si="1"/>
        <v>99</v>
      </c>
      <c r="M108">
        <f t="shared" si="1"/>
        <v>8.5599999999999987</v>
      </c>
      <c r="N108">
        <f t="shared" si="1"/>
        <v>10.050000000000001</v>
      </c>
      <c r="O108">
        <f t="shared" si="1"/>
        <v>4</v>
      </c>
      <c r="P108">
        <f t="shared" si="1"/>
        <v>2.7149999999999999</v>
      </c>
      <c r="Q108">
        <f t="shared" si="1"/>
        <v>1</v>
      </c>
    </row>
    <row r="110" spans="1:17" x14ac:dyDescent="0.35">
      <c r="A110" t="s">
        <v>3409</v>
      </c>
      <c r="B110">
        <f>COUNT(B2:B101)</f>
        <v>100</v>
      </c>
      <c r="C110">
        <f t="shared" ref="C110:Q110" si="2">COUNT(C2:C101)</f>
        <v>100</v>
      </c>
      <c r="D110">
        <f t="shared" si="2"/>
        <v>100</v>
      </c>
      <c r="E110">
        <f t="shared" si="2"/>
        <v>100</v>
      </c>
      <c r="F110">
        <f t="shared" si="2"/>
        <v>100</v>
      </c>
      <c r="G110">
        <f t="shared" si="2"/>
        <v>100</v>
      </c>
      <c r="H110">
        <f t="shared" si="2"/>
        <v>100</v>
      </c>
      <c r="I110">
        <f t="shared" si="2"/>
        <v>100</v>
      </c>
      <c r="J110">
        <f t="shared" si="2"/>
        <v>100</v>
      </c>
      <c r="K110">
        <f t="shared" si="2"/>
        <v>100</v>
      </c>
      <c r="L110">
        <f t="shared" si="2"/>
        <v>100</v>
      </c>
      <c r="M110">
        <f t="shared" si="2"/>
        <v>100</v>
      </c>
      <c r="N110">
        <f t="shared" si="2"/>
        <v>100</v>
      </c>
      <c r="O110">
        <f t="shared" si="2"/>
        <v>100</v>
      </c>
      <c r="P110">
        <f t="shared" si="2"/>
        <v>100</v>
      </c>
      <c r="Q110">
        <f t="shared" si="2"/>
        <v>100</v>
      </c>
    </row>
    <row r="112" spans="1:17" x14ac:dyDescent="0.35">
      <c r="A112" t="s">
        <v>3410</v>
      </c>
      <c r="B112">
        <f>COUNTBLANK(B2:B101)</f>
        <v>0</v>
      </c>
      <c r="C112">
        <f t="shared" ref="C112:Q112" si="3">COUNTBLANK(C2:C101)</f>
        <v>0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40" zoomScaleNormal="40" workbookViewId="0">
      <pane ySplit="1" topLeftCell="A52" activePane="bottomLeft" state="frozen"/>
      <selection activeCell="B1" sqref="B1"/>
      <selection pane="bottomLeft" activeCell="B1" sqref="B1:R101"/>
    </sheetView>
  </sheetViews>
  <sheetFormatPr defaultRowHeight="14.5" x14ac:dyDescent="0.35"/>
  <cols>
    <col min="1" max="1" width="26.90625" customWidth="1"/>
    <col min="3" max="3" width="23.08984375" customWidth="1"/>
    <col min="4" max="4" width="13.90625" customWidth="1"/>
    <col min="5" max="5" width="13" customWidth="1"/>
    <col min="6" max="6" width="11.54296875" customWidth="1"/>
    <col min="7" max="7" width="11.90625" customWidth="1"/>
    <col min="8" max="8" width="11.6328125" customWidth="1"/>
    <col min="9" max="9" width="13.36328125" customWidth="1"/>
    <col min="10" max="10" width="12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3411</v>
      </c>
    </row>
    <row r="104" spans="1:17" x14ac:dyDescent="0.35">
      <c r="A104" t="s">
        <v>3412</v>
      </c>
      <c r="B104">
        <f>CORREL(D2:D101,B2:B101)</f>
        <v>-3.7265757237763937E-2</v>
      </c>
      <c r="C104">
        <f t="shared" ref="C104:Q104" si="0">CORREL(E2:E101,C2:C101)</f>
        <v>4.6048609116676326E-2</v>
      </c>
      <c r="D104">
        <f t="shared" si="0"/>
        <v>-0.15389687945937983</v>
      </c>
      <c r="E104">
        <f t="shared" si="0"/>
        <v>0.99999995452011403</v>
      </c>
      <c r="F104">
        <f t="shared" si="0"/>
        <v>-0.16023978030883054</v>
      </c>
      <c r="G104">
        <f t="shared" si="0"/>
        <v>0.17374508947737502</v>
      </c>
      <c r="H104">
        <f t="shared" si="0"/>
        <v>0.99999982943182508</v>
      </c>
      <c r="I104">
        <f t="shared" si="0"/>
        <v>-3.6552461608850367E-2</v>
      </c>
      <c r="J104">
        <f t="shared" si="0"/>
        <v>4.2113550253770123E-2</v>
      </c>
      <c r="K104">
        <f t="shared" si="0"/>
        <v>0.99999925908630782</v>
      </c>
      <c r="L104">
        <f t="shared" si="0"/>
        <v>-0.16236010320364799</v>
      </c>
      <c r="M104">
        <f t="shared" si="0"/>
        <v>5.2289093413400246E-2</v>
      </c>
      <c r="N104">
        <f t="shared" si="0"/>
        <v>0.99999184551021969</v>
      </c>
      <c r="O104">
        <f t="shared" si="0"/>
        <v>-1.4734829750591103E-2</v>
      </c>
      <c r="P104" t="e">
        <f t="shared" si="0"/>
        <v>#DIV/0!</v>
      </c>
      <c r="Q104" t="e">
        <f t="shared" si="0"/>
        <v>#DIV/0!</v>
      </c>
    </row>
    <row r="106" spans="1:17" x14ac:dyDescent="0.35">
      <c r="A106" t="s">
        <v>3413</v>
      </c>
      <c r="B106">
        <f>CORREL(F2:F101,G2:G101)</f>
        <v>2.1629024719460863E-2</v>
      </c>
      <c r="C106">
        <f t="shared" ref="C106:Q106" si="1">CORREL(G2:G101,H2:H101)</f>
        <v>2.1999566347050047E-2</v>
      </c>
      <c r="D106">
        <f t="shared" si="1"/>
        <v>-4.5707484766946027E-2</v>
      </c>
      <c r="E106">
        <f t="shared" si="1"/>
        <v>-4.5807217803656888E-2</v>
      </c>
      <c r="F106">
        <f t="shared" si="1"/>
        <v>7.7789219231840762E-2</v>
      </c>
      <c r="G106">
        <f t="shared" si="1"/>
        <v>-0.10487340165391512</v>
      </c>
      <c r="H106">
        <f t="shared" si="1"/>
        <v>-0.10478154294282241</v>
      </c>
      <c r="I106">
        <f t="shared" si="1"/>
        <v>-4.7993379139916546E-2</v>
      </c>
      <c r="J106">
        <f t="shared" si="1"/>
        <v>-4.2671612111193198E-2</v>
      </c>
      <c r="K106">
        <f t="shared" si="1"/>
        <v>-4.2795903617677045E-2</v>
      </c>
      <c r="L106">
        <f t="shared" si="1"/>
        <v>-1.5917658378611605E-2</v>
      </c>
      <c r="M106" t="e">
        <f t="shared" si="1"/>
        <v>#DIV/0!</v>
      </c>
      <c r="N106" t="e">
        <f t="shared" si="1"/>
        <v>#DIV/0!</v>
      </c>
      <c r="O106" t="e">
        <f t="shared" si="1"/>
        <v>#DIV/0!</v>
      </c>
      <c r="P106" t="e">
        <f t="shared" si="1"/>
        <v>#DIV/0!</v>
      </c>
      <c r="Q106" t="e">
        <f t="shared" si="1"/>
        <v>#DIV/0!</v>
      </c>
    </row>
    <row r="108" spans="1:17" x14ac:dyDescent="0.35">
      <c r="A108" t="s">
        <v>3414</v>
      </c>
      <c r="B108">
        <f>CORREL(I2:I101,L2:L101)</f>
        <v>7.5470932279524672E-2</v>
      </c>
      <c r="C108">
        <f t="shared" ref="C108:Q108" si="2">CORREL(J2:J101,M2:M101)</f>
        <v>7.7968274544485711E-2</v>
      </c>
      <c r="D108">
        <f t="shared" si="2"/>
        <v>-4.8078256261094639E-2</v>
      </c>
      <c r="E108">
        <f t="shared" si="2"/>
        <v>-7.8432983425684305E-2</v>
      </c>
      <c r="F108">
        <f t="shared" si="2"/>
        <v>-4.8270883819906366E-2</v>
      </c>
      <c r="G108">
        <f t="shared" si="2"/>
        <v>-1.6419655266798477E-2</v>
      </c>
      <c r="H108" t="e">
        <f t="shared" si="2"/>
        <v>#DIV/0!</v>
      </c>
      <c r="I108" t="e">
        <f t="shared" si="2"/>
        <v>#DIV/0!</v>
      </c>
      <c r="J108" t="e">
        <f t="shared" si="2"/>
        <v>#DIV/0!</v>
      </c>
      <c r="K108" t="e">
        <f t="shared" si="2"/>
        <v>#DIV/0!</v>
      </c>
      <c r="L108" t="e">
        <f t="shared" si="2"/>
        <v>#DIV/0!</v>
      </c>
      <c r="M108" t="e">
        <f t="shared" si="2"/>
        <v>#DIV/0!</v>
      </c>
      <c r="N108" t="e">
        <f t="shared" si="2"/>
        <v>#DIV/0!</v>
      </c>
      <c r="O108" t="e">
        <f t="shared" si="2"/>
        <v>#DIV/0!</v>
      </c>
      <c r="P108" t="e">
        <f t="shared" si="2"/>
        <v>#DIV/0!</v>
      </c>
      <c r="Q108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D1" zoomScaleNormal="100" workbookViewId="0">
      <pane ySplit="1" topLeftCell="A187" activePane="bottomLeft" state="frozen"/>
      <selection activeCell="B1" sqref="B1"/>
      <selection pane="bottomLeft" activeCell="Q204" sqref="Q204"/>
    </sheetView>
  </sheetViews>
  <sheetFormatPr defaultRowHeight="14.5" x14ac:dyDescent="0.35"/>
  <cols>
    <col min="1" max="1" width="24.1796875" customWidth="1"/>
    <col min="3" max="3" width="21.26953125" customWidth="1"/>
    <col min="4" max="4" width="10.81640625" customWidth="1"/>
    <col min="5" max="5" width="11.1796875" customWidth="1"/>
    <col min="6" max="6" width="10.54296875" customWidth="1"/>
    <col min="7" max="7" width="11.54296875" customWidth="1"/>
    <col min="8" max="8" width="10.7265625" customWidth="1"/>
    <col min="9" max="9" width="11" customWidth="1"/>
    <col min="10" max="10" width="12.81640625" customWidth="1"/>
    <col min="11" max="11" width="11.90625" customWidth="1"/>
    <col min="15" max="15" width="19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3415</v>
      </c>
    </row>
    <row r="105" spans="1:17" x14ac:dyDescent="0.35">
      <c r="A105" t="s">
        <v>3416</v>
      </c>
    </row>
    <row r="107" spans="1:17" x14ac:dyDescent="0.35">
      <c r="A107" t="s">
        <v>3417</v>
      </c>
    </row>
    <row r="108" spans="1:17" x14ac:dyDescent="0.35">
      <c r="B108" t="s">
        <v>3418</v>
      </c>
    </row>
    <row r="109" spans="1:17" x14ac:dyDescent="0.35">
      <c r="B109" t="s">
        <v>3419</v>
      </c>
    </row>
    <row r="110" spans="1:17" x14ac:dyDescent="0.35">
      <c r="B110" t="s">
        <v>3420</v>
      </c>
    </row>
    <row r="112" spans="1:17" x14ac:dyDescent="0.35">
      <c r="H112" t="s">
        <v>3430</v>
      </c>
    </row>
    <row r="113" spans="1:4" x14ac:dyDescent="0.35">
      <c r="A113" t="s">
        <v>3429</v>
      </c>
    </row>
    <row r="114" spans="1:4" x14ac:dyDescent="0.35">
      <c r="A114" t="s">
        <v>3421</v>
      </c>
    </row>
    <row r="115" spans="1:4" x14ac:dyDescent="0.35">
      <c r="A115" t="s">
        <v>16</v>
      </c>
    </row>
    <row r="116" spans="1:4" x14ac:dyDescent="0.35">
      <c r="A116">
        <v>3</v>
      </c>
      <c r="C116" t="s">
        <v>3422</v>
      </c>
      <c r="D116">
        <f>MIN(O2:O101)</f>
        <v>1</v>
      </c>
    </row>
    <row r="117" spans="1:4" x14ac:dyDescent="0.35">
      <c r="A117">
        <v>3</v>
      </c>
      <c r="C117" t="s">
        <v>3423</v>
      </c>
      <c r="D117">
        <f>MAX(O2:O101)</f>
        <v>19</v>
      </c>
    </row>
    <row r="118" spans="1:4" x14ac:dyDescent="0.35">
      <c r="A118">
        <v>5</v>
      </c>
      <c r="C118" t="s">
        <v>3424</v>
      </c>
      <c r="D118">
        <f>D116-D117</f>
        <v>-18</v>
      </c>
    </row>
    <row r="119" spans="1:4" x14ac:dyDescent="0.35">
      <c r="A119">
        <v>7</v>
      </c>
      <c r="C119" s="1" t="s">
        <v>3427</v>
      </c>
      <c r="D119">
        <f>0.33*D118</f>
        <v>-5.94</v>
      </c>
    </row>
    <row r="120" spans="1:4" x14ac:dyDescent="0.35">
      <c r="A120">
        <v>3</v>
      </c>
      <c r="C120" s="1" t="s">
        <v>3428</v>
      </c>
      <c r="D120">
        <f>0.66*D118</f>
        <v>-11.88</v>
      </c>
    </row>
    <row r="121" spans="1:4" x14ac:dyDescent="0.35">
      <c r="A121">
        <v>6</v>
      </c>
      <c r="C121" t="s">
        <v>3425</v>
      </c>
      <c r="D121">
        <f>D116+D119</f>
        <v>-4.9400000000000004</v>
      </c>
    </row>
    <row r="122" spans="1:4" x14ac:dyDescent="0.35">
      <c r="A122">
        <v>7</v>
      </c>
      <c r="C122" t="s">
        <v>3426</v>
      </c>
      <c r="D122">
        <f>D117+D119</f>
        <v>13.059999999999999</v>
      </c>
    </row>
    <row r="123" spans="1:4" x14ac:dyDescent="0.35">
      <c r="A123">
        <v>6</v>
      </c>
    </row>
    <row r="124" spans="1:4" x14ac:dyDescent="0.35">
      <c r="A124">
        <v>4</v>
      </c>
    </row>
    <row r="125" spans="1:4" x14ac:dyDescent="0.35">
      <c r="A125">
        <v>5</v>
      </c>
    </row>
    <row r="126" spans="1:4" x14ac:dyDescent="0.35">
      <c r="A126">
        <v>6</v>
      </c>
    </row>
    <row r="127" spans="1:4" x14ac:dyDescent="0.35">
      <c r="A127">
        <v>5</v>
      </c>
    </row>
    <row r="128" spans="1:4" x14ac:dyDescent="0.35">
      <c r="A128">
        <v>2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9</v>
      </c>
    </row>
    <row r="132" spans="1:1" x14ac:dyDescent="0.35">
      <c r="A132">
        <v>4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2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19</v>
      </c>
    </row>
    <row r="139" spans="1:1" x14ac:dyDescent="0.35">
      <c r="A139">
        <v>6</v>
      </c>
    </row>
    <row r="140" spans="1:1" x14ac:dyDescent="0.35">
      <c r="A140">
        <v>2</v>
      </c>
    </row>
    <row r="141" spans="1:1" x14ac:dyDescent="0.35">
      <c r="A141">
        <v>5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1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10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2</v>
      </c>
    </row>
    <row r="157" spans="1:1" x14ac:dyDescent="0.35">
      <c r="A157">
        <v>15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5</v>
      </c>
    </row>
    <row r="167" spans="1:1" x14ac:dyDescent="0.35">
      <c r="A167">
        <v>3</v>
      </c>
    </row>
    <row r="168" spans="1:1" x14ac:dyDescent="0.35">
      <c r="A168">
        <v>6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8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3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8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7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1</v>
      </c>
    </row>
    <row r="201" spans="1:1" x14ac:dyDescent="0.35">
      <c r="A201">
        <v>7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9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9</v>
      </c>
    </row>
    <row r="209" spans="1:1" x14ac:dyDescent="0.35">
      <c r="A209">
        <v>7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7</v>
      </c>
    </row>
  </sheetData>
  <conditionalFormatting sqref="C2:C101">
    <cfRule type="cellIs" dxfId="4" priority="10" operator="greaterThan">
      <formula>100</formula>
    </cfRule>
  </conditionalFormatting>
  <conditionalFormatting sqref="L2:L101">
    <cfRule type="cellIs" dxfId="3" priority="4" operator="greaterThan">
      <formula>90</formula>
    </cfRule>
    <cfRule type="cellIs" dxfId="2" priority="5" operator="greaterThan">
      <formula>90</formula>
    </cfRule>
    <cfRule type="cellIs" dxfId="1" priority="6" operator="between">
      <formula>80</formula>
      <formula>90</formula>
    </cfRule>
    <cfRule type="cellIs" dxfId="0" priority="7" operator="lessThan">
      <formula>80</formula>
    </cfRule>
  </conditionalFormatting>
  <conditionalFormatting sqref="O2:O10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16:A2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2:G10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{DBF9B6E5-6FD2-4739-B1B7-60F1F150701F}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9B6E5-6FD2-4739-B1B7-60F1F15070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pane ySplit="1" topLeftCell="A101" activePane="bottomLeft" state="frozen"/>
      <selection pane="bottomLeft" activeCell="D112" sqref="D112"/>
    </sheetView>
  </sheetViews>
  <sheetFormatPr defaultRowHeight="14.5" x14ac:dyDescent="0.35"/>
  <sheetData>
    <row r="1" spans="1:16" x14ac:dyDescent="0.35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5">
      <c r="A2">
        <v>1</v>
      </c>
      <c r="B2">
        <v>128</v>
      </c>
      <c r="C2">
        <v>415</v>
      </c>
      <c r="D2">
        <v>265.10000000000002</v>
      </c>
      <c r="E2">
        <v>110</v>
      </c>
      <c r="F2">
        <v>45.07</v>
      </c>
      <c r="G2">
        <v>197.4</v>
      </c>
      <c r="H2">
        <v>99</v>
      </c>
      <c r="I2">
        <v>16.78</v>
      </c>
      <c r="J2">
        <v>244.7</v>
      </c>
      <c r="K2">
        <v>91</v>
      </c>
      <c r="L2">
        <v>11.01</v>
      </c>
      <c r="M2">
        <v>10</v>
      </c>
      <c r="N2">
        <v>3</v>
      </c>
      <c r="O2">
        <v>2.7</v>
      </c>
      <c r="P2">
        <v>1</v>
      </c>
    </row>
    <row r="3" spans="1:16" x14ac:dyDescent="0.35">
      <c r="A3">
        <v>2</v>
      </c>
      <c r="B3">
        <v>107</v>
      </c>
      <c r="C3">
        <v>415</v>
      </c>
      <c r="D3">
        <v>161.6</v>
      </c>
      <c r="E3">
        <v>123</v>
      </c>
      <c r="F3">
        <v>27.47</v>
      </c>
      <c r="G3">
        <v>195.5</v>
      </c>
      <c r="H3">
        <v>103</v>
      </c>
      <c r="I3">
        <v>16.62</v>
      </c>
      <c r="J3">
        <v>254.4</v>
      </c>
      <c r="K3">
        <v>103</v>
      </c>
      <c r="L3">
        <v>11.45</v>
      </c>
      <c r="M3">
        <v>13.7</v>
      </c>
      <c r="N3">
        <v>3</v>
      </c>
      <c r="O3">
        <v>3.7</v>
      </c>
      <c r="P3">
        <v>1</v>
      </c>
    </row>
    <row r="4" spans="1:16" x14ac:dyDescent="0.35">
      <c r="A4">
        <v>3</v>
      </c>
      <c r="B4">
        <v>137</v>
      </c>
      <c r="C4">
        <v>415</v>
      </c>
      <c r="D4">
        <v>243.4</v>
      </c>
      <c r="E4">
        <v>114</v>
      </c>
      <c r="F4">
        <v>41.38</v>
      </c>
      <c r="G4">
        <v>121.2</v>
      </c>
      <c r="H4">
        <v>110</v>
      </c>
      <c r="I4">
        <v>10.3</v>
      </c>
      <c r="J4">
        <v>162.6</v>
      </c>
      <c r="K4">
        <v>104</v>
      </c>
      <c r="L4">
        <v>7.32</v>
      </c>
      <c r="M4">
        <v>12.2</v>
      </c>
      <c r="N4">
        <v>5</v>
      </c>
      <c r="O4">
        <v>3.29</v>
      </c>
      <c r="P4">
        <v>0</v>
      </c>
    </row>
    <row r="5" spans="1:16" x14ac:dyDescent="0.35">
      <c r="A5">
        <v>4</v>
      </c>
      <c r="B5">
        <v>84</v>
      </c>
      <c r="C5">
        <v>408</v>
      </c>
      <c r="D5">
        <v>299.39999999999998</v>
      </c>
      <c r="E5">
        <v>71</v>
      </c>
      <c r="F5">
        <v>50.9</v>
      </c>
      <c r="G5">
        <v>61.9</v>
      </c>
      <c r="H5">
        <v>88</v>
      </c>
      <c r="I5">
        <v>5.26</v>
      </c>
      <c r="J5">
        <v>196.9</v>
      </c>
      <c r="K5">
        <v>89</v>
      </c>
      <c r="L5">
        <v>8.86</v>
      </c>
      <c r="M5">
        <v>6.6</v>
      </c>
      <c r="N5">
        <v>7</v>
      </c>
      <c r="O5">
        <v>1.78</v>
      </c>
      <c r="P5">
        <v>2</v>
      </c>
    </row>
    <row r="6" spans="1:16" x14ac:dyDescent="0.35">
      <c r="A6">
        <v>5</v>
      </c>
      <c r="B6">
        <v>75</v>
      </c>
      <c r="C6">
        <v>415</v>
      </c>
      <c r="D6">
        <v>166.7</v>
      </c>
      <c r="E6">
        <v>113</v>
      </c>
      <c r="F6">
        <v>28.34</v>
      </c>
      <c r="G6">
        <v>148.30000000000001</v>
      </c>
      <c r="H6">
        <v>122</v>
      </c>
      <c r="I6">
        <v>12.61</v>
      </c>
      <c r="J6">
        <v>186.9</v>
      </c>
      <c r="K6">
        <v>121</v>
      </c>
      <c r="L6">
        <v>8.41</v>
      </c>
      <c r="M6">
        <v>10.1</v>
      </c>
      <c r="N6">
        <v>3</v>
      </c>
      <c r="O6">
        <v>2.73</v>
      </c>
      <c r="P6">
        <v>3</v>
      </c>
    </row>
    <row r="7" spans="1:16" x14ac:dyDescent="0.35">
      <c r="A7">
        <v>6</v>
      </c>
      <c r="B7">
        <v>118</v>
      </c>
      <c r="C7">
        <v>510</v>
      </c>
      <c r="D7">
        <v>223.4</v>
      </c>
      <c r="E7">
        <v>98</v>
      </c>
      <c r="F7">
        <v>37.979999999999997</v>
      </c>
      <c r="G7">
        <v>220.6</v>
      </c>
      <c r="H7">
        <v>101</v>
      </c>
      <c r="I7">
        <v>18.75</v>
      </c>
      <c r="J7">
        <v>203.9</v>
      </c>
      <c r="K7">
        <v>118</v>
      </c>
      <c r="L7">
        <v>9.18</v>
      </c>
      <c r="M7">
        <v>6.3</v>
      </c>
      <c r="N7">
        <v>6</v>
      </c>
      <c r="O7">
        <v>1.7</v>
      </c>
      <c r="P7">
        <v>0</v>
      </c>
    </row>
    <row r="8" spans="1:16" x14ac:dyDescent="0.35">
      <c r="A8">
        <v>7</v>
      </c>
      <c r="B8">
        <v>121</v>
      </c>
      <c r="C8">
        <v>510</v>
      </c>
      <c r="D8">
        <v>218.2</v>
      </c>
      <c r="E8">
        <v>88</v>
      </c>
      <c r="F8">
        <v>37.090000000000003</v>
      </c>
      <c r="G8">
        <v>348.5</v>
      </c>
      <c r="H8">
        <v>108</v>
      </c>
      <c r="I8">
        <v>29.62</v>
      </c>
      <c r="J8">
        <v>212.6</v>
      </c>
      <c r="K8">
        <v>118</v>
      </c>
      <c r="L8">
        <v>9.57</v>
      </c>
      <c r="M8">
        <v>7.5</v>
      </c>
      <c r="N8">
        <v>7</v>
      </c>
      <c r="O8">
        <v>2.0299999999999998</v>
      </c>
      <c r="P8">
        <v>3</v>
      </c>
    </row>
    <row r="9" spans="1:16" x14ac:dyDescent="0.35">
      <c r="A9">
        <v>8</v>
      </c>
      <c r="B9">
        <v>147</v>
      </c>
      <c r="C9">
        <v>415</v>
      </c>
      <c r="D9">
        <v>157</v>
      </c>
      <c r="E9">
        <v>79</v>
      </c>
      <c r="F9">
        <v>26.69</v>
      </c>
      <c r="G9">
        <v>103.1</v>
      </c>
      <c r="H9">
        <v>94</v>
      </c>
      <c r="I9">
        <v>8.76</v>
      </c>
      <c r="J9">
        <v>211.8</v>
      </c>
      <c r="K9">
        <v>96</v>
      </c>
      <c r="L9">
        <v>9.5299999999999994</v>
      </c>
      <c r="M9">
        <v>7.1</v>
      </c>
      <c r="N9">
        <v>6</v>
      </c>
      <c r="O9">
        <v>1.92</v>
      </c>
      <c r="P9">
        <v>0</v>
      </c>
    </row>
    <row r="10" spans="1:16" x14ac:dyDescent="0.35">
      <c r="A10">
        <v>9</v>
      </c>
      <c r="B10">
        <v>117</v>
      </c>
      <c r="C10">
        <v>408</v>
      </c>
      <c r="D10">
        <v>184.5</v>
      </c>
      <c r="E10">
        <v>97</v>
      </c>
      <c r="F10">
        <v>31.37</v>
      </c>
      <c r="G10">
        <v>351.6</v>
      </c>
      <c r="H10">
        <v>80</v>
      </c>
      <c r="I10">
        <v>29.89</v>
      </c>
      <c r="J10">
        <v>215.8</v>
      </c>
      <c r="K10">
        <v>90</v>
      </c>
      <c r="L10">
        <v>9.7100000000000009</v>
      </c>
      <c r="M10">
        <v>8.6999999999999993</v>
      </c>
      <c r="N10">
        <v>4</v>
      </c>
      <c r="O10">
        <v>2.35</v>
      </c>
      <c r="P10">
        <v>1</v>
      </c>
    </row>
    <row r="11" spans="1:16" x14ac:dyDescent="0.35">
      <c r="A11">
        <v>10</v>
      </c>
      <c r="B11">
        <v>141</v>
      </c>
      <c r="C11">
        <v>415</v>
      </c>
      <c r="D11">
        <v>258.60000000000002</v>
      </c>
      <c r="E11">
        <v>84</v>
      </c>
      <c r="F11">
        <v>43.96</v>
      </c>
      <c r="G11">
        <v>222</v>
      </c>
      <c r="H11">
        <v>111</v>
      </c>
      <c r="I11">
        <v>18.87</v>
      </c>
      <c r="J11">
        <v>326.39999999999998</v>
      </c>
      <c r="K11">
        <v>97</v>
      </c>
      <c r="L11">
        <v>14.69</v>
      </c>
      <c r="M11">
        <v>11.2</v>
      </c>
      <c r="N11">
        <v>5</v>
      </c>
      <c r="O11">
        <v>3.02</v>
      </c>
      <c r="P11">
        <v>0</v>
      </c>
    </row>
    <row r="12" spans="1:16" x14ac:dyDescent="0.35">
      <c r="A12">
        <v>11</v>
      </c>
      <c r="B12">
        <v>65</v>
      </c>
      <c r="C12">
        <v>415</v>
      </c>
      <c r="D12">
        <v>129.1</v>
      </c>
      <c r="E12">
        <v>137</v>
      </c>
      <c r="F12">
        <v>21.95</v>
      </c>
      <c r="G12">
        <v>228.5</v>
      </c>
      <c r="H12">
        <v>83</v>
      </c>
      <c r="I12">
        <v>19.420000000000002</v>
      </c>
      <c r="J12">
        <v>208.8</v>
      </c>
      <c r="K12">
        <v>111</v>
      </c>
      <c r="L12">
        <v>9.4</v>
      </c>
      <c r="M12">
        <v>12.7</v>
      </c>
      <c r="N12">
        <v>6</v>
      </c>
      <c r="O12">
        <v>3.43</v>
      </c>
      <c r="P12">
        <v>4</v>
      </c>
    </row>
    <row r="13" spans="1:16" x14ac:dyDescent="0.35">
      <c r="A13">
        <v>12</v>
      </c>
      <c r="B13">
        <v>74</v>
      </c>
      <c r="C13">
        <v>415</v>
      </c>
      <c r="D13">
        <v>187.7</v>
      </c>
      <c r="E13">
        <v>127</v>
      </c>
      <c r="F13">
        <v>31.91</v>
      </c>
      <c r="G13">
        <v>163.4</v>
      </c>
      <c r="H13">
        <v>148</v>
      </c>
      <c r="I13">
        <v>13.89</v>
      </c>
      <c r="J13">
        <v>196</v>
      </c>
      <c r="K13">
        <v>94</v>
      </c>
      <c r="L13">
        <v>8.82</v>
      </c>
      <c r="M13">
        <v>9.1</v>
      </c>
      <c r="N13">
        <v>5</v>
      </c>
      <c r="O13">
        <v>2.46</v>
      </c>
      <c r="P13">
        <v>0</v>
      </c>
    </row>
    <row r="14" spans="1:16" x14ac:dyDescent="0.35">
      <c r="A14">
        <v>13</v>
      </c>
      <c r="B14">
        <v>168</v>
      </c>
      <c r="C14">
        <v>408</v>
      </c>
      <c r="D14">
        <v>128.80000000000001</v>
      </c>
      <c r="E14">
        <v>96</v>
      </c>
      <c r="F14">
        <v>21.9</v>
      </c>
      <c r="G14">
        <v>104.9</v>
      </c>
      <c r="H14">
        <v>71</v>
      </c>
      <c r="I14">
        <v>8.92</v>
      </c>
      <c r="J14">
        <v>141.1</v>
      </c>
      <c r="K14">
        <v>128</v>
      </c>
      <c r="L14">
        <v>6.35</v>
      </c>
      <c r="M14">
        <v>11.2</v>
      </c>
      <c r="N14">
        <v>2</v>
      </c>
      <c r="O14">
        <v>3.02</v>
      </c>
      <c r="P14">
        <v>1</v>
      </c>
    </row>
    <row r="15" spans="1:16" x14ac:dyDescent="0.35">
      <c r="A15">
        <v>14</v>
      </c>
      <c r="B15">
        <v>95</v>
      </c>
      <c r="C15">
        <v>510</v>
      </c>
      <c r="D15">
        <v>156.6</v>
      </c>
      <c r="E15">
        <v>88</v>
      </c>
      <c r="F15">
        <v>26.62</v>
      </c>
      <c r="G15">
        <v>247.6</v>
      </c>
      <c r="H15">
        <v>75</v>
      </c>
      <c r="I15">
        <v>21.05</v>
      </c>
      <c r="J15">
        <v>192.3</v>
      </c>
      <c r="K15">
        <v>115</v>
      </c>
      <c r="L15">
        <v>8.65</v>
      </c>
      <c r="M15">
        <v>12.3</v>
      </c>
      <c r="N15">
        <v>5</v>
      </c>
      <c r="O15">
        <v>3.32</v>
      </c>
      <c r="P15">
        <v>3</v>
      </c>
    </row>
    <row r="16" spans="1:16" x14ac:dyDescent="0.35">
      <c r="A16">
        <v>15</v>
      </c>
      <c r="B16">
        <v>62</v>
      </c>
      <c r="C16">
        <v>415</v>
      </c>
      <c r="D16">
        <v>120.7</v>
      </c>
      <c r="E16">
        <v>70</v>
      </c>
      <c r="F16">
        <v>20.52</v>
      </c>
      <c r="G16">
        <v>307.2</v>
      </c>
      <c r="H16">
        <v>76</v>
      </c>
      <c r="I16">
        <v>26.11</v>
      </c>
      <c r="J16">
        <v>203</v>
      </c>
      <c r="K16">
        <v>99</v>
      </c>
      <c r="L16">
        <v>9.14</v>
      </c>
      <c r="M16">
        <v>13.1</v>
      </c>
      <c r="N16">
        <v>6</v>
      </c>
      <c r="O16">
        <v>3.54</v>
      </c>
      <c r="P16">
        <v>4</v>
      </c>
    </row>
    <row r="17" spans="1:16" x14ac:dyDescent="0.35">
      <c r="A17">
        <v>16</v>
      </c>
      <c r="B17">
        <v>161</v>
      </c>
      <c r="C17">
        <v>415</v>
      </c>
      <c r="D17">
        <v>332.9</v>
      </c>
      <c r="E17">
        <v>67</v>
      </c>
      <c r="F17">
        <v>56.59</v>
      </c>
      <c r="G17">
        <v>317.8</v>
      </c>
      <c r="H17">
        <v>97</v>
      </c>
      <c r="I17">
        <v>27.01</v>
      </c>
      <c r="J17">
        <v>160.6</v>
      </c>
      <c r="K17">
        <v>128</v>
      </c>
      <c r="L17">
        <v>7.23</v>
      </c>
      <c r="M17">
        <v>5.4</v>
      </c>
      <c r="N17">
        <v>9</v>
      </c>
      <c r="O17">
        <v>1.46</v>
      </c>
      <c r="P17">
        <v>4</v>
      </c>
    </row>
    <row r="18" spans="1:16" x14ac:dyDescent="0.35">
      <c r="A18">
        <v>17</v>
      </c>
      <c r="B18">
        <v>85</v>
      </c>
      <c r="C18">
        <v>408</v>
      </c>
      <c r="D18">
        <v>196.4</v>
      </c>
      <c r="E18">
        <v>139</v>
      </c>
      <c r="F18">
        <v>33.39</v>
      </c>
      <c r="G18">
        <v>280.89999999999998</v>
      </c>
      <c r="H18">
        <v>90</v>
      </c>
      <c r="I18">
        <v>23.88</v>
      </c>
      <c r="J18">
        <v>89.3</v>
      </c>
      <c r="K18">
        <v>75</v>
      </c>
      <c r="L18">
        <v>4.0199999999999996</v>
      </c>
      <c r="M18">
        <v>13.8</v>
      </c>
      <c r="N18">
        <v>4</v>
      </c>
      <c r="O18">
        <v>3.73</v>
      </c>
      <c r="P18">
        <v>1</v>
      </c>
    </row>
    <row r="19" spans="1:16" x14ac:dyDescent="0.35">
      <c r="A19">
        <v>18</v>
      </c>
      <c r="B19">
        <v>93</v>
      </c>
      <c r="C19">
        <v>510</v>
      </c>
      <c r="D19">
        <v>190.7</v>
      </c>
      <c r="E19">
        <v>114</v>
      </c>
      <c r="F19">
        <v>32.42</v>
      </c>
      <c r="G19">
        <v>218.2</v>
      </c>
      <c r="H19">
        <v>111</v>
      </c>
      <c r="I19">
        <v>18.55</v>
      </c>
      <c r="J19">
        <v>129.6</v>
      </c>
      <c r="K19">
        <v>121</v>
      </c>
      <c r="L19">
        <v>5.83</v>
      </c>
      <c r="M19">
        <v>8.1</v>
      </c>
      <c r="N19">
        <v>3</v>
      </c>
      <c r="O19">
        <v>2.19</v>
      </c>
      <c r="P19">
        <v>3</v>
      </c>
    </row>
    <row r="20" spans="1:16" x14ac:dyDescent="0.35">
      <c r="A20">
        <v>19</v>
      </c>
      <c r="B20">
        <v>76</v>
      </c>
      <c r="C20">
        <v>510</v>
      </c>
      <c r="D20">
        <v>189.7</v>
      </c>
      <c r="E20">
        <v>66</v>
      </c>
      <c r="F20">
        <v>32.25</v>
      </c>
      <c r="G20">
        <v>212.8</v>
      </c>
      <c r="H20">
        <v>65</v>
      </c>
      <c r="I20">
        <v>18.09</v>
      </c>
      <c r="J20">
        <v>165.7</v>
      </c>
      <c r="K20">
        <v>108</v>
      </c>
      <c r="L20">
        <v>7.46</v>
      </c>
      <c r="M20">
        <v>10</v>
      </c>
      <c r="N20">
        <v>5</v>
      </c>
      <c r="O20">
        <v>2.7</v>
      </c>
      <c r="P20">
        <v>1</v>
      </c>
    </row>
    <row r="21" spans="1:16" x14ac:dyDescent="0.35">
      <c r="A21">
        <v>20</v>
      </c>
      <c r="B21">
        <v>73</v>
      </c>
      <c r="C21">
        <v>415</v>
      </c>
      <c r="D21">
        <v>224.4</v>
      </c>
      <c r="E21">
        <v>90</v>
      </c>
      <c r="F21">
        <v>38.15</v>
      </c>
      <c r="G21">
        <v>159.5</v>
      </c>
      <c r="H21">
        <v>88</v>
      </c>
      <c r="I21">
        <v>13.56</v>
      </c>
      <c r="J21">
        <v>192.8</v>
      </c>
      <c r="K21">
        <v>74</v>
      </c>
      <c r="L21">
        <v>8.68</v>
      </c>
      <c r="M21">
        <v>13</v>
      </c>
      <c r="N21">
        <v>2</v>
      </c>
      <c r="O21">
        <v>3.51</v>
      </c>
      <c r="P21">
        <v>1</v>
      </c>
    </row>
    <row r="22" spans="1:16" x14ac:dyDescent="0.35">
      <c r="A22">
        <v>21</v>
      </c>
      <c r="B22">
        <v>147</v>
      </c>
      <c r="C22">
        <v>415</v>
      </c>
      <c r="D22">
        <v>155.1</v>
      </c>
      <c r="E22">
        <v>117</v>
      </c>
      <c r="F22">
        <v>26.37</v>
      </c>
      <c r="G22">
        <v>239.7</v>
      </c>
      <c r="H22">
        <v>93</v>
      </c>
      <c r="I22">
        <v>20.37</v>
      </c>
      <c r="J22">
        <v>208.8</v>
      </c>
      <c r="K22">
        <v>133</v>
      </c>
      <c r="L22">
        <v>9.4</v>
      </c>
      <c r="M22">
        <v>10.6</v>
      </c>
      <c r="N22">
        <v>4</v>
      </c>
      <c r="O22">
        <v>2.86</v>
      </c>
      <c r="P22">
        <v>0</v>
      </c>
    </row>
    <row r="23" spans="1:16" x14ac:dyDescent="0.35">
      <c r="A23">
        <v>22</v>
      </c>
      <c r="B23">
        <v>77</v>
      </c>
      <c r="C23">
        <v>408</v>
      </c>
      <c r="D23">
        <v>62.4</v>
      </c>
      <c r="E23">
        <v>89</v>
      </c>
      <c r="F23">
        <v>10.61</v>
      </c>
      <c r="G23">
        <v>169.9</v>
      </c>
      <c r="H23">
        <v>121</v>
      </c>
      <c r="I23">
        <v>14.44</v>
      </c>
      <c r="J23">
        <v>209.6</v>
      </c>
      <c r="K23">
        <v>64</v>
      </c>
      <c r="L23">
        <v>9.43</v>
      </c>
      <c r="M23">
        <v>5.7</v>
      </c>
      <c r="N23">
        <v>6</v>
      </c>
      <c r="O23">
        <v>1.54</v>
      </c>
      <c r="P23">
        <v>5</v>
      </c>
    </row>
    <row r="24" spans="1:16" x14ac:dyDescent="0.35">
      <c r="A24">
        <v>23</v>
      </c>
      <c r="B24">
        <v>130</v>
      </c>
      <c r="C24">
        <v>415</v>
      </c>
      <c r="D24">
        <v>183</v>
      </c>
      <c r="E24">
        <v>112</v>
      </c>
      <c r="F24">
        <v>31.11</v>
      </c>
      <c r="G24">
        <v>72.900000000000006</v>
      </c>
      <c r="H24">
        <v>99</v>
      </c>
      <c r="I24">
        <v>6.2</v>
      </c>
      <c r="J24">
        <v>181.8</v>
      </c>
      <c r="K24">
        <v>78</v>
      </c>
      <c r="L24">
        <v>8.18</v>
      </c>
      <c r="M24">
        <v>9.5</v>
      </c>
      <c r="N24">
        <v>19</v>
      </c>
      <c r="O24">
        <v>2.57</v>
      </c>
      <c r="P24">
        <v>0</v>
      </c>
    </row>
    <row r="25" spans="1:16" x14ac:dyDescent="0.35">
      <c r="A25">
        <v>24</v>
      </c>
      <c r="B25">
        <v>111</v>
      </c>
      <c r="C25">
        <v>415</v>
      </c>
      <c r="D25">
        <v>110.4</v>
      </c>
      <c r="E25">
        <v>103</v>
      </c>
      <c r="F25">
        <v>18.77</v>
      </c>
      <c r="G25">
        <v>137.30000000000001</v>
      </c>
      <c r="H25">
        <v>102</v>
      </c>
      <c r="I25">
        <v>11.67</v>
      </c>
      <c r="J25">
        <v>189.6</v>
      </c>
      <c r="K25">
        <v>105</v>
      </c>
      <c r="L25">
        <v>8.5299999999999994</v>
      </c>
      <c r="M25">
        <v>7.7</v>
      </c>
      <c r="N25">
        <v>6</v>
      </c>
      <c r="O25">
        <v>2.08</v>
      </c>
      <c r="P25">
        <v>2</v>
      </c>
    </row>
    <row r="26" spans="1:16" x14ac:dyDescent="0.35">
      <c r="A26">
        <v>25</v>
      </c>
      <c r="B26">
        <v>132</v>
      </c>
      <c r="C26">
        <v>510</v>
      </c>
      <c r="D26">
        <v>81.099999999999994</v>
      </c>
      <c r="E26">
        <v>86</v>
      </c>
      <c r="F26">
        <v>13.79</v>
      </c>
      <c r="G26">
        <v>245.2</v>
      </c>
      <c r="H26">
        <v>72</v>
      </c>
      <c r="I26">
        <v>20.84</v>
      </c>
      <c r="J26">
        <v>237</v>
      </c>
      <c r="K26">
        <v>115</v>
      </c>
      <c r="L26">
        <v>10.67</v>
      </c>
      <c r="M26">
        <v>10.3</v>
      </c>
      <c r="N26">
        <v>2</v>
      </c>
      <c r="O26">
        <v>2.78</v>
      </c>
      <c r="P26">
        <v>0</v>
      </c>
    </row>
    <row r="27" spans="1:16" x14ac:dyDescent="0.35">
      <c r="A27">
        <v>26</v>
      </c>
      <c r="B27">
        <v>174</v>
      </c>
      <c r="C27">
        <v>415</v>
      </c>
      <c r="D27">
        <v>124.3</v>
      </c>
      <c r="E27">
        <v>76</v>
      </c>
      <c r="F27">
        <v>21.13</v>
      </c>
      <c r="G27">
        <v>277.10000000000002</v>
      </c>
      <c r="H27">
        <v>112</v>
      </c>
      <c r="I27">
        <v>23.55</v>
      </c>
      <c r="J27">
        <v>250.7</v>
      </c>
      <c r="K27">
        <v>115</v>
      </c>
      <c r="L27">
        <v>11.28</v>
      </c>
      <c r="M27">
        <v>15.5</v>
      </c>
      <c r="N27">
        <v>5</v>
      </c>
      <c r="O27">
        <v>4.1900000000000004</v>
      </c>
      <c r="P27">
        <v>3</v>
      </c>
    </row>
    <row r="28" spans="1:16" x14ac:dyDescent="0.35">
      <c r="A28">
        <v>27</v>
      </c>
      <c r="B28">
        <v>57</v>
      </c>
      <c r="C28">
        <v>408</v>
      </c>
      <c r="D28">
        <v>213</v>
      </c>
      <c r="E28">
        <v>115</v>
      </c>
      <c r="F28">
        <v>36.21</v>
      </c>
      <c r="G28">
        <v>191.1</v>
      </c>
      <c r="H28">
        <v>112</v>
      </c>
      <c r="I28">
        <v>16.239999999999998</v>
      </c>
      <c r="J28">
        <v>182.7</v>
      </c>
      <c r="K28">
        <v>115</v>
      </c>
      <c r="L28">
        <v>8.2200000000000006</v>
      </c>
      <c r="M28">
        <v>9.5</v>
      </c>
      <c r="N28">
        <v>3</v>
      </c>
      <c r="O28">
        <v>2.57</v>
      </c>
      <c r="P28">
        <v>0</v>
      </c>
    </row>
    <row r="29" spans="1:16" x14ac:dyDescent="0.35">
      <c r="A29">
        <v>28</v>
      </c>
      <c r="B29">
        <v>54</v>
      </c>
      <c r="C29">
        <v>408</v>
      </c>
      <c r="D29">
        <v>134.30000000000001</v>
      </c>
      <c r="E29">
        <v>73</v>
      </c>
      <c r="F29">
        <v>22.83</v>
      </c>
      <c r="G29">
        <v>155.5</v>
      </c>
      <c r="H29">
        <v>100</v>
      </c>
      <c r="I29">
        <v>13.22</v>
      </c>
      <c r="J29">
        <v>102.1</v>
      </c>
      <c r="K29">
        <v>68</v>
      </c>
      <c r="L29">
        <v>4.59</v>
      </c>
      <c r="M29">
        <v>14.7</v>
      </c>
      <c r="N29">
        <v>4</v>
      </c>
      <c r="O29">
        <v>3.97</v>
      </c>
      <c r="P29">
        <v>3</v>
      </c>
    </row>
    <row r="30" spans="1:16" x14ac:dyDescent="0.35">
      <c r="A30">
        <v>29</v>
      </c>
      <c r="B30">
        <v>20</v>
      </c>
      <c r="C30">
        <v>415</v>
      </c>
      <c r="D30">
        <v>190</v>
      </c>
      <c r="E30">
        <v>109</v>
      </c>
      <c r="F30">
        <v>32.299999999999997</v>
      </c>
      <c r="G30">
        <v>258.2</v>
      </c>
      <c r="H30">
        <v>84</v>
      </c>
      <c r="I30">
        <v>21.95</v>
      </c>
      <c r="J30">
        <v>181.5</v>
      </c>
      <c r="K30">
        <v>102</v>
      </c>
      <c r="L30">
        <v>8.17</v>
      </c>
      <c r="M30">
        <v>6.3</v>
      </c>
      <c r="N30">
        <v>6</v>
      </c>
      <c r="O30">
        <v>1.7</v>
      </c>
      <c r="P30">
        <v>0</v>
      </c>
    </row>
    <row r="31" spans="1:16" x14ac:dyDescent="0.35">
      <c r="A31">
        <v>30</v>
      </c>
      <c r="B31">
        <v>49</v>
      </c>
      <c r="C31">
        <v>510</v>
      </c>
      <c r="D31">
        <v>119.3</v>
      </c>
      <c r="E31">
        <v>117</v>
      </c>
      <c r="F31">
        <v>20.28</v>
      </c>
      <c r="G31">
        <v>215.1</v>
      </c>
      <c r="H31">
        <v>109</v>
      </c>
      <c r="I31">
        <v>18.28</v>
      </c>
      <c r="J31">
        <v>178.7</v>
      </c>
      <c r="K31">
        <v>90</v>
      </c>
      <c r="L31">
        <v>8.0399999999999991</v>
      </c>
      <c r="M31">
        <v>11.1</v>
      </c>
      <c r="N31">
        <v>1</v>
      </c>
      <c r="O31">
        <v>3</v>
      </c>
      <c r="P31">
        <v>1</v>
      </c>
    </row>
    <row r="32" spans="1:16" x14ac:dyDescent="0.35">
      <c r="A32">
        <v>31</v>
      </c>
      <c r="B32">
        <v>142</v>
      </c>
      <c r="C32">
        <v>415</v>
      </c>
      <c r="D32">
        <v>84.8</v>
      </c>
      <c r="E32">
        <v>95</v>
      </c>
      <c r="F32">
        <v>14.42</v>
      </c>
      <c r="G32">
        <v>136.69999999999999</v>
      </c>
      <c r="H32">
        <v>63</v>
      </c>
      <c r="I32">
        <v>11.62</v>
      </c>
      <c r="J32">
        <v>250.5</v>
      </c>
      <c r="K32">
        <v>148</v>
      </c>
      <c r="L32">
        <v>11.27</v>
      </c>
      <c r="M32">
        <v>14.2</v>
      </c>
      <c r="N32">
        <v>6</v>
      </c>
      <c r="O32">
        <v>3.83</v>
      </c>
      <c r="P32">
        <v>2</v>
      </c>
    </row>
    <row r="33" spans="1:16" x14ac:dyDescent="0.35">
      <c r="A33">
        <v>32</v>
      </c>
      <c r="B33">
        <v>75</v>
      </c>
      <c r="C33">
        <v>510</v>
      </c>
      <c r="D33">
        <v>226.1</v>
      </c>
      <c r="E33">
        <v>105</v>
      </c>
      <c r="F33">
        <v>38.44</v>
      </c>
      <c r="G33">
        <v>201.5</v>
      </c>
      <c r="H33">
        <v>107</v>
      </c>
      <c r="I33">
        <v>17.13</v>
      </c>
      <c r="J33">
        <v>246.2</v>
      </c>
      <c r="K33">
        <v>98</v>
      </c>
      <c r="L33">
        <v>11.08</v>
      </c>
      <c r="M33">
        <v>10.3</v>
      </c>
      <c r="N33">
        <v>5</v>
      </c>
      <c r="O33">
        <v>2.78</v>
      </c>
      <c r="P33">
        <v>1</v>
      </c>
    </row>
    <row r="34" spans="1:16" x14ac:dyDescent="0.35">
      <c r="A34">
        <v>33</v>
      </c>
      <c r="B34">
        <v>172</v>
      </c>
      <c r="C34">
        <v>408</v>
      </c>
      <c r="D34">
        <v>212</v>
      </c>
      <c r="E34">
        <v>121</v>
      </c>
      <c r="F34">
        <v>36.04</v>
      </c>
      <c r="G34">
        <v>31.2</v>
      </c>
      <c r="H34">
        <v>115</v>
      </c>
      <c r="I34">
        <v>2.65</v>
      </c>
      <c r="J34">
        <v>293.3</v>
      </c>
      <c r="K34">
        <v>78</v>
      </c>
      <c r="L34">
        <v>13.2</v>
      </c>
      <c r="M34">
        <v>12.6</v>
      </c>
      <c r="N34">
        <v>10</v>
      </c>
      <c r="O34">
        <v>3.4</v>
      </c>
      <c r="P34">
        <v>3</v>
      </c>
    </row>
    <row r="35" spans="1:16" x14ac:dyDescent="0.35">
      <c r="A35">
        <v>34</v>
      </c>
      <c r="B35">
        <v>12</v>
      </c>
      <c r="C35">
        <v>408</v>
      </c>
      <c r="D35">
        <v>249.6</v>
      </c>
      <c r="E35">
        <v>118</v>
      </c>
      <c r="F35">
        <v>42.43</v>
      </c>
      <c r="G35">
        <v>252.4</v>
      </c>
      <c r="H35">
        <v>119</v>
      </c>
      <c r="I35">
        <v>21.45</v>
      </c>
      <c r="J35">
        <v>280.2</v>
      </c>
      <c r="K35">
        <v>90</v>
      </c>
      <c r="L35">
        <v>12.61</v>
      </c>
      <c r="M35">
        <v>11.8</v>
      </c>
      <c r="N35">
        <v>3</v>
      </c>
      <c r="O35">
        <v>3.19</v>
      </c>
      <c r="P35">
        <v>1</v>
      </c>
    </row>
    <row r="36" spans="1:16" x14ac:dyDescent="0.35">
      <c r="A36">
        <v>35</v>
      </c>
      <c r="B36">
        <v>57</v>
      </c>
      <c r="C36">
        <v>408</v>
      </c>
      <c r="D36">
        <v>176.8</v>
      </c>
      <c r="E36">
        <v>94</v>
      </c>
      <c r="F36">
        <v>30.06</v>
      </c>
      <c r="G36">
        <v>195</v>
      </c>
      <c r="H36">
        <v>75</v>
      </c>
      <c r="I36">
        <v>16.579999999999998</v>
      </c>
      <c r="J36">
        <v>213.5</v>
      </c>
      <c r="K36">
        <v>116</v>
      </c>
      <c r="L36">
        <v>9.61</v>
      </c>
      <c r="M36">
        <v>8.3000000000000007</v>
      </c>
      <c r="N36">
        <v>4</v>
      </c>
      <c r="O36">
        <v>2.2400000000000002</v>
      </c>
      <c r="P36">
        <v>0</v>
      </c>
    </row>
    <row r="37" spans="1:16" x14ac:dyDescent="0.35">
      <c r="A37">
        <v>36</v>
      </c>
      <c r="B37">
        <v>72</v>
      </c>
      <c r="C37">
        <v>415</v>
      </c>
      <c r="D37">
        <v>220</v>
      </c>
      <c r="E37">
        <v>80</v>
      </c>
      <c r="F37">
        <v>37.4</v>
      </c>
      <c r="G37">
        <v>217.3</v>
      </c>
      <c r="H37">
        <v>102</v>
      </c>
      <c r="I37">
        <v>18.47</v>
      </c>
      <c r="J37">
        <v>152.80000000000001</v>
      </c>
      <c r="K37">
        <v>71</v>
      </c>
      <c r="L37">
        <v>6.88</v>
      </c>
      <c r="M37">
        <v>14.7</v>
      </c>
      <c r="N37">
        <v>6</v>
      </c>
      <c r="O37">
        <v>3.97</v>
      </c>
      <c r="P37">
        <v>3</v>
      </c>
    </row>
    <row r="38" spans="1:16" x14ac:dyDescent="0.35">
      <c r="A38">
        <v>37</v>
      </c>
      <c r="B38">
        <v>36</v>
      </c>
      <c r="C38">
        <v>408</v>
      </c>
      <c r="D38">
        <v>146.30000000000001</v>
      </c>
      <c r="E38">
        <v>128</v>
      </c>
      <c r="F38">
        <v>24.87</v>
      </c>
      <c r="G38">
        <v>162.5</v>
      </c>
      <c r="H38">
        <v>80</v>
      </c>
      <c r="I38">
        <v>13.81</v>
      </c>
      <c r="J38">
        <v>129.30000000000001</v>
      </c>
      <c r="K38">
        <v>109</v>
      </c>
      <c r="L38">
        <v>5.82</v>
      </c>
      <c r="M38">
        <v>14.5</v>
      </c>
      <c r="N38">
        <v>6</v>
      </c>
      <c r="O38">
        <v>3.92</v>
      </c>
      <c r="P38">
        <v>0</v>
      </c>
    </row>
    <row r="39" spans="1:16" x14ac:dyDescent="0.35">
      <c r="A39">
        <v>38</v>
      </c>
      <c r="B39">
        <v>78</v>
      </c>
      <c r="C39">
        <v>415</v>
      </c>
      <c r="D39">
        <v>130.80000000000001</v>
      </c>
      <c r="E39">
        <v>64</v>
      </c>
      <c r="F39">
        <v>22.24</v>
      </c>
      <c r="G39">
        <v>223.7</v>
      </c>
      <c r="H39">
        <v>116</v>
      </c>
      <c r="I39">
        <v>19.010000000000002</v>
      </c>
      <c r="J39">
        <v>227.8</v>
      </c>
      <c r="K39">
        <v>108</v>
      </c>
      <c r="L39">
        <v>10.25</v>
      </c>
      <c r="M39">
        <v>10</v>
      </c>
      <c r="N39">
        <v>5</v>
      </c>
      <c r="O39">
        <v>2.7</v>
      </c>
      <c r="P39">
        <v>1</v>
      </c>
    </row>
    <row r="40" spans="1:16" x14ac:dyDescent="0.35">
      <c r="A40">
        <v>39</v>
      </c>
      <c r="B40">
        <v>136</v>
      </c>
      <c r="C40">
        <v>415</v>
      </c>
      <c r="D40">
        <v>203.9</v>
      </c>
      <c r="E40">
        <v>106</v>
      </c>
      <c r="F40">
        <v>34.659999999999997</v>
      </c>
      <c r="G40">
        <v>187.6</v>
      </c>
      <c r="H40">
        <v>99</v>
      </c>
      <c r="I40">
        <v>15.95</v>
      </c>
      <c r="J40">
        <v>101.7</v>
      </c>
      <c r="K40">
        <v>107</v>
      </c>
      <c r="L40">
        <v>4.58</v>
      </c>
      <c r="M40">
        <v>10.5</v>
      </c>
      <c r="N40">
        <v>6</v>
      </c>
      <c r="O40">
        <v>2.84</v>
      </c>
      <c r="P40">
        <v>3</v>
      </c>
    </row>
    <row r="41" spans="1:16" x14ac:dyDescent="0.35">
      <c r="A41">
        <v>40</v>
      </c>
      <c r="B41">
        <v>149</v>
      </c>
      <c r="C41">
        <v>408</v>
      </c>
      <c r="D41">
        <v>140.4</v>
      </c>
      <c r="E41">
        <v>94</v>
      </c>
      <c r="F41">
        <v>23.87</v>
      </c>
      <c r="G41">
        <v>271.8</v>
      </c>
      <c r="H41">
        <v>92</v>
      </c>
      <c r="I41">
        <v>23.1</v>
      </c>
      <c r="J41">
        <v>188.3</v>
      </c>
      <c r="K41">
        <v>108</v>
      </c>
      <c r="L41">
        <v>8.4700000000000006</v>
      </c>
      <c r="M41">
        <v>11.1</v>
      </c>
      <c r="N41">
        <v>9</v>
      </c>
      <c r="O41">
        <v>3</v>
      </c>
      <c r="P41">
        <v>1</v>
      </c>
    </row>
    <row r="42" spans="1:16" x14ac:dyDescent="0.35">
      <c r="A42">
        <v>41</v>
      </c>
      <c r="B42">
        <v>98</v>
      </c>
      <c r="C42">
        <v>408</v>
      </c>
      <c r="D42">
        <v>126.3</v>
      </c>
      <c r="E42">
        <v>102</v>
      </c>
      <c r="F42">
        <v>21.47</v>
      </c>
      <c r="G42">
        <v>166.8</v>
      </c>
      <c r="H42">
        <v>85</v>
      </c>
      <c r="I42">
        <v>14.18</v>
      </c>
      <c r="J42">
        <v>187.8</v>
      </c>
      <c r="K42">
        <v>135</v>
      </c>
      <c r="L42">
        <v>8.4499999999999993</v>
      </c>
      <c r="M42">
        <v>9.4</v>
      </c>
      <c r="N42">
        <v>2</v>
      </c>
      <c r="O42">
        <v>2.54</v>
      </c>
      <c r="P42">
        <v>3</v>
      </c>
    </row>
    <row r="43" spans="1:16" x14ac:dyDescent="0.35">
      <c r="A43">
        <v>42</v>
      </c>
      <c r="B43">
        <v>135</v>
      </c>
      <c r="C43">
        <v>408</v>
      </c>
      <c r="D43">
        <v>173.1</v>
      </c>
      <c r="E43">
        <v>85</v>
      </c>
      <c r="F43">
        <v>29.43</v>
      </c>
      <c r="G43">
        <v>203.9</v>
      </c>
      <c r="H43">
        <v>107</v>
      </c>
      <c r="I43">
        <v>17.329999999999998</v>
      </c>
      <c r="J43">
        <v>122.2</v>
      </c>
      <c r="K43">
        <v>78</v>
      </c>
      <c r="L43">
        <v>5.5</v>
      </c>
      <c r="M43">
        <v>14.6</v>
      </c>
      <c r="N43">
        <v>15</v>
      </c>
      <c r="O43">
        <v>3.94</v>
      </c>
      <c r="P43">
        <v>0</v>
      </c>
    </row>
    <row r="44" spans="1:16" x14ac:dyDescent="0.35">
      <c r="A44">
        <v>43</v>
      </c>
      <c r="B44">
        <v>34</v>
      </c>
      <c r="C44">
        <v>510</v>
      </c>
      <c r="D44">
        <v>124.8</v>
      </c>
      <c r="E44">
        <v>82</v>
      </c>
      <c r="F44">
        <v>21.22</v>
      </c>
      <c r="G44">
        <v>282.2</v>
      </c>
      <c r="H44">
        <v>98</v>
      </c>
      <c r="I44">
        <v>23.99</v>
      </c>
      <c r="J44">
        <v>311.5</v>
      </c>
      <c r="K44">
        <v>78</v>
      </c>
      <c r="L44">
        <v>14.02</v>
      </c>
      <c r="M44">
        <v>10</v>
      </c>
      <c r="N44">
        <v>4</v>
      </c>
      <c r="O44">
        <v>2.7</v>
      </c>
      <c r="P44">
        <v>2</v>
      </c>
    </row>
    <row r="45" spans="1:16" x14ac:dyDescent="0.35">
      <c r="A45">
        <v>44</v>
      </c>
      <c r="B45">
        <v>160</v>
      </c>
      <c r="C45">
        <v>415</v>
      </c>
      <c r="D45">
        <v>85.8</v>
      </c>
      <c r="E45">
        <v>77</v>
      </c>
      <c r="F45">
        <v>14.59</v>
      </c>
      <c r="G45">
        <v>165.3</v>
      </c>
      <c r="H45">
        <v>110</v>
      </c>
      <c r="I45">
        <v>14.05</v>
      </c>
      <c r="J45">
        <v>178.5</v>
      </c>
      <c r="K45">
        <v>92</v>
      </c>
      <c r="L45">
        <v>8.0299999999999994</v>
      </c>
      <c r="M45">
        <v>9.1999999999999993</v>
      </c>
      <c r="N45">
        <v>4</v>
      </c>
      <c r="O45">
        <v>2.48</v>
      </c>
      <c r="P45">
        <v>3</v>
      </c>
    </row>
    <row r="46" spans="1:16" x14ac:dyDescent="0.35">
      <c r="A46">
        <v>45</v>
      </c>
      <c r="B46">
        <v>64</v>
      </c>
      <c r="C46">
        <v>510</v>
      </c>
      <c r="D46">
        <v>154</v>
      </c>
      <c r="E46">
        <v>67</v>
      </c>
      <c r="F46">
        <v>26.18</v>
      </c>
      <c r="G46">
        <v>225.8</v>
      </c>
      <c r="H46">
        <v>118</v>
      </c>
      <c r="I46">
        <v>19.190000000000001</v>
      </c>
      <c r="J46">
        <v>265.3</v>
      </c>
      <c r="K46">
        <v>86</v>
      </c>
      <c r="L46">
        <v>11.94</v>
      </c>
      <c r="M46">
        <v>3.5</v>
      </c>
      <c r="N46">
        <v>3</v>
      </c>
      <c r="O46">
        <v>0.95</v>
      </c>
      <c r="P46">
        <v>1</v>
      </c>
    </row>
    <row r="47" spans="1:16" x14ac:dyDescent="0.35">
      <c r="A47">
        <v>46</v>
      </c>
      <c r="B47">
        <v>59</v>
      </c>
      <c r="C47">
        <v>408</v>
      </c>
      <c r="D47">
        <v>120.9</v>
      </c>
      <c r="E47">
        <v>97</v>
      </c>
      <c r="F47">
        <v>20.55</v>
      </c>
      <c r="G47">
        <v>213</v>
      </c>
      <c r="H47">
        <v>92</v>
      </c>
      <c r="I47">
        <v>18.11</v>
      </c>
      <c r="J47">
        <v>163.1</v>
      </c>
      <c r="K47">
        <v>116</v>
      </c>
      <c r="L47">
        <v>7.34</v>
      </c>
      <c r="M47">
        <v>8.5</v>
      </c>
      <c r="N47">
        <v>5</v>
      </c>
      <c r="O47">
        <v>2.2999999999999998</v>
      </c>
      <c r="P47">
        <v>2</v>
      </c>
    </row>
    <row r="48" spans="1:16" x14ac:dyDescent="0.35">
      <c r="A48">
        <v>47</v>
      </c>
      <c r="B48">
        <v>65</v>
      </c>
      <c r="C48">
        <v>415</v>
      </c>
      <c r="D48">
        <v>211.3</v>
      </c>
      <c r="E48">
        <v>120</v>
      </c>
      <c r="F48">
        <v>35.92</v>
      </c>
      <c r="G48">
        <v>162.6</v>
      </c>
      <c r="H48">
        <v>122</v>
      </c>
      <c r="I48">
        <v>13.82</v>
      </c>
      <c r="J48">
        <v>134.69999999999999</v>
      </c>
      <c r="K48">
        <v>118</v>
      </c>
      <c r="L48">
        <v>6.06</v>
      </c>
      <c r="M48">
        <v>13.2</v>
      </c>
      <c r="N48">
        <v>5</v>
      </c>
      <c r="O48">
        <v>3.56</v>
      </c>
      <c r="P48">
        <v>3</v>
      </c>
    </row>
    <row r="49" spans="1:16" x14ac:dyDescent="0.35">
      <c r="A49">
        <v>48</v>
      </c>
      <c r="B49">
        <v>142</v>
      </c>
      <c r="C49">
        <v>408</v>
      </c>
      <c r="D49">
        <v>187</v>
      </c>
      <c r="E49">
        <v>133</v>
      </c>
      <c r="F49">
        <v>31.79</v>
      </c>
      <c r="G49">
        <v>134.6</v>
      </c>
      <c r="H49">
        <v>74</v>
      </c>
      <c r="I49">
        <v>11.44</v>
      </c>
      <c r="J49">
        <v>242.2</v>
      </c>
      <c r="K49">
        <v>127</v>
      </c>
      <c r="L49">
        <v>10.9</v>
      </c>
      <c r="M49">
        <v>7.4</v>
      </c>
      <c r="N49">
        <v>5</v>
      </c>
      <c r="O49">
        <v>2</v>
      </c>
      <c r="P49">
        <v>2</v>
      </c>
    </row>
    <row r="50" spans="1:16" x14ac:dyDescent="0.35">
      <c r="A50">
        <v>49</v>
      </c>
      <c r="B50">
        <v>119</v>
      </c>
      <c r="C50">
        <v>415</v>
      </c>
      <c r="D50">
        <v>159.1</v>
      </c>
      <c r="E50">
        <v>114</v>
      </c>
      <c r="F50">
        <v>27.05</v>
      </c>
      <c r="G50">
        <v>231.3</v>
      </c>
      <c r="H50">
        <v>117</v>
      </c>
      <c r="I50">
        <v>19.66</v>
      </c>
      <c r="J50">
        <v>143.19999999999999</v>
      </c>
      <c r="K50">
        <v>91</v>
      </c>
      <c r="L50">
        <v>6.44</v>
      </c>
      <c r="M50">
        <v>8.8000000000000007</v>
      </c>
      <c r="N50">
        <v>3</v>
      </c>
      <c r="O50">
        <v>2.38</v>
      </c>
      <c r="P50">
        <v>5</v>
      </c>
    </row>
    <row r="51" spans="1:16" x14ac:dyDescent="0.35">
      <c r="A51">
        <v>50</v>
      </c>
      <c r="B51">
        <v>97</v>
      </c>
      <c r="C51">
        <v>415</v>
      </c>
      <c r="D51">
        <v>133.19999999999999</v>
      </c>
      <c r="E51">
        <v>135</v>
      </c>
      <c r="F51">
        <v>22.64</v>
      </c>
      <c r="G51">
        <v>217.2</v>
      </c>
      <c r="H51">
        <v>58</v>
      </c>
      <c r="I51">
        <v>18.46</v>
      </c>
      <c r="J51">
        <v>70.599999999999994</v>
      </c>
      <c r="K51">
        <v>79</v>
      </c>
      <c r="L51">
        <v>3.18</v>
      </c>
      <c r="M51">
        <v>11</v>
      </c>
      <c r="N51">
        <v>3</v>
      </c>
      <c r="O51">
        <v>2.97</v>
      </c>
      <c r="P51">
        <v>1</v>
      </c>
    </row>
    <row r="52" spans="1:16" x14ac:dyDescent="0.35">
      <c r="A52">
        <v>51</v>
      </c>
      <c r="B52">
        <v>52</v>
      </c>
      <c r="C52">
        <v>408</v>
      </c>
      <c r="D52">
        <v>191.9</v>
      </c>
      <c r="E52">
        <v>108</v>
      </c>
      <c r="F52">
        <v>32.619999999999997</v>
      </c>
      <c r="G52">
        <v>269.8</v>
      </c>
      <c r="H52">
        <v>96</v>
      </c>
      <c r="I52">
        <v>22.93</v>
      </c>
      <c r="J52">
        <v>236.8</v>
      </c>
      <c r="K52">
        <v>87</v>
      </c>
      <c r="L52">
        <v>10.66</v>
      </c>
      <c r="M52">
        <v>7.8</v>
      </c>
      <c r="N52">
        <v>5</v>
      </c>
      <c r="O52">
        <v>2.11</v>
      </c>
      <c r="P52">
        <v>3</v>
      </c>
    </row>
    <row r="53" spans="1:16" x14ac:dyDescent="0.35">
      <c r="A53">
        <v>52</v>
      </c>
      <c r="B53">
        <v>60</v>
      </c>
      <c r="C53">
        <v>408</v>
      </c>
      <c r="D53">
        <v>220.6</v>
      </c>
      <c r="E53">
        <v>57</v>
      </c>
      <c r="F53">
        <v>37.5</v>
      </c>
      <c r="G53">
        <v>211.1</v>
      </c>
      <c r="H53">
        <v>115</v>
      </c>
      <c r="I53">
        <v>17.940000000000001</v>
      </c>
      <c r="J53">
        <v>249</v>
      </c>
      <c r="K53">
        <v>129</v>
      </c>
      <c r="L53">
        <v>11.21</v>
      </c>
      <c r="M53">
        <v>6.8</v>
      </c>
      <c r="N53">
        <v>3</v>
      </c>
      <c r="O53">
        <v>1.84</v>
      </c>
      <c r="P53">
        <v>1</v>
      </c>
    </row>
    <row r="54" spans="1:16" x14ac:dyDescent="0.35">
      <c r="A54">
        <v>53</v>
      </c>
      <c r="B54">
        <v>10</v>
      </c>
      <c r="C54">
        <v>408</v>
      </c>
      <c r="D54">
        <v>186.1</v>
      </c>
      <c r="E54">
        <v>112</v>
      </c>
      <c r="F54">
        <v>31.64</v>
      </c>
      <c r="G54">
        <v>190.2</v>
      </c>
      <c r="H54">
        <v>66</v>
      </c>
      <c r="I54">
        <v>16.170000000000002</v>
      </c>
      <c r="J54">
        <v>282.8</v>
      </c>
      <c r="K54">
        <v>57</v>
      </c>
      <c r="L54">
        <v>12.73</v>
      </c>
      <c r="M54">
        <v>11.4</v>
      </c>
      <c r="N54">
        <v>6</v>
      </c>
      <c r="O54">
        <v>3.08</v>
      </c>
      <c r="P54">
        <v>2</v>
      </c>
    </row>
    <row r="55" spans="1:16" x14ac:dyDescent="0.35">
      <c r="A55">
        <v>54</v>
      </c>
      <c r="B55">
        <v>96</v>
      </c>
      <c r="C55">
        <v>415</v>
      </c>
      <c r="D55">
        <v>160.19999999999999</v>
      </c>
      <c r="E55">
        <v>117</v>
      </c>
      <c r="F55">
        <v>27.23</v>
      </c>
      <c r="G55">
        <v>267.5</v>
      </c>
      <c r="H55">
        <v>67</v>
      </c>
      <c r="I55">
        <v>22.74</v>
      </c>
      <c r="J55">
        <v>228.5</v>
      </c>
      <c r="K55">
        <v>68</v>
      </c>
      <c r="L55">
        <v>10.28</v>
      </c>
      <c r="M55">
        <v>9.3000000000000007</v>
      </c>
      <c r="N55">
        <v>5</v>
      </c>
      <c r="O55">
        <v>2.5099999999999998</v>
      </c>
      <c r="P55">
        <v>2</v>
      </c>
    </row>
    <row r="56" spans="1:16" x14ac:dyDescent="0.35">
      <c r="A56">
        <v>55</v>
      </c>
      <c r="B56">
        <v>87</v>
      </c>
      <c r="C56">
        <v>415</v>
      </c>
      <c r="D56">
        <v>151</v>
      </c>
      <c r="E56">
        <v>83</v>
      </c>
      <c r="F56">
        <v>25.67</v>
      </c>
      <c r="G56">
        <v>219.7</v>
      </c>
      <c r="H56">
        <v>116</v>
      </c>
      <c r="I56">
        <v>18.670000000000002</v>
      </c>
      <c r="J56">
        <v>203.9</v>
      </c>
      <c r="K56">
        <v>127</v>
      </c>
      <c r="L56">
        <v>9.18</v>
      </c>
      <c r="M56">
        <v>9.6999999999999993</v>
      </c>
      <c r="N56">
        <v>3</v>
      </c>
      <c r="O56">
        <v>2.62</v>
      </c>
      <c r="P56">
        <v>5</v>
      </c>
    </row>
    <row r="57" spans="1:16" x14ac:dyDescent="0.35">
      <c r="A57">
        <v>56</v>
      </c>
      <c r="B57">
        <v>81</v>
      </c>
      <c r="C57">
        <v>408</v>
      </c>
      <c r="D57">
        <v>175.5</v>
      </c>
      <c r="E57">
        <v>67</v>
      </c>
      <c r="F57">
        <v>29.84</v>
      </c>
      <c r="G57">
        <v>249.3</v>
      </c>
      <c r="H57">
        <v>85</v>
      </c>
      <c r="I57">
        <v>21.19</v>
      </c>
      <c r="J57">
        <v>270.2</v>
      </c>
      <c r="K57">
        <v>98</v>
      </c>
      <c r="L57">
        <v>12.16</v>
      </c>
      <c r="M57">
        <v>10.199999999999999</v>
      </c>
      <c r="N57">
        <v>3</v>
      </c>
      <c r="O57">
        <v>2.75</v>
      </c>
      <c r="P57">
        <v>1</v>
      </c>
    </row>
    <row r="58" spans="1:16" x14ac:dyDescent="0.35">
      <c r="A58">
        <v>57</v>
      </c>
      <c r="B58">
        <v>141</v>
      </c>
      <c r="C58">
        <v>415</v>
      </c>
      <c r="D58">
        <v>126.9</v>
      </c>
      <c r="E58">
        <v>98</v>
      </c>
      <c r="F58">
        <v>21.57</v>
      </c>
      <c r="G58">
        <v>180</v>
      </c>
      <c r="H58">
        <v>62</v>
      </c>
      <c r="I58">
        <v>15.3</v>
      </c>
      <c r="J58">
        <v>140.80000000000001</v>
      </c>
      <c r="K58">
        <v>128</v>
      </c>
      <c r="L58">
        <v>6.34</v>
      </c>
      <c r="M58">
        <v>8</v>
      </c>
      <c r="N58">
        <v>2</v>
      </c>
      <c r="O58">
        <v>2.16</v>
      </c>
      <c r="P58">
        <v>1</v>
      </c>
    </row>
    <row r="59" spans="1:16" x14ac:dyDescent="0.35">
      <c r="A59">
        <v>58</v>
      </c>
      <c r="B59">
        <v>121</v>
      </c>
      <c r="C59">
        <v>408</v>
      </c>
      <c r="D59">
        <v>198.4</v>
      </c>
      <c r="E59">
        <v>129</v>
      </c>
      <c r="F59">
        <v>33.729999999999997</v>
      </c>
      <c r="G59">
        <v>75.3</v>
      </c>
      <c r="H59">
        <v>77</v>
      </c>
      <c r="I59">
        <v>6.4</v>
      </c>
      <c r="J59">
        <v>181.2</v>
      </c>
      <c r="K59">
        <v>77</v>
      </c>
      <c r="L59">
        <v>8.15</v>
      </c>
      <c r="M59">
        <v>5.8</v>
      </c>
      <c r="N59">
        <v>3</v>
      </c>
      <c r="O59">
        <v>1.57</v>
      </c>
      <c r="P59">
        <v>3</v>
      </c>
    </row>
    <row r="60" spans="1:16" x14ac:dyDescent="0.35">
      <c r="A60">
        <v>59</v>
      </c>
      <c r="B60">
        <v>68</v>
      </c>
      <c r="C60">
        <v>415</v>
      </c>
      <c r="D60">
        <v>148.80000000000001</v>
      </c>
      <c r="E60">
        <v>70</v>
      </c>
      <c r="F60">
        <v>25.3</v>
      </c>
      <c r="G60">
        <v>246.5</v>
      </c>
      <c r="H60">
        <v>164</v>
      </c>
      <c r="I60">
        <v>20.95</v>
      </c>
      <c r="J60">
        <v>129.80000000000001</v>
      </c>
      <c r="K60">
        <v>103</v>
      </c>
      <c r="L60">
        <v>5.84</v>
      </c>
      <c r="M60">
        <v>12.1</v>
      </c>
      <c r="N60">
        <v>3</v>
      </c>
      <c r="O60">
        <v>3.27</v>
      </c>
      <c r="P60">
        <v>3</v>
      </c>
    </row>
    <row r="61" spans="1:16" x14ac:dyDescent="0.35">
      <c r="A61">
        <v>60</v>
      </c>
      <c r="B61">
        <v>125</v>
      </c>
      <c r="C61">
        <v>408</v>
      </c>
      <c r="D61">
        <v>229.3</v>
      </c>
      <c r="E61">
        <v>103</v>
      </c>
      <c r="F61">
        <v>38.979999999999997</v>
      </c>
      <c r="G61">
        <v>177.4</v>
      </c>
      <c r="H61">
        <v>126</v>
      </c>
      <c r="I61">
        <v>15.08</v>
      </c>
      <c r="J61">
        <v>189.3</v>
      </c>
      <c r="K61">
        <v>95</v>
      </c>
      <c r="L61">
        <v>8.52</v>
      </c>
      <c r="M61">
        <v>12</v>
      </c>
      <c r="N61">
        <v>8</v>
      </c>
      <c r="O61">
        <v>3.24</v>
      </c>
      <c r="P61">
        <v>1</v>
      </c>
    </row>
    <row r="62" spans="1:16" x14ac:dyDescent="0.35">
      <c r="A62">
        <v>61</v>
      </c>
      <c r="B62">
        <v>174</v>
      </c>
      <c r="C62">
        <v>408</v>
      </c>
      <c r="D62">
        <v>192.1</v>
      </c>
      <c r="E62">
        <v>97</v>
      </c>
      <c r="F62">
        <v>32.659999999999997</v>
      </c>
      <c r="G62">
        <v>169.9</v>
      </c>
      <c r="H62">
        <v>94</v>
      </c>
      <c r="I62">
        <v>14.44</v>
      </c>
      <c r="J62">
        <v>166.6</v>
      </c>
      <c r="K62">
        <v>54</v>
      </c>
      <c r="L62">
        <v>7.5</v>
      </c>
      <c r="M62">
        <v>11.4</v>
      </c>
      <c r="N62">
        <v>4</v>
      </c>
      <c r="O62">
        <v>3.08</v>
      </c>
      <c r="P62">
        <v>1</v>
      </c>
    </row>
    <row r="63" spans="1:16" x14ac:dyDescent="0.35">
      <c r="A63">
        <v>62</v>
      </c>
      <c r="B63">
        <v>116</v>
      </c>
      <c r="C63">
        <v>415</v>
      </c>
      <c r="D63">
        <v>268.60000000000002</v>
      </c>
      <c r="E63">
        <v>83</v>
      </c>
      <c r="F63">
        <v>45.66</v>
      </c>
      <c r="G63">
        <v>178.2</v>
      </c>
      <c r="H63">
        <v>142</v>
      </c>
      <c r="I63">
        <v>15.15</v>
      </c>
      <c r="J63">
        <v>166.3</v>
      </c>
      <c r="K63">
        <v>106</v>
      </c>
      <c r="L63">
        <v>7.48</v>
      </c>
      <c r="M63">
        <v>11.6</v>
      </c>
      <c r="N63">
        <v>3</v>
      </c>
      <c r="O63">
        <v>3.13</v>
      </c>
      <c r="P63">
        <v>2</v>
      </c>
    </row>
    <row r="64" spans="1:16" x14ac:dyDescent="0.35">
      <c r="A64">
        <v>63</v>
      </c>
      <c r="B64">
        <v>74</v>
      </c>
      <c r="C64">
        <v>510</v>
      </c>
      <c r="D64">
        <v>193.7</v>
      </c>
      <c r="E64">
        <v>91</v>
      </c>
      <c r="F64">
        <v>32.93</v>
      </c>
      <c r="G64">
        <v>246.1</v>
      </c>
      <c r="H64">
        <v>96</v>
      </c>
      <c r="I64">
        <v>20.92</v>
      </c>
      <c r="J64">
        <v>138</v>
      </c>
      <c r="K64">
        <v>92</v>
      </c>
      <c r="L64">
        <v>6.21</v>
      </c>
      <c r="M64">
        <v>14.6</v>
      </c>
      <c r="N64">
        <v>3</v>
      </c>
      <c r="O64">
        <v>3.94</v>
      </c>
      <c r="P64">
        <v>2</v>
      </c>
    </row>
    <row r="65" spans="1:16" x14ac:dyDescent="0.35">
      <c r="A65">
        <v>64</v>
      </c>
      <c r="B65">
        <v>149</v>
      </c>
      <c r="C65">
        <v>408</v>
      </c>
      <c r="D65">
        <v>180.7</v>
      </c>
      <c r="E65">
        <v>92</v>
      </c>
      <c r="F65">
        <v>30.72</v>
      </c>
      <c r="G65">
        <v>187.8</v>
      </c>
      <c r="H65">
        <v>64</v>
      </c>
      <c r="I65">
        <v>15.96</v>
      </c>
      <c r="J65">
        <v>265.5</v>
      </c>
      <c r="K65">
        <v>53</v>
      </c>
      <c r="L65">
        <v>11.95</v>
      </c>
      <c r="M65">
        <v>12.6</v>
      </c>
      <c r="N65">
        <v>3</v>
      </c>
      <c r="O65">
        <v>3.4</v>
      </c>
      <c r="P65">
        <v>3</v>
      </c>
    </row>
    <row r="66" spans="1:16" x14ac:dyDescent="0.35">
      <c r="A66">
        <v>65</v>
      </c>
      <c r="B66">
        <v>38</v>
      </c>
      <c r="C66">
        <v>408</v>
      </c>
      <c r="D66">
        <v>131.19999999999999</v>
      </c>
      <c r="E66">
        <v>98</v>
      </c>
      <c r="F66">
        <v>22.3</v>
      </c>
      <c r="G66">
        <v>162.9</v>
      </c>
      <c r="H66">
        <v>97</v>
      </c>
      <c r="I66">
        <v>13.85</v>
      </c>
      <c r="J66">
        <v>159</v>
      </c>
      <c r="K66">
        <v>106</v>
      </c>
      <c r="L66">
        <v>7.15</v>
      </c>
      <c r="M66">
        <v>8.1999999999999993</v>
      </c>
      <c r="N66">
        <v>6</v>
      </c>
      <c r="O66">
        <v>2.21</v>
      </c>
      <c r="P66">
        <v>2</v>
      </c>
    </row>
    <row r="67" spans="1:16" x14ac:dyDescent="0.35">
      <c r="A67">
        <v>66</v>
      </c>
      <c r="B67">
        <v>40</v>
      </c>
      <c r="C67">
        <v>415</v>
      </c>
      <c r="D67">
        <v>148.1</v>
      </c>
      <c r="E67">
        <v>74</v>
      </c>
      <c r="F67">
        <v>25.18</v>
      </c>
      <c r="G67">
        <v>169.5</v>
      </c>
      <c r="H67">
        <v>88</v>
      </c>
      <c r="I67">
        <v>14.41</v>
      </c>
      <c r="J67">
        <v>214.1</v>
      </c>
      <c r="K67">
        <v>102</v>
      </c>
      <c r="L67">
        <v>9.6300000000000008</v>
      </c>
      <c r="M67">
        <v>6.2</v>
      </c>
      <c r="N67">
        <v>5</v>
      </c>
      <c r="O67">
        <v>1.67</v>
      </c>
      <c r="P67">
        <v>2</v>
      </c>
    </row>
    <row r="68" spans="1:16" x14ac:dyDescent="0.35">
      <c r="A68">
        <v>67</v>
      </c>
      <c r="B68">
        <v>43</v>
      </c>
      <c r="C68">
        <v>415</v>
      </c>
      <c r="D68">
        <v>251.5</v>
      </c>
      <c r="E68">
        <v>105</v>
      </c>
      <c r="F68">
        <v>42.76</v>
      </c>
      <c r="G68">
        <v>212.8</v>
      </c>
      <c r="H68">
        <v>104</v>
      </c>
      <c r="I68">
        <v>18.09</v>
      </c>
      <c r="J68">
        <v>157.80000000000001</v>
      </c>
      <c r="K68">
        <v>67</v>
      </c>
      <c r="L68">
        <v>7.1</v>
      </c>
      <c r="M68">
        <v>9.3000000000000007</v>
      </c>
      <c r="N68">
        <v>4</v>
      </c>
      <c r="O68">
        <v>2.5099999999999998</v>
      </c>
      <c r="P68">
        <v>0</v>
      </c>
    </row>
    <row r="69" spans="1:16" x14ac:dyDescent="0.35">
      <c r="A69">
        <v>68</v>
      </c>
      <c r="B69">
        <v>113</v>
      </c>
      <c r="C69">
        <v>408</v>
      </c>
      <c r="D69">
        <v>125.2</v>
      </c>
      <c r="E69">
        <v>93</v>
      </c>
      <c r="F69">
        <v>21.28</v>
      </c>
      <c r="G69">
        <v>206.4</v>
      </c>
      <c r="H69">
        <v>119</v>
      </c>
      <c r="I69">
        <v>17.54</v>
      </c>
      <c r="J69">
        <v>129.30000000000001</v>
      </c>
      <c r="K69">
        <v>139</v>
      </c>
      <c r="L69">
        <v>5.82</v>
      </c>
      <c r="M69">
        <v>8.3000000000000007</v>
      </c>
      <c r="N69">
        <v>8</v>
      </c>
      <c r="O69">
        <v>2.2400000000000002</v>
      </c>
      <c r="P69">
        <v>0</v>
      </c>
    </row>
    <row r="70" spans="1:16" x14ac:dyDescent="0.35">
      <c r="A70">
        <v>69</v>
      </c>
      <c r="B70">
        <v>126</v>
      </c>
      <c r="C70">
        <v>408</v>
      </c>
      <c r="D70">
        <v>211.6</v>
      </c>
      <c r="E70">
        <v>70</v>
      </c>
      <c r="F70">
        <v>35.97</v>
      </c>
      <c r="G70">
        <v>216.9</v>
      </c>
      <c r="H70">
        <v>80</v>
      </c>
      <c r="I70">
        <v>18.440000000000001</v>
      </c>
      <c r="J70">
        <v>153.5</v>
      </c>
      <c r="K70">
        <v>60</v>
      </c>
      <c r="L70">
        <v>6.91</v>
      </c>
      <c r="M70">
        <v>7.8</v>
      </c>
      <c r="N70">
        <v>1</v>
      </c>
      <c r="O70">
        <v>2.11</v>
      </c>
      <c r="P70">
        <v>1</v>
      </c>
    </row>
    <row r="71" spans="1:16" x14ac:dyDescent="0.35">
      <c r="A71">
        <v>70</v>
      </c>
      <c r="B71">
        <v>150</v>
      </c>
      <c r="C71">
        <v>510</v>
      </c>
      <c r="D71">
        <v>178.9</v>
      </c>
      <c r="E71">
        <v>101</v>
      </c>
      <c r="F71">
        <v>30.41</v>
      </c>
      <c r="G71">
        <v>169.1</v>
      </c>
      <c r="H71">
        <v>110</v>
      </c>
      <c r="I71">
        <v>14.37</v>
      </c>
      <c r="J71">
        <v>148.6</v>
      </c>
      <c r="K71">
        <v>100</v>
      </c>
      <c r="L71">
        <v>6.69</v>
      </c>
      <c r="M71">
        <v>13.8</v>
      </c>
      <c r="N71">
        <v>3</v>
      </c>
      <c r="O71">
        <v>3.73</v>
      </c>
      <c r="P71">
        <v>4</v>
      </c>
    </row>
    <row r="72" spans="1:16" x14ac:dyDescent="0.35">
      <c r="A72">
        <v>71</v>
      </c>
      <c r="B72">
        <v>138</v>
      </c>
      <c r="C72">
        <v>408</v>
      </c>
      <c r="D72">
        <v>241.8</v>
      </c>
      <c r="E72">
        <v>93</v>
      </c>
      <c r="F72">
        <v>41.11</v>
      </c>
      <c r="G72">
        <v>170.5</v>
      </c>
      <c r="H72">
        <v>83</v>
      </c>
      <c r="I72">
        <v>14.49</v>
      </c>
      <c r="J72">
        <v>295.3</v>
      </c>
      <c r="K72">
        <v>104</v>
      </c>
      <c r="L72">
        <v>13.29</v>
      </c>
      <c r="M72">
        <v>11.8</v>
      </c>
      <c r="N72">
        <v>7</v>
      </c>
      <c r="O72">
        <v>3.19</v>
      </c>
      <c r="P72">
        <v>3</v>
      </c>
    </row>
    <row r="73" spans="1:16" x14ac:dyDescent="0.35">
      <c r="A73">
        <v>72</v>
      </c>
      <c r="B73">
        <v>162</v>
      </c>
      <c r="C73">
        <v>510</v>
      </c>
      <c r="D73">
        <v>224.9</v>
      </c>
      <c r="E73">
        <v>97</v>
      </c>
      <c r="F73">
        <v>38.229999999999997</v>
      </c>
      <c r="G73">
        <v>188.2</v>
      </c>
      <c r="H73">
        <v>84</v>
      </c>
      <c r="I73">
        <v>16</v>
      </c>
      <c r="J73">
        <v>254.6</v>
      </c>
      <c r="K73">
        <v>61</v>
      </c>
      <c r="L73">
        <v>11.46</v>
      </c>
      <c r="M73">
        <v>12.1</v>
      </c>
      <c r="N73">
        <v>2</v>
      </c>
      <c r="O73">
        <v>3.27</v>
      </c>
      <c r="P73">
        <v>0</v>
      </c>
    </row>
    <row r="74" spans="1:16" x14ac:dyDescent="0.35">
      <c r="A74">
        <v>73</v>
      </c>
      <c r="B74">
        <v>147</v>
      </c>
      <c r="C74">
        <v>510</v>
      </c>
      <c r="D74">
        <v>248.6</v>
      </c>
      <c r="E74">
        <v>83</v>
      </c>
      <c r="F74">
        <v>42.26</v>
      </c>
      <c r="G74">
        <v>148.9</v>
      </c>
      <c r="H74">
        <v>85</v>
      </c>
      <c r="I74">
        <v>12.66</v>
      </c>
      <c r="J74">
        <v>172.5</v>
      </c>
      <c r="K74">
        <v>109</v>
      </c>
      <c r="L74">
        <v>7.76</v>
      </c>
      <c r="M74">
        <v>8</v>
      </c>
      <c r="N74">
        <v>4</v>
      </c>
      <c r="O74">
        <v>2.16</v>
      </c>
      <c r="P74">
        <v>3</v>
      </c>
    </row>
    <row r="75" spans="1:16" x14ac:dyDescent="0.35">
      <c r="A75">
        <v>74</v>
      </c>
      <c r="B75">
        <v>90</v>
      </c>
      <c r="C75">
        <v>415</v>
      </c>
      <c r="D75">
        <v>203.4</v>
      </c>
      <c r="E75">
        <v>146</v>
      </c>
      <c r="F75">
        <v>34.58</v>
      </c>
      <c r="G75">
        <v>226.7</v>
      </c>
      <c r="H75">
        <v>117</v>
      </c>
      <c r="I75">
        <v>19.27</v>
      </c>
      <c r="J75">
        <v>152.4</v>
      </c>
      <c r="K75">
        <v>105</v>
      </c>
      <c r="L75">
        <v>6.86</v>
      </c>
      <c r="M75">
        <v>7.3</v>
      </c>
      <c r="N75">
        <v>4</v>
      </c>
      <c r="O75">
        <v>1.97</v>
      </c>
      <c r="P75">
        <v>1</v>
      </c>
    </row>
    <row r="76" spans="1:16" x14ac:dyDescent="0.35">
      <c r="A76">
        <v>75</v>
      </c>
      <c r="B76">
        <v>85</v>
      </c>
      <c r="C76">
        <v>415</v>
      </c>
      <c r="D76">
        <v>235.8</v>
      </c>
      <c r="E76">
        <v>109</v>
      </c>
      <c r="F76">
        <v>40.090000000000003</v>
      </c>
      <c r="G76">
        <v>157.19999999999999</v>
      </c>
      <c r="H76">
        <v>94</v>
      </c>
      <c r="I76">
        <v>13.36</v>
      </c>
      <c r="J76">
        <v>188.2</v>
      </c>
      <c r="K76">
        <v>99</v>
      </c>
      <c r="L76">
        <v>8.4700000000000006</v>
      </c>
      <c r="M76">
        <v>12</v>
      </c>
      <c r="N76">
        <v>3</v>
      </c>
      <c r="O76">
        <v>3.24</v>
      </c>
      <c r="P76">
        <v>0</v>
      </c>
    </row>
    <row r="77" spans="1:16" x14ac:dyDescent="0.35">
      <c r="A77">
        <v>76</v>
      </c>
      <c r="B77">
        <v>50</v>
      </c>
      <c r="C77">
        <v>415</v>
      </c>
      <c r="D77">
        <v>157.1</v>
      </c>
      <c r="E77">
        <v>90</v>
      </c>
      <c r="F77">
        <v>26.71</v>
      </c>
      <c r="G77">
        <v>223.3</v>
      </c>
      <c r="H77">
        <v>72</v>
      </c>
      <c r="I77">
        <v>18.98</v>
      </c>
      <c r="J77">
        <v>181.4</v>
      </c>
      <c r="K77">
        <v>111</v>
      </c>
      <c r="L77">
        <v>8.16</v>
      </c>
      <c r="M77">
        <v>6.1</v>
      </c>
      <c r="N77">
        <v>2</v>
      </c>
      <c r="O77">
        <v>1.65</v>
      </c>
      <c r="P77">
        <v>1</v>
      </c>
    </row>
    <row r="78" spans="1:16" x14ac:dyDescent="0.35">
      <c r="A78">
        <v>77</v>
      </c>
      <c r="B78">
        <v>82</v>
      </c>
      <c r="C78">
        <v>415</v>
      </c>
      <c r="D78">
        <v>300.3</v>
      </c>
      <c r="E78">
        <v>109</v>
      </c>
      <c r="F78">
        <v>51.05</v>
      </c>
      <c r="G78">
        <v>181</v>
      </c>
      <c r="H78">
        <v>100</v>
      </c>
      <c r="I78">
        <v>15.39</v>
      </c>
      <c r="J78">
        <v>270.10000000000002</v>
      </c>
      <c r="K78">
        <v>73</v>
      </c>
      <c r="L78">
        <v>12.15</v>
      </c>
      <c r="M78">
        <v>11.7</v>
      </c>
      <c r="N78">
        <v>4</v>
      </c>
      <c r="O78">
        <v>3.16</v>
      </c>
      <c r="P78">
        <v>0</v>
      </c>
    </row>
    <row r="79" spans="1:16" x14ac:dyDescent="0.35">
      <c r="A79">
        <v>78</v>
      </c>
      <c r="B79">
        <v>144</v>
      </c>
      <c r="C79">
        <v>408</v>
      </c>
      <c r="D79">
        <v>61.6</v>
      </c>
      <c r="E79">
        <v>117</v>
      </c>
      <c r="F79">
        <v>10.47</v>
      </c>
      <c r="G79">
        <v>77.099999999999994</v>
      </c>
      <c r="H79">
        <v>85</v>
      </c>
      <c r="I79">
        <v>6.55</v>
      </c>
      <c r="J79">
        <v>173</v>
      </c>
      <c r="K79">
        <v>99</v>
      </c>
      <c r="L79">
        <v>7.79</v>
      </c>
      <c r="M79">
        <v>8.1999999999999993</v>
      </c>
      <c r="N79">
        <v>7</v>
      </c>
      <c r="O79">
        <v>2.21</v>
      </c>
      <c r="P79">
        <v>4</v>
      </c>
    </row>
    <row r="80" spans="1:16" x14ac:dyDescent="0.35">
      <c r="A80">
        <v>79</v>
      </c>
      <c r="B80">
        <v>46</v>
      </c>
      <c r="C80">
        <v>415</v>
      </c>
      <c r="D80">
        <v>214.1</v>
      </c>
      <c r="E80">
        <v>72</v>
      </c>
      <c r="F80">
        <v>36.4</v>
      </c>
      <c r="G80">
        <v>164.4</v>
      </c>
      <c r="H80">
        <v>104</v>
      </c>
      <c r="I80">
        <v>13.97</v>
      </c>
      <c r="J80">
        <v>177.5</v>
      </c>
      <c r="K80">
        <v>113</v>
      </c>
      <c r="L80">
        <v>7.99</v>
      </c>
      <c r="M80">
        <v>8.1999999999999993</v>
      </c>
      <c r="N80">
        <v>3</v>
      </c>
      <c r="O80">
        <v>2.21</v>
      </c>
      <c r="P80">
        <v>2</v>
      </c>
    </row>
    <row r="81" spans="1:16" x14ac:dyDescent="0.35">
      <c r="A81">
        <v>80</v>
      </c>
      <c r="B81">
        <v>70</v>
      </c>
      <c r="C81">
        <v>408</v>
      </c>
      <c r="D81">
        <v>170.2</v>
      </c>
      <c r="E81">
        <v>98</v>
      </c>
      <c r="F81">
        <v>28.93</v>
      </c>
      <c r="G81">
        <v>155.19999999999999</v>
      </c>
      <c r="H81">
        <v>102</v>
      </c>
      <c r="I81">
        <v>13.19</v>
      </c>
      <c r="J81">
        <v>228.6</v>
      </c>
      <c r="K81">
        <v>76</v>
      </c>
      <c r="L81">
        <v>10.29</v>
      </c>
      <c r="M81">
        <v>15</v>
      </c>
      <c r="N81">
        <v>2</v>
      </c>
      <c r="O81">
        <v>4.05</v>
      </c>
      <c r="P81">
        <v>1</v>
      </c>
    </row>
    <row r="82" spans="1:16" x14ac:dyDescent="0.35">
      <c r="A82">
        <v>81</v>
      </c>
      <c r="B82">
        <v>144</v>
      </c>
      <c r="C82">
        <v>415</v>
      </c>
      <c r="D82">
        <v>201.1</v>
      </c>
      <c r="E82">
        <v>99</v>
      </c>
      <c r="F82">
        <v>34.19</v>
      </c>
      <c r="G82">
        <v>303.5</v>
      </c>
      <c r="H82">
        <v>74</v>
      </c>
      <c r="I82">
        <v>25.8</v>
      </c>
      <c r="J82">
        <v>224</v>
      </c>
      <c r="K82">
        <v>119</v>
      </c>
      <c r="L82">
        <v>10.08</v>
      </c>
      <c r="M82">
        <v>13.2</v>
      </c>
      <c r="N82">
        <v>2</v>
      </c>
      <c r="O82">
        <v>3.56</v>
      </c>
      <c r="P82">
        <v>1</v>
      </c>
    </row>
    <row r="83" spans="1:16" x14ac:dyDescent="0.35">
      <c r="A83">
        <v>82</v>
      </c>
      <c r="B83">
        <v>116</v>
      </c>
      <c r="C83">
        <v>415</v>
      </c>
      <c r="D83">
        <v>215.4</v>
      </c>
      <c r="E83">
        <v>104</v>
      </c>
      <c r="F83">
        <v>36.619999999999997</v>
      </c>
      <c r="G83">
        <v>204.8</v>
      </c>
      <c r="H83">
        <v>79</v>
      </c>
      <c r="I83">
        <v>17.41</v>
      </c>
      <c r="J83">
        <v>278.5</v>
      </c>
      <c r="K83">
        <v>109</v>
      </c>
      <c r="L83">
        <v>12.53</v>
      </c>
      <c r="M83">
        <v>12.6</v>
      </c>
      <c r="N83">
        <v>5</v>
      </c>
      <c r="O83">
        <v>3.4</v>
      </c>
      <c r="P83">
        <v>3</v>
      </c>
    </row>
    <row r="84" spans="1:16" x14ac:dyDescent="0.35">
      <c r="A84">
        <v>83</v>
      </c>
      <c r="B84">
        <v>55</v>
      </c>
      <c r="C84">
        <v>408</v>
      </c>
      <c r="D84">
        <v>165.6</v>
      </c>
      <c r="E84">
        <v>123</v>
      </c>
      <c r="F84">
        <v>28.15</v>
      </c>
      <c r="G84">
        <v>136.1</v>
      </c>
      <c r="H84">
        <v>95</v>
      </c>
      <c r="I84">
        <v>11.57</v>
      </c>
      <c r="J84">
        <v>175.7</v>
      </c>
      <c r="K84">
        <v>90</v>
      </c>
      <c r="L84">
        <v>7.91</v>
      </c>
      <c r="M84">
        <v>11</v>
      </c>
      <c r="N84">
        <v>2</v>
      </c>
      <c r="O84">
        <v>2.97</v>
      </c>
      <c r="P84">
        <v>3</v>
      </c>
    </row>
    <row r="85" spans="1:16" x14ac:dyDescent="0.35">
      <c r="A85">
        <v>84</v>
      </c>
      <c r="B85">
        <v>70</v>
      </c>
      <c r="C85">
        <v>415</v>
      </c>
      <c r="D85">
        <v>249.5</v>
      </c>
      <c r="E85">
        <v>101</v>
      </c>
      <c r="F85">
        <v>42.42</v>
      </c>
      <c r="G85">
        <v>259.7</v>
      </c>
      <c r="H85">
        <v>98</v>
      </c>
      <c r="I85">
        <v>22.07</v>
      </c>
      <c r="J85">
        <v>222.7</v>
      </c>
      <c r="K85">
        <v>68</v>
      </c>
      <c r="L85">
        <v>10.02</v>
      </c>
      <c r="M85">
        <v>9.8000000000000007</v>
      </c>
      <c r="N85">
        <v>4</v>
      </c>
      <c r="O85">
        <v>2.65</v>
      </c>
      <c r="P85">
        <v>1</v>
      </c>
    </row>
    <row r="86" spans="1:16" x14ac:dyDescent="0.35">
      <c r="A86">
        <v>85</v>
      </c>
      <c r="B86">
        <v>106</v>
      </c>
      <c r="C86">
        <v>510</v>
      </c>
      <c r="D86">
        <v>210.6</v>
      </c>
      <c r="E86">
        <v>96</v>
      </c>
      <c r="F86">
        <v>35.799999999999997</v>
      </c>
      <c r="G86">
        <v>249.2</v>
      </c>
      <c r="H86">
        <v>85</v>
      </c>
      <c r="I86">
        <v>21.18</v>
      </c>
      <c r="J86">
        <v>191.4</v>
      </c>
      <c r="K86">
        <v>88</v>
      </c>
      <c r="L86">
        <v>8.61</v>
      </c>
      <c r="M86">
        <v>12.4</v>
      </c>
      <c r="N86">
        <v>1</v>
      </c>
      <c r="O86">
        <v>3.35</v>
      </c>
      <c r="P86">
        <v>2</v>
      </c>
    </row>
    <row r="87" spans="1:16" x14ac:dyDescent="0.35">
      <c r="A87">
        <v>86</v>
      </c>
      <c r="B87">
        <v>128</v>
      </c>
      <c r="C87">
        <v>510</v>
      </c>
      <c r="D87">
        <v>179.3</v>
      </c>
      <c r="E87">
        <v>104</v>
      </c>
      <c r="F87">
        <v>30.48</v>
      </c>
      <c r="G87">
        <v>225.9</v>
      </c>
      <c r="H87">
        <v>86</v>
      </c>
      <c r="I87">
        <v>19.2</v>
      </c>
      <c r="J87">
        <v>323</v>
      </c>
      <c r="K87">
        <v>78</v>
      </c>
      <c r="L87">
        <v>14.54</v>
      </c>
      <c r="M87">
        <v>8.6</v>
      </c>
      <c r="N87">
        <v>7</v>
      </c>
      <c r="O87">
        <v>2.3199999999999998</v>
      </c>
      <c r="P87">
        <v>0</v>
      </c>
    </row>
    <row r="88" spans="1:16" x14ac:dyDescent="0.35">
      <c r="A88">
        <v>87</v>
      </c>
      <c r="B88">
        <v>94</v>
      </c>
      <c r="C88">
        <v>408</v>
      </c>
      <c r="D88">
        <v>157.9</v>
      </c>
      <c r="E88">
        <v>105</v>
      </c>
      <c r="F88">
        <v>26.84</v>
      </c>
      <c r="G88">
        <v>155</v>
      </c>
      <c r="H88">
        <v>101</v>
      </c>
      <c r="I88">
        <v>13.18</v>
      </c>
      <c r="J88">
        <v>189.6</v>
      </c>
      <c r="K88">
        <v>84</v>
      </c>
      <c r="L88">
        <v>8.5299999999999994</v>
      </c>
      <c r="M88">
        <v>8</v>
      </c>
      <c r="N88">
        <v>5</v>
      </c>
      <c r="O88">
        <v>2.16</v>
      </c>
      <c r="P88">
        <v>4</v>
      </c>
    </row>
    <row r="89" spans="1:16" x14ac:dyDescent="0.35">
      <c r="A89">
        <v>88</v>
      </c>
      <c r="B89">
        <v>111</v>
      </c>
      <c r="C89">
        <v>510</v>
      </c>
      <c r="D89">
        <v>214.3</v>
      </c>
      <c r="E89">
        <v>118</v>
      </c>
      <c r="F89">
        <v>36.43</v>
      </c>
      <c r="G89">
        <v>208.5</v>
      </c>
      <c r="H89">
        <v>76</v>
      </c>
      <c r="I89">
        <v>17.72</v>
      </c>
      <c r="J89">
        <v>182.4</v>
      </c>
      <c r="K89">
        <v>98</v>
      </c>
      <c r="L89">
        <v>8.2100000000000009</v>
      </c>
      <c r="M89">
        <v>12</v>
      </c>
      <c r="N89">
        <v>2</v>
      </c>
      <c r="O89">
        <v>3.24</v>
      </c>
      <c r="P89">
        <v>1</v>
      </c>
    </row>
    <row r="90" spans="1:16" x14ac:dyDescent="0.35">
      <c r="A90">
        <v>89</v>
      </c>
      <c r="B90">
        <v>74</v>
      </c>
      <c r="C90">
        <v>415</v>
      </c>
      <c r="D90">
        <v>154.1</v>
      </c>
      <c r="E90">
        <v>104</v>
      </c>
      <c r="F90">
        <v>26.2</v>
      </c>
      <c r="G90">
        <v>123.4</v>
      </c>
      <c r="H90">
        <v>84</v>
      </c>
      <c r="I90">
        <v>10.49</v>
      </c>
      <c r="J90">
        <v>202.1</v>
      </c>
      <c r="K90">
        <v>57</v>
      </c>
      <c r="L90">
        <v>9.09</v>
      </c>
      <c r="M90">
        <v>10.9</v>
      </c>
      <c r="N90">
        <v>9</v>
      </c>
      <c r="O90">
        <v>2.94</v>
      </c>
      <c r="P90">
        <v>2</v>
      </c>
    </row>
    <row r="91" spans="1:16" x14ac:dyDescent="0.35">
      <c r="A91">
        <v>90</v>
      </c>
      <c r="B91">
        <v>128</v>
      </c>
      <c r="C91">
        <v>415</v>
      </c>
      <c r="D91">
        <v>237.9</v>
      </c>
      <c r="E91">
        <v>125</v>
      </c>
      <c r="F91">
        <v>40.44</v>
      </c>
      <c r="G91">
        <v>247.6</v>
      </c>
      <c r="H91">
        <v>93</v>
      </c>
      <c r="I91">
        <v>21.05</v>
      </c>
      <c r="J91">
        <v>208.9</v>
      </c>
      <c r="K91">
        <v>68</v>
      </c>
      <c r="L91">
        <v>9.4</v>
      </c>
      <c r="M91">
        <v>13.9</v>
      </c>
      <c r="N91">
        <v>4</v>
      </c>
      <c r="O91">
        <v>3.75</v>
      </c>
      <c r="P91">
        <v>1</v>
      </c>
    </row>
    <row r="92" spans="1:16" x14ac:dyDescent="0.35">
      <c r="A92">
        <v>91</v>
      </c>
      <c r="B92">
        <v>82</v>
      </c>
      <c r="C92">
        <v>510</v>
      </c>
      <c r="D92">
        <v>143.9</v>
      </c>
      <c r="E92">
        <v>61</v>
      </c>
      <c r="F92">
        <v>24.46</v>
      </c>
      <c r="G92">
        <v>194.9</v>
      </c>
      <c r="H92">
        <v>105</v>
      </c>
      <c r="I92">
        <v>16.57</v>
      </c>
      <c r="J92">
        <v>109.6</v>
      </c>
      <c r="K92">
        <v>94</v>
      </c>
      <c r="L92">
        <v>4.93</v>
      </c>
      <c r="M92">
        <v>11.1</v>
      </c>
      <c r="N92">
        <v>2</v>
      </c>
      <c r="O92">
        <v>3</v>
      </c>
      <c r="P92">
        <v>1</v>
      </c>
    </row>
    <row r="93" spans="1:16" x14ac:dyDescent="0.35">
      <c r="A93">
        <v>92</v>
      </c>
      <c r="B93">
        <v>155</v>
      </c>
      <c r="C93">
        <v>415</v>
      </c>
      <c r="D93">
        <v>203.4</v>
      </c>
      <c r="E93">
        <v>100</v>
      </c>
      <c r="F93">
        <v>34.58</v>
      </c>
      <c r="G93">
        <v>190.9</v>
      </c>
      <c r="H93">
        <v>104</v>
      </c>
      <c r="I93">
        <v>16.23</v>
      </c>
      <c r="J93">
        <v>196</v>
      </c>
      <c r="K93">
        <v>119</v>
      </c>
      <c r="L93">
        <v>8.82</v>
      </c>
      <c r="M93">
        <v>8.9</v>
      </c>
      <c r="N93">
        <v>4</v>
      </c>
      <c r="O93">
        <v>2.4</v>
      </c>
      <c r="P93">
        <v>0</v>
      </c>
    </row>
    <row r="94" spans="1:16" x14ac:dyDescent="0.35">
      <c r="A94">
        <v>93</v>
      </c>
      <c r="B94">
        <v>80</v>
      </c>
      <c r="C94">
        <v>415</v>
      </c>
      <c r="D94">
        <v>124.3</v>
      </c>
      <c r="E94">
        <v>100</v>
      </c>
      <c r="F94">
        <v>21.13</v>
      </c>
      <c r="G94">
        <v>173</v>
      </c>
      <c r="H94">
        <v>107</v>
      </c>
      <c r="I94">
        <v>14.71</v>
      </c>
      <c r="J94">
        <v>253.2</v>
      </c>
      <c r="K94">
        <v>62</v>
      </c>
      <c r="L94">
        <v>11.39</v>
      </c>
      <c r="M94">
        <v>7.9</v>
      </c>
      <c r="N94">
        <v>9</v>
      </c>
      <c r="O94">
        <v>2.13</v>
      </c>
      <c r="P94">
        <v>1</v>
      </c>
    </row>
    <row r="95" spans="1:16" x14ac:dyDescent="0.35">
      <c r="A95">
        <v>94</v>
      </c>
      <c r="B95">
        <v>78</v>
      </c>
      <c r="C95">
        <v>415</v>
      </c>
      <c r="D95">
        <v>252.9</v>
      </c>
      <c r="E95">
        <v>93</v>
      </c>
      <c r="F95">
        <v>42.99</v>
      </c>
      <c r="G95">
        <v>178.4</v>
      </c>
      <c r="H95">
        <v>112</v>
      </c>
      <c r="I95">
        <v>15.16</v>
      </c>
      <c r="J95">
        <v>263.89999999999998</v>
      </c>
      <c r="K95">
        <v>105</v>
      </c>
      <c r="L95">
        <v>11.88</v>
      </c>
      <c r="M95">
        <v>9.5</v>
      </c>
      <c r="N95">
        <v>7</v>
      </c>
      <c r="O95">
        <v>2.57</v>
      </c>
      <c r="P95">
        <v>3</v>
      </c>
    </row>
    <row r="96" spans="1:16" x14ac:dyDescent="0.35">
      <c r="A96">
        <v>95</v>
      </c>
      <c r="B96">
        <v>90</v>
      </c>
      <c r="C96">
        <v>415</v>
      </c>
      <c r="D96">
        <v>179.1</v>
      </c>
      <c r="E96">
        <v>71</v>
      </c>
      <c r="F96">
        <v>30.45</v>
      </c>
      <c r="G96">
        <v>190.6</v>
      </c>
      <c r="H96">
        <v>81</v>
      </c>
      <c r="I96">
        <v>16.2</v>
      </c>
      <c r="J96">
        <v>127.7</v>
      </c>
      <c r="K96">
        <v>91</v>
      </c>
      <c r="L96">
        <v>5.75</v>
      </c>
      <c r="M96">
        <v>10.6</v>
      </c>
      <c r="N96">
        <v>7</v>
      </c>
      <c r="O96">
        <v>2.86</v>
      </c>
      <c r="P96">
        <v>3</v>
      </c>
    </row>
    <row r="97" spans="1:16" x14ac:dyDescent="0.35">
      <c r="A97">
        <v>96</v>
      </c>
      <c r="B97">
        <v>104</v>
      </c>
      <c r="C97">
        <v>408</v>
      </c>
      <c r="D97">
        <v>278.39999999999998</v>
      </c>
      <c r="E97">
        <v>106</v>
      </c>
      <c r="F97">
        <v>47.33</v>
      </c>
      <c r="G97">
        <v>81</v>
      </c>
      <c r="H97">
        <v>113</v>
      </c>
      <c r="I97">
        <v>6.89</v>
      </c>
      <c r="J97">
        <v>163.19999999999999</v>
      </c>
      <c r="K97">
        <v>137</v>
      </c>
      <c r="L97">
        <v>7.34</v>
      </c>
      <c r="M97">
        <v>9.8000000000000007</v>
      </c>
      <c r="N97">
        <v>5</v>
      </c>
      <c r="O97">
        <v>2.65</v>
      </c>
      <c r="P97">
        <v>1</v>
      </c>
    </row>
    <row r="98" spans="1:16" x14ac:dyDescent="0.35">
      <c r="A98">
        <v>97</v>
      </c>
      <c r="B98">
        <v>73</v>
      </c>
      <c r="C98">
        <v>415</v>
      </c>
      <c r="D98">
        <v>160.1</v>
      </c>
      <c r="E98">
        <v>110</v>
      </c>
      <c r="F98">
        <v>27.22</v>
      </c>
      <c r="G98">
        <v>213.3</v>
      </c>
      <c r="H98">
        <v>72</v>
      </c>
      <c r="I98">
        <v>18.13</v>
      </c>
      <c r="J98">
        <v>174.1</v>
      </c>
      <c r="K98">
        <v>72</v>
      </c>
      <c r="L98">
        <v>7.83</v>
      </c>
      <c r="M98">
        <v>13</v>
      </c>
      <c r="N98">
        <v>4</v>
      </c>
      <c r="O98">
        <v>3.51</v>
      </c>
      <c r="P98">
        <v>0</v>
      </c>
    </row>
    <row r="99" spans="1:16" x14ac:dyDescent="0.35">
      <c r="A99">
        <v>98</v>
      </c>
      <c r="B99">
        <v>99</v>
      </c>
      <c r="C99">
        <v>415</v>
      </c>
      <c r="D99">
        <v>198.2</v>
      </c>
      <c r="E99">
        <v>87</v>
      </c>
      <c r="F99">
        <v>33.69</v>
      </c>
      <c r="G99">
        <v>207.3</v>
      </c>
      <c r="H99">
        <v>76</v>
      </c>
      <c r="I99">
        <v>17.62</v>
      </c>
      <c r="J99">
        <v>190.9</v>
      </c>
      <c r="K99">
        <v>113</v>
      </c>
      <c r="L99">
        <v>8.59</v>
      </c>
      <c r="M99">
        <v>8.6999999999999993</v>
      </c>
      <c r="N99">
        <v>3</v>
      </c>
      <c r="O99">
        <v>2.35</v>
      </c>
      <c r="P99">
        <v>4</v>
      </c>
    </row>
    <row r="100" spans="1:16" x14ac:dyDescent="0.35">
      <c r="A100">
        <v>99</v>
      </c>
      <c r="B100">
        <v>120</v>
      </c>
      <c r="C100">
        <v>408</v>
      </c>
      <c r="D100">
        <v>212.1</v>
      </c>
      <c r="E100">
        <v>131</v>
      </c>
      <c r="F100">
        <v>36.06</v>
      </c>
      <c r="G100">
        <v>209.4</v>
      </c>
      <c r="H100">
        <v>104</v>
      </c>
      <c r="I100">
        <v>17.8</v>
      </c>
      <c r="J100">
        <v>167.2</v>
      </c>
      <c r="K100">
        <v>96</v>
      </c>
      <c r="L100">
        <v>7.52</v>
      </c>
      <c r="M100">
        <v>5.3</v>
      </c>
      <c r="N100">
        <v>5</v>
      </c>
      <c r="O100">
        <v>1.43</v>
      </c>
      <c r="P100">
        <v>1</v>
      </c>
    </row>
    <row r="101" spans="1:16" x14ac:dyDescent="0.35">
      <c r="A101">
        <v>100</v>
      </c>
      <c r="B101">
        <v>77</v>
      </c>
      <c r="C101">
        <v>415</v>
      </c>
      <c r="D101">
        <v>251.8</v>
      </c>
      <c r="E101">
        <v>72</v>
      </c>
      <c r="F101">
        <v>42.81</v>
      </c>
      <c r="G101">
        <v>205.7</v>
      </c>
      <c r="H101">
        <v>126</v>
      </c>
      <c r="I101">
        <v>17.48</v>
      </c>
      <c r="J101">
        <v>275.2</v>
      </c>
      <c r="K101">
        <v>109</v>
      </c>
      <c r="L101">
        <v>12.38</v>
      </c>
      <c r="M101">
        <v>9.8000000000000007</v>
      </c>
      <c r="N101">
        <v>7</v>
      </c>
      <c r="O101">
        <v>2.65</v>
      </c>
      <c r="P101">
        <v>2</v>
      </c>
    </row>
    <row r="104" spans="1:16" x14ac:dyDescent="0.35">
      <c r="A104" t="s">
        <v>3431</v>
      </c>
      <c r="C104" t="s">
        <v>3434</v>
      </c>
      <c r="D104">
        <f>QUARTILE(C2:C101,1)</f>
        <v>408</v>
      </c>
    </row>
    <row r="105" spans="1:16" x14ac:dyDescent="0.35">
      <c r="A105" t="s">
        <v>3432</v>
      </c>
      <c r="C105" t="s">
        <v>3435</v>
      </c>
      <c r="D105">
        <f>QUARTILE(C2:C101,2)</f>
        <v>415</v>
      </c>
    </row>
    <row r="106" spans="1:16" x14ac:dyDescent="0.35">
      <c r="A106" t="s">
        <v>3433</v>
      </c>
      <c r="C106" t="s">
        <v>3436</v>
      </c>
      <c r="D106">
        <f>QUARTILE(C2:C101,3)</f>
        <v>415</v>
      </c>
    </row>
    <row r="107" spans="1:16" x14ac:dyDescent="0.35">
      <c r="C107" t="s">
        <v>3437</v>
      </c>
      <c r="D107">
        <f>D106-D104</f>
        <v>7</v>
      </c>
    </row>
    <row r="108" spans="1:16" x14ac:dyDescent="0.35">
      <c r="A108" t="s">
        <v>3438</v>
      </c>
    </row>
    <row r="109" spans="1:16" x14ac:dyDescent="0.35">
      <c r="C109" t="s">
        <v>3439</v>
      </c>
      <c r="D109">
        <f>D106+(1.5*D107)</f>
        <v>425.5</v>
      </c>
    </row>
    <row r="110" spans="1:16" x14ac:dyDescent="0.35">
      <c r="A110" t="s">
        <v>3440</v>
      </c>
    </row>
    <row r="111" spans="1:16" x14ac:dyDescent="0.35">
      <c r="C111" t="s">
        <v>3441</v>
      </c>
      <c r="D111">
        <f>D104-(1.5*D107)</f>
        <v>397.5</v>
      </c>
    </row>
    <row r="112" spans="1:16" x14ac:dyDescent="0.35">
      <c r="A112" t="s">
        <v>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Telecom_Customer_Churn</vt:lpstr>
      <vt:lpstr>BASIC_CALCULATION</vt:lpstr>
      <vt:lpstr>CORELATION</vt:lpstr>
      <vt:lpstr>CONDITIONAL FORMATING</vt:lpstr>
      <vt:lpstr>QUARTILE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Win-10</cp:lastModifiedBy>
  <dcterms:created xsi:type="dcterms:W3CDTF">2024-03-16T11:30:25Z</dcterms:created>
  <dcterms:modified xsi:type="dcterms:W3CDTF">2024-03-16T16:11:25Z</dcterms:modified>
</cp:coreProperties>
</file>