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T2\New folder (2)\"/>
    </mc:Choice>
  </mc:AlternateContent>
  <bookViews>
    <workbookView xWindow="0" yWindow="0" windowWidth="23040" windowHeight="9264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22" i="1" l="1"/>
  <c r="I21" i="1"/>
  <c r="I20" i="1"/>
  <c r="I19" i="1"/>
  <c r="I17" i="1"/>
  <c r="I16" i="1"/>
  <c r="I18" i="1"/>
  <c r="L10" i="1"/>
  <c r="K10" i="1"/>
  <c r="J10" i="1"/>
  <c r="H10" i="1"/>
  <c r="I7" i="1"/>
  <c r="I6" i="1"/>
  <c r="I10" i="1" s="1"/>
  <c r="F10" i="1" l="1"/>
  <c r="G10" i="1"/>
</calcChain>
</file>

<file path=xl/sharedStrings.xml><?xml version="1.0" encoding="utf-8"?>
<sst xmlns="http://schemas.openxmlformats.org/spreadsheetml/2006/main" count="116" uniqueCount="52">
  <si>
    <t>Rollno</t>
  </si>
  <si>
    <t>height</t>
  </si>
  <si>
    <t>weight</t>
  </si>
  <si>
    <t>UG qualification</t>
  </si>
  <si>
    <t>BSc. Statistics</t>
  </si>
  <si>
    <t>Bsc. Mathematics</t>
  </si>
  <si>
    <t>BSc (Maths)</t>
  </si>
  <si>
    <t>BSc.CompMathStat</t>
  </si>
  <si>
    <t>BSc CA</t>
  </si>
  <si>
    <t>BSc Mathematics</t>
  </si>
  <si>
    <t>BSc PMCs</t>
  </si>
  <si>
    <t>BSc Data Science</t>
  </si>
  <si>
    <t>BSc Statistics</t>
  </si>
  <si>
    <t xml:space="preserve">BCA </t>
  </si>
  <si>
    <t>BSc statistics</t>
  </si>
  <si>
    <t>BSC CMS</t>
  </si>
  <si>
    <t>BBA[CA]</t>
  </si>
  <si>
    <t>BSc SCsM</t>
  </si>
  <si>
    <t>BCA</t>
  </si>
  <si>
    <t>Bsc Mathematics</t>
  </si>
  <si>
    <t>BSC CS(HON)</t>
  </si>
  <si>
    <t xml:space="preserve">BCA analytics </t>
  </si>
  <si>
    <t>BSc Maths</t>
  </si>
  <si>
    <t>BSc CMS</t>
  </si>
  <si>
    <t xml:space="preserve"> BSc CMS</t>
  </si>
  <si>
    <t>BSc Physics</t>
  </si>
  <si>
    <t>BSc. Mathematics</t>
  </si>
  <si>
    <t>BSC</t>
  </si>
  <si>
    <t>Bca with Analytics</t>
  </si>
  <si>
    <t>Bvoc DS</t>
  </si>
  <si>
    <t>bsc cms</t>
  </si>
  <si>
    <t>Bsc computer science</t>
  </si>
  <si>
    <t>Bca Data Science</t>
  </si>
  <si>
    <t>Bsc Physics</t>
  </si>
  <si>
    <t>Mean</t>
  </si>
  <si>
    <t>Std Dev</t>
  </si>
  <si>
    <t>mu+sigma</t>
  </si>
  <si>
    <t>mu-3sigma</t>
  </si>
  <si>
    <t>mu-2sigma</t>
  </si>
  <si>
    <t>mu</t>
  </si>
  <si>
    <t>mu-sigma</t>
  </si>
  <si>
    <t>mu+2sigma</t>
  </si>
  <si>
    <t>mu+3sigma</t>
  </si>
  <si>
    <t>class</t>
  </si>
  <si>
    <t>frequency</t>
  </si>
  <si>
    <t>152-157</t>
  </si>
  <si>
    <t>157.1-162</t>
  </si>
  <si>
    <t>162.1-167</t>
  </si>
  <si>
    <t>167.1-172</t>
  </si>
  <si>
    <t>182.1-188</t>
  </si>
  <si>
    <t>172.1-177</t>
  </si>
  <si>
    <t>177.1-182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</si>
</sst>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9"/>
      <color theme="1"/>
      <name val="Arial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7" fillId="4" borderId="0" xfId="3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0" xfId="0" applyFont="1"/>
    <xf numFmtId="0" fontId="7" fillId="2" borderId="7" xfId="1" applyBorder="1" applyAlignment="1"/>
    <xf numFmtId="0" fontId="7" fillId="2" borderId="3" xfId="1" applyBorder="1" applyAlignment="1"/>
    <xf numFmtId="9" fontId="7" fillId="2" borderId="7" xfId="1" applyNumberFormat="1" applyBorder="1" applyAlignment="1">
      <alignment horizontal="center" vertical="center"/>
    </xf>
    <xf numFmtId="0" fontId="7" fillId="2" borderId="4" xfId="1" applyBorder="1" applyAlignment="1"/>
    <xf numFmtId="0" fontId="7" fillId="5" borderId="0" xfId="4" applyBorder="1" applyAlignment="1"/>
    <xf numFmtId="9" fontId="7" fillId="5" borderId="0" xfId="4" applyNumberFormat="1" applyBorder="1" applyAlignment="1">
      <alignment horizontal="center" vertical="center"/>
    </xf>
    <xf numFmtId="0" fontId="7" fillId="3" borderId="0" xfId="2" applyBorder="1" applyAlignment="1"/>
    <xf numFmtId="9" fontId="7" fillId="3" borderId="0" xfId="2" applyNumberForma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Sheet2!$B$2:$B$46</c:f>
              <c:numCache>
                <c:formatCode>General</c:formatCode>
                <c:ptCount val="45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154</c:v>
                </c:pt>
                <c:pt idx="6">
                  <c:v>155</c:v>
                </c:pt>
                <c:pt idx="7">
                  <c:v>155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159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161.54</c:v>
                </c:pt>
                <c:pt idx="19">
                  <c:v>162</c:v>
                </c:pt>
                <c:pt idx="20">
                  <c:v>164</c:v>
                </c:pt>
                <c:pt idx="21">
                  <c:v>164</c:v>
                </c:pt>
                <c:pt idx="22">
                  <c:v>165</c:v>
                </c:pt>
                <c:pt idx="23">
                  <c:v>167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173</c:v>
                </c:pt>
                <c:pt idx="35">
                  <c:v>174</c:v>
                </c:pt>
                <c:pt idx="36">
                  <c:v>175</c:v>
                </c:pt>
                <c:pt idx="37">
                  <c:v>176</c:v>
                </c:pt>
                <c:pt idx="38">
                  <c:v>178</c:v>
                </c:pt>
                <c:pt idx="39">
                  <c:v>179</c:v>
                </c:pt>
                <c:pt idx="40">
                  <c:v>182</c:v>
                </c:pt>
                <c:pt idx="41">
                  <c:v>183</c:v>
                </c:pt>
                <c:pt idx="42">
                  <c:v>183</c:v>
                </c:pt>
                <c:pt idx="43">
                  <c:v>185</c:v>
                </c:pt>
                <c:pt idx="44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43904"/>
        <c:axId val="2127093728"/>
      </c:barChart>
      <c:catAx>
        <c:axId val="20151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127093728"/>
        <c:crosses val="autoZero"/>
        <c:auto val="1"/>
        <c:lblAlgn val="ctr"/>
        <c:lblOffset val="100"/>
        <c:noMultiLvlLbl val="0"/>
      </c:catAx>
      <c:valAx>
        <c:axId val="2127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20151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175260</xdr:rowOff>
    </xdr:from>
    <xdr:to>
      <xdr:col>19</xdr:col>
      <xdr:colOff>342900</xdr:colOff>
      <xdr:row>22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J20" sqref="J20"/>
    </sheetView>
  </sheetViews>
  <sheetFormatPr defaultColWidth="14.44140625" defaultRowHeight="15" customHeight="1" x14ac:dyDescent="0.3"/>
  <cols>
    <col min="1" max="1" width="12.88671875" customWidth="1"/>
    <col min="2" max="2" width="12.33203125" customWidth="1"/>
    <col min="3" max="3" width="8.6640625" customWidth="1"/>
    <col min="4" max="4" width="21.33203125" customWidth="1"/>
    <col min="5" max="5" width="8.6640625" customWidth="1"/>
    <col min="6" max="6" width="11" customWidth="1"/>
    <col min="7" max="7" width="11.33203125" customWidth="1"/>
    <col min="8" max="8" width="10.33203125" customWidth="1"/>
    <col min="9" max="9" width="9.44140625" customWidth="1"/>
    <col min="10" max="10" width="9.88671875" customWidth="1"/>
    <col min="11" max="11" width="11" customWidth="1"/>
    <col min="12" max="12" width="9.88671875" customWidth="1"/>
    <col min="13" max="27" width="8.6640625" customWidth="1"/>
  </cols>
  <sheetData>
    <row r="1" spans="1:12" ht="14.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12" ht="14.4" x14ac:dyDescent="0.3">
      <c r="A2" s="1">
        <v>2348412</v>
      </c>
      <c r="B2" s="1">
        <v>155</v>
      </c>
      <c r="C2" s="1">
        <v>49</v>
      </c>
      <c r="D2" s="1" t="s">
        <v>4</v>
      </c>
    </row>
    <row r="3" spans="1:12" ht="14.4" x14ac:dyDescent="0.3">
      <c r="A3" s="1">
        <v>2348401</v>
      </c>
      <c r="B3" s="1">
        <v>154</v>
      </c>
      <c r="C3" s="1">
        <v>53</v>
      </c>
      <c r="D3" s="1" t="s">
        <v>5</v>
      </c>
    </row>
    <row r="4" spans="1:12" ht="14.4" x14ac:dyDescent="0.3">
      <c r="A4" s="1">
        <v>2348447</v>
      </c>
      <c r="B4" s="1">
        <v>161.54</v>
      </c>
      <c r="C4" s="1">
        <v>55</v>
      </c>
      <c r="D4" s="3" t="s">
        <v>6</v>
      </c>
    </row>
    <row r="5" spans="1:12" ht="14.4" x14ac:dyDescent="0.3">
      <c r="A5" s="1">
        <v>2348428</v>
      </c>
      <c r="B5" s="1">
        <v>169</v>
      </c>
      <c r="C5" s="1">
        <v>75</v>
      </c>
      <c r="D5" s="1" t="s">
        <v>7</v>
      </c>
    </row>
    <row r="6" spans="1:12" ht="14.4" x14ac:dyDescent="0.3">
      <c r="A6" s="1">
        <v>2348429</v>
      </c>
      <c r="B6" s="1">
        <v>154</v>
      </c>
      <c r="C6" s="1">
        <v>50</v>
      </c>
      <c r="D6" s="1" t="s">
        <v>8</v>
      </c>
      <c r="H6" s="25" t="s">
        <v>34</v>
      </c>
      <c r="I6" s="15">
        <f>AVERAGE(B2:B47)</f>
        <v>166.012</v>
      </c>
    </row>
    <row r="7" spans="1:12" ht="14.4" x14ac:dyDescent="0.3">
      <c r="A7" s="1">
        <v>2348430</v>
      </c>
      <c r="B7" s="1">
        <v>160</v>
      </c>
      <c r="C7" s="1">
        <v>62</v>
      </c>
      <c r="D7" s="1" t="s">
        <v>9</v>
      </c>
      <c r="H7" s="26" t="s">
        <v>35</v>
      </c>
      <c r="I7" s="17">
        <f>STDEV(B2:B47)</f>
        <v>9.7571478694060261</v>
      </c>
    </row>
    <row r="8" spans="1:12" ht="14.4" x14ac:dyDescent="0.3">
      <c r="A8" s="1">
        <v>2348455</v>
      </c>
      <c r="B8" s="1">
        <v>160</v>
      </c>
      <c r="C8" s="1">
        <v>50</v>
      </c>
      <c r="D8" s="1" t="s">
        <v>10</v>
      </c>
    </row>
    <row r="9" spans="1:12" ht="14.4" x14ac:dyDescent="0.3">
      <c r="A9" s="4">
        <v>2348403</v>
      </c>
      <c r="B9" s="1">
        <v>157</v>
      </c>
      <c r="C9" s="1">
        <v>58</v>
      </c>
      <c r="D9" s="1" t="s">
        <v>11</v>
      </c>
      <c r="F9" s="22" t="s">
        <v>37</v>
      </c>
      <c r="G9" s="23" t="s">
        <v>38</v>
      </c>
      <c r="H9" s="23" t="s">
        <v>40</v>
      </c>
      <c r="I9" s="23" t="s">
        <v>39</v>
      </c>
      <c r="J9" s="23" t="s">
        <v>36</v>
      </c>
      <c r="K9" s="23" t="s">
        <v>41</v>
      </c>
      <c r="L9" s="24" t="s">
        <v>42</v>
      </c>
    </row>
    <row r="10" spans="1:12" ht="14.4" x14ac:dyDescent="0.3">
      <c r="A10" s="1">
        <v>2348406</v>
      </c>
      <c r="B10" s="1">
        <v>160</v>
      </c>
      <c r="C10" s="1">
        <v>51</v>
      </c>
      <c r="D10" s="1" t="s">
        <v>12</v>
      </c>
      <c r="F10" s="18">
        <f>I6-3*I7</f>
        <v>136.74055639178192</v>
      </c>
      <c r="G10" s="19">
        <f>I6-2*I7</f>
        <v>146.49770426118795</v>
      </c>
      <c r="H10" s="19">
        <f>I6-I7</f>
        <v>156.25485213059397</v>
      </c>
      <c r="I10" s="21">
        <f>I6</f>
        <v>166.012</v>
      </c>
      <c r="J10" s="19">
        <f>I6+I7</f>
        <v>175.76914786940603</v>
      </c>
      <c r="K10" s="19">
        <f>I6+2*I7</f>
        <v>185.52629573881205</v>
      </c>
      <c r="L10" s="20">
        <f>I6+3*I7</f>
        <v>195.28344360821808</v>
      </c>
    </row>
    <row r="11" spans="1:12" ht="14.4" x14ac:dyDescent="0.3">
      <c r="A11" s="1">
        <v>2348442</v>
      </c>
      <c r="B11" s="1">
        <v>165</v>
      </c>
      <c r="C11" s="1">
        <v>60</v>
      </c>
      <c r="D11" s="1" t="s">
        <v>13</v>
      </c>
      <c r="F11" s="18"/>
      <c r="G11" s="19"/>
      <c r="H11" s="34"/>
      <c r="I11" s="35">
        <v>0.68</v>
      </c>
      <c r="J11" s="34"/>
      <c r="K11" s="19"/>
      <c r="L11" s="20"/>
    </row>
    <row r="12" spans="1:12" ht="14.4" x14ac:dyDescent="0.3">
      <c r="A12" s="1">
        <v>2348407</v>
      </c>
      <c r="B12" s="1">
        <v>160</v>
      </c>
      <c r="C12" s="1">
        <v>48</v>
      </c>
      <c r="D12" s="1" t="s">
        <v>14</v>
      </c>
      <c r="F12" s="18"/>
      <c r="G12" s="32"/>
      <c r="H12" s="32"/>
      <c r="I12" s="33">
        <v>0.96</v>
      </c>
      <c r="J12" s="32"/>
      <c r="K12" s="32"/>
      <c r="L12" s="20"/>
    </row>
    <row r="13" spans="1:12" ht="14.4" x14ac:dyDescent="0.3">
      <c r="A13" s="1">
        <v>2348416</v>
      </c>
      <c r="B13" s="1">
        <v>164</v>
      </c>
      <c r="C13" s="1">
        <v>52</v>
      </c>
      <c r="D13" s="1" t="s">
        <v>15</v>
      </c>
      <c r="F13" s="29"/>
      <c r="G13" s="28"/>
      <c r="H13" s="28"/>
      <c r="I13" s="30">
        <v>0.99</v>
      </c>
      <c r="J13" s="28"/>
      <c r="K13" s="28"/>
      <c r="L13" s="31"/>
    </row>
    <row r="14" spans="1:12" ht="14.4" x14ac:dyDescent="0.3">
      <c r="A14" s="1">
        <v>2348434</v>
      </c>
      <c r="B14" s="5">
        <v>164</v>
      </c>
      <c r="C14" s="1">
        <v>59</v>
      </c>
      <c r="D14" s="1" t="s">
        <v>10</v>
      </c>
    </row>
    <row r="15" spans="1:12" ht="14.4" x14ac:dyDescent="0.3">
      <c r="A15" s="1">
        <v>2348441</v>
      </c>
      <c r="B15" s="1">
        <v>160</v>
      </c>
      <c r="C15" s="1">
        <v>40</v>
      </c>
      <c r="D15" s="1" t="s">
        <v>10</v>
      </c>
      <c r="H15" s="14" t="s">
        <v>43</v>
      </c>
      <c r="I15" s="15" t="s">
        <v>44</v>
      </c>
    </row>
    <row r="16" spans="1:12" ht="14.4" x14ac:dyDescent="0.3">
      <c r="A16" s="1">
        <v>2348450</v>
      </c>
      <c r="B16" s="1">
        <v>153</v>
      </c>
      <c r="C16" s="1">
        <v>49</v>
      </c>
      <c r="D16" s="1" t="s">
        <v>16</v>
      </c>
      <c r="H16" s="18" t="s">
        <v>45</v>
      </c>
      <c r="I16" s="20">
        <f>(COUNTIFS(B2:B47,"&gt;152",B2:B47,"&lt;157")/44)*100</f>
        <v>11.363636363636363</v>
      </c>
    </row>
    <row r="17" spans="1:9" ht="14.4" x14ac:dyDescent="0.3">
      <c r="A17" s="1">
        <v>2348453</v>
      </c>
      <c r="B17" s="1">
        <v>152</v>
      </c>
      <c r="C17" s="1">
        <v>42</v>
      </c>
      <c r="D17" s="1" t="s">
        <v>17</v>
      </c>
      <c r="H17" s="18" t="s">
        <v>46</v>
      </c>
      <c r="I17" s="20">
        <f>(COUNTIFS(B2:B47,"&gt;157.1",B2:B47,"&lt;162")/44)*100</f>
        <v>22.727272727272727</v>
      </c>
    </row>
    <row r="18" spans="1:9" ht="14.4" x14ac:dyDescent="0.3">
      <c r="A18" s="1">
        <v>2348426</v>
      </c>
      <c r="B18" s="1">
        <v>169</v>
      </c>
      <c r="C18" s="1">
        <v>45</v>
      </c>
      <c r="D18" s="1" t="s">
        <v>18</v>
      </c>
      <c r="H18" s="18" t="s">
        <v>47</v>
      </c>
      <c r="I18" s="20">
        <f>(COUNTIFS(B2:B47,"&gt;152.1",B2:B47,"&lt;1577")/44)*100</f>
        <v>95.454545454545453</v>
      </c>
    </row>
    <row r="19" spans="1:9" ht="14.4" x14ac:dyDescent="0.3">
      <c r="A19" s="1">
        <v>2348436</v>
      </c>
      <c r="B19" s="1">
        <v>168</v>
      </c>
      <c r="C19" s="1">
        <v>60</v>
      </c>
      <c r="D19" s="1" t="s">
        <v>18</v>
      </c>
      <c r="H19" s="18" t="s">
        <v>48</v>
      </c>
      <c r="I19" s="20">
        <f>(COUNTIFS(B2:B47,"&gt;162.1",B2:B47,"&lt;167")/44)*100</f>
        <v>6.8181818181818175</v>
      </c>
    </row>
    <row r="20" spans="1:9" ht="14.4" x14ac:dyDescent="0.3">
      <c r="A20" s="6">
        <v>2348468</v>
      </c>
      <c r="B20" s="7">
        <v>188</v>
      </c>
      <c r="C20" s="6">
        <v>69</v>
      </c>
      <c r="D20" s="8" t="s">
        <v>18</v>
      </c>
      <c r="H20" s="18" t="s">
        <v>50</v>
      </c>
      <c r="I20" s="20">
        <f>(COUNTIFS(B2:B47,"&gt;172.1",B2:B47,"&lt;177")/44)*100</f>
        <v>9.0909090909090917</v>
      </c>
    </row>
    <row r="21" spans="1:9" ht="15.75" customHeight="1" x14ac:dyDescent="0.3">
      <c r="A21" s="1">
        <v>2348409</v>
      </c>
      <c r="B21" s="1">
        <v>160</v>
      </c>
      <c r="C21" s="1">
        <v>52</v>
      </c>
      <c r="D21" s="1" t="s">
        <v>19</v>
      </c>
      <c r="H21" s="18" t="s">
        <v>51</v>
      </c>
      <c r="I21" s="20">
        <f>(COUNTIFS(B2:B47,"&gt;177.1",B2:B47,"&lt;182")/44)*100</f>
        <v>4.5454545454545459</v>
      </c>
    </row>
    <row r="22" spans="1:9" ht="15.75" customHeight="1" x14ac:dyDescent="0.3">
      <c r="A22" s="1">
        <v>2348439</v>
      </c>
      <c r="B22" s="1">
        <v>179</v>
      </c>
      <c r="C22" s="1">
        <v>62</v>
      </c>
      <c r="D22" s="1" t="s">
        <v>19</v>
      </c>
      <c r="H22" s="16" t="s">
        <v>49</v>
      </c>
      <c r="I22" s="17">
        <f>(COUNTIFS(B2:B47,"&gt;182.1",B2:B47,"&lt;188")/44)*100</f>
        <v>6.8181818181818175</v>
      </c>
    </row>
    <row r="23" spans="1:9" ht="15.75" customHeight="1" x14ac:dyDescent="0.3">
      <c r="A23" s="1">
        <v>2348432</v>
      </c>
      <c r="B23" s="1">
        <v>182</v>
      </c>
      <c r="C23" s="1">
        <v>76</v>
      </c>
      <c r="D23" s="9" t="s">
        <v>20</v>
      </c>
    </row>
    <row r="24" spans="1:9" ht="15.75" customHeight="1" x14ac:dyDescent="0.3">
      <c r="A24" s="10">
        <v>2348433</v>
      </c>
      <c r="B24" s="1">
        <v>168</v>
      </c>
      <c r="C24" s="1">
        <v>47</v>
      </c>
      <c r="D24" s="1" t="s">
        <v>18</v>
      </c>
    </row>
    <row r="25" spans="1:9" ht="15.75" customHeight="1" x14ac:dyDescent="0.3">
      <c r="A25" s="1">
        <v>2348465</v>
      </c>
      <c r="B25" s="1">
        <v>162</v>
      </c>
      <c r="C25" s="1">
        <v>60</v>
      </c>
      <c r="D25" s="1" t="s">
        <v>17</v>
      </c>
    </row>
    <row r="26" spans="1:9" ht="15.75" customHeight="1" x14ac:dyDescent="0.3">
      <c r="A26" s="1">
        <v>2348457</v>
      </c>
      <c r="B26" s="1">
        <v>183</v>
      </c>
      <c r="C26" s="9">
        <v>80</v>
      </c>
      <c r="D26" s="11" t="s">
        <v>21</v>
      </c>
    </row>
    <row r="27" spans="1:9" ht="15.75" customHeight="1" x14ac:dyDescent="0.3">
      <c r="A27" s="10">
        <v>2348458</v>
      </c>
      <c r="B27" s="1">
        <v>159</v>
      </c>
      <c r="C27" s="1">
        <v>51</v>
      </c>
      <c r="D27" s="1" t="s">
        <v>22</v>
      </c>
    </row>
    <row r="28" spans="1:9" ht="15.75" customHeight="1" x14ac:dyDescent="0.3">
      <c r="A28" s="1">
        <v>2348466</v>
      </c>
      <c r="B28" s="1">
        <v>173</v>
      </c>
      <c r="C28" s="1">
        <v>63</v>
      </c>
      <c r="D28" s="1" t="s">
        <v>22</v>
      </c>
    </row>
    <row r="29" spans="1:9" ht="15.75" customHeight="1" x14ac:dyDescent="0.3">
      <c r="A29" s="1">
        <v>2348405</v>
      </c>
      <c r="B29" s="1">
        <v>174</v>
      </c>
      <c r="C29" s="1">
        <v>75</v>
      </c>
      <c r="D29" s="1" t="s">
        <v>11</v>
      </c>
    </row>
    <row r="30" spans="1:9" ht="15.75" customHeight="1" x14ac:dyDescent="0.3">
      <c r="A30" s="1">
        <v>2348459</v>
      </c>
      <c r="B30" s="1">
        <v>168</v>
      </c>
      <c r="C30" s="1">
        <v>60</v>
      </c>
      <c r="D30" s="1" t="s">
        <v>23</v>
      </c>
    </row>
    <row r="31" spans="1:9" ht="15.75" customHeight="1" x14ac:dyDescent="0.3">
      <c r="A31" s="1">
        <v>2348445</v>
      </c>
      <c r="B31" s="1">
        <v>168</v>
      </c>
      <c r="C31" s="1">
        <v>58</v>
      </c>
      <c r="D31" s="12" t="s">
        <v>24</v>
      </c>
    </row>
    <row r="32" spans="1:9" ht="15.75" customHeight="1" x14ac:dyDescent="0.3">
      <c r="A32" s="1">
        <v>2348418</v>
      </c>
      <c r="B32" s="1">
        <v>183</v>
      </c>
      <c r="C32" s="1">
        <v>78</v>
      </c>
      <c r="D32" s="10" t="s">
        <v>15</v>
      </c>
    </row>
    <row r="33" spans="1:6" ht="15.75" customHeight="1" x14ac:dyDescent="0.3">
      <c r="A33" s="1">
        <v>2348446</v>
      </c>
      <c r="B33" s="1">
        <v>167</v>
      </c>
      <c r="C33" s="1">
        <v>76</v>
      </c>
      <c r="D33" s="1" t="s">
        <v>23</v>
      </c>
    </row>
    <row r="34" spans="1:6" ht="15.75" customHeight="1" x14ac:dyDescent="0.3">
      <c r="A34" s="1">
        <v>2348415</v>
      </c>
      <c r="B34" s="1">
        <v>170</v>
      </c>
      <c r="C34" s="1">
        <v>65</v>
      </c>
      <c r="D34" s="1" t="s">
        <v>18</v>
      </c>
    </row>
    <row r="35" spans="1:6" ht="15.75" customHeight="1" x14ac:dyDescent="0.3">
      <c r="A35" s="1">
        <v>2348413</v>
      </c>
      <c r="B35" s="1">
        <v>159</v>
      </c>
      <c r="C35" s="1">
        <v>48</v>
      </c>
      <c r="D35" s="1" t="s">
        <v>25</v>
      </c>
    </row>
    <row r="36" spans="1:6" ht="15.75" customHeight="1" x14ac:dyDescent="0.3">
      <c r="A36" s="1">
        <v>2348443</v>
      </c>
      <c r="B36" s="1">
        <v>172</v>
      </c>
      <c r="C36" s="1">
        <v>52</v>
      </c>
      <c r="D36" s="3" t="s">
        <v>26</v>
      </c>
    </row>
    <row r="37" spans="1:6" ht="15.75" customHeight="1" x14ac:dyDescent="0.3">
      <c r="A37" s="1">
        <v>2348444</v>
      </c>
      <c r="B37" s="1">
        <v>185</v>
      </c>
      <c r="C37" s="1">
        <v>78</v>
      </c>
      <c r="D37" s="1" t="s">
        <v>27</v>
      </c>
    </row>
    <row r="38" spans="1:6" ht="15.75" customHeight="1" x14ac:dyDescent="0.3">
      <c r="A38" s="1">
        <v>2348451</v>
      </c>
      <c r="B38" s="1">
        <v>175</v>
      </c>
      <c r="C38" s="1">
        <v>73</v>
      </c>
      <c r="D38" s="1" t="s">
        <v>28</v>
      </c>
    </row>
    <row r="39" spans="1:6" ht="15.75" customHeight="1" x14ac:dyDescent="0.3">
      <c r="A39" s="10">
        <v>2348404</v>
      </c>
      <c r="B39" s="1">
        <v>176</v>
      </c>
      <c r="C39" s="1">
        <v>55</v>
      </c>
      <c r="D39" s="1" t="s">
        <v>29</v>
      </c>
    </row>
    <row r="40" spans="1:6" ht="15.75" customHeight="1" x14ac:dyDescent="0.3">
      <c r="A40" s="1">
        <v>2348423</v>
      </c>
      <c r="B40" s="1">
        <v>170</v>
      </c>
      <c r="C40" s="1">
        <v>65</v>
      </c>
      <c r="D40" s="1" t="s">
        <v>30</v>
      </c>
      <c r="F40" s="13"/>
    </row>
    <row r="41" spans="1:6" ht="15.75" customHeight="1" x14ac:dyDescent="0.3">
      <c r="A41" s="1">
        <v>2348421</v>
      </c>
      <c r="B41" s="1">
        <v>158</v>
      </c>
      <c r="C41" s="1">
        <v>48</v>
      </c>
      <c r="D41" s="1" t="s">
        <v>9</v>
      </c>
    </row>
    <row r="42" spans="1:6" ht="15.75" customHeight="1" x14ac:dyDescent="0.3">
      <c r="A42" s="1">
        <v>2348410</v>
      </c>
      <c r="B42" s="1">
        <v>152</v>
      </c>
      <c r="C42" s="1">
        <v>50</v>
      </c>
      <c r="D42" s="1" t="s">
        <v>31</v>
      </c>
    </row>
    <row r="43" spans="1:6" ht="15.75" customHeight="1" x14ac:dyDescent="0.3">
      <c r="A43" s="1">
        <v>2348411</v>
      </c>
      <c r="B43" s="1">
        <v>169</v>
      </c>
      <c r="C43" s="1">
        <v>48.5</v>
      </c>
      <c r="D43" s="1" t="s">
        <v>9</v>
      </c>
    </row>
    <row r="44" spans="1:6" ht="15.75" customHeight="1" x14ac:dyDescent="0.3">
      <c r="A44" s="10">
        <v>2348414</v>
      </c>
      <c r="B44" s="1">
        <v>178</v>
      </c>
      <c r="C44" s="1">
        <v>72</v>
      </c>
      <c r="D44" s="1" t="s">
        <v>32</v>
      </c>
    </row>
    <row r="45" spans="1:6" ht="15.75" customHeight="1" x14ac:dyDescent="0.3"/>
    <row r="46" spans="1:6" ht="15.75" customHeight="1" x14ac:dyDescent="0.3">
      <c r="A46" s="1">
        <v>2348448</v>
      </c>
      <c r="B46" s="1">
        <v>155</v>
      </c>
      <c r="C46" s="1">
        <v>48</v>
      </c>
      <c r="D46" s="1" t="s">
        <v>11</v>
      </c>
    </row>
    <row r="47" spans="1:6" ht="15.75" customHeight="1" x14ac:dyDescent="0.3">
      <c r="A47" s="1">
        <v>2348419</v>
      </c>
      <c r="B47" s="1">
        <v>152</v>
      </c>
      <c r="C47" s="1">
        <v>43</v>
      </c>
      <c r="D47" s="1" t="s">
        <v>33</v>
      </c>
    </row>
    <row r="48" spans="1: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B2" sqref="B2:B46"/>
    </sheetView>
  </sheetViews>
  <sheetFormatPr defaultRowHeight="14.4" x14ac:dyDescent="0.3"/>
  <sheetData>
    <row r="1" spans="1:4" x14ac:dyDescent="0.3">
      <c r="A1" s="9" t="s">
        <v>0</v>
      </c>
      <c r="B1" s="27" t="s">
        <v>1</v>
      </c>
      <c r="C1" s="2" t="s">
        <v>2</v>
      </c>
      <c r="D1" s="2" t="s">
        <v>3</v>
      </c>
    </row>
    <row r="2" spans="1:4" x14ac:dyDescent="0.3">
      <c r="A2" s="9">
        <v>2348410</v>
      </c>
      <c r="B2" s="9">
        <v>152</v>
      </c>
      <c r="C2" s="9">
        <v>50</v>
      </c>
      <c r="D2" s="9" t="s">
        <v>31</v>
      </c>
    </row>
    <row r="3" spans="1:4" x14ac:dyDescent="0.3">
      <c r="A3" s="9">
        <v>2348419</v>
      </c>
      <c r="B3" s="9">
        <v>152</v>
      </c>
      <c r="C3" s="9">
        <v>43</v>
      </c>
      <c r="D3" s="9" t="s">
        <v>33</v>
      </c>
    </row>
    <row r="4" spans="1:4" x14ac:dyDescent="0.3">
      <c r="A4" s="9">
        <v>2348453</v>
      </c>
      <c r="B4" s="9">
        <v>152</v>
      </c>
      <c r="C4" s="9">
        <v>42</v>
      </c>
      <c r="D4" s="9" t="s">
        <v>17</v>
      </c>
    </row>
    <row r="5" spans="1:4" x14ac:dyDescent="0.3">
      <c r="A5" s="9">
        <v>2348450</v>
      </c>
      <c r="B5" s="9">
        <v>153</v>
      </c>
      <c r="C5" s="9">
        <v>49</v>
      </c>
      <c r="D5" s="9" t="s">
        <v>16</v>
      </c>
    </row>
    <row r="6" spans="1:4" x14ac:dyDescent="0.3">
      <c r="A6" s="9">
        <v>2348401</v>
      </c>
      <c r="B6" s="9">
        <v>154</v>
      </c>
      <c r="C6" s="9">
        <v>53</v>
      </c>
      <c r="D6" s="9" t="s">
        <v>5</v>
      </c>
    </row>
    <row r="7" spans="1:4" x14ac:dyDescent="0.3">
      <c r="A7" s="9">
        <v>2348429</v>
      </c>
      <c r="B7" s="9">
        <v>154</v>
      </c>
      <c r="C7" s="9">
        <v>50</v>
      </c>
      <c r="D7" s="9" t="s">
        <v>8</v>
      </c>
    </row>
    <row r="8" spans="1:4" x14ac:dyDescent="0.3">
      <c r="A8" s="9">
        <v>2348412</v>
      </c>
      <c r="B8" s="9">
        <v>155</v>
      </c>
      <c r="C8" s="9">
        <v>49</v>
      </c>
      <c r="D8" s="9" t="s">
        <v>4</v>
      </c>
    </row>
    <row r="9" spans="1:4" x14ac:dyDescent="0.3">
      <c r="A9" s="9">
        <v>2348448</v>
      </c>
      <c r="B9" s="9">
        <v>155</v>
      </c>
      <c r="C9" s="9">
        <v>48</v>
      </c>
      <c r="D9" s="9" t="s">
        <v>11</v>
      </c>
    </row>
    <row r="10" spans="1:4" x14ac:dyDescent="0.3">
      <c r="A10" s="4">
        <v>2348403</v>
      </c>
      <c r="B10" s="9">
        <v>157</v>
      </c>
      <c r="C10" s="9">
        <v>58</v>
      </c>
      <c r="D10" s="9" t="s">
        <v>11</v>
      </c>
    </row>
    <row r="11" spans="1:4" x14ac:dyDescent="0.3">
      <c r="A11" s="9">
        <v>2348421</v>
      </c>
      <c r="B11" s="9">
        <v>158</v>
      </c>
      <c r="C11" s="9">
        <v>48</v>
      </c>
      <c r="D11" s="9" t="s">
        <v>9</v>
      </c>
    </row>
    <row r="12" spans="1:4" x14ac:dyDescent="0.3">
      <c r="A12" s="9">
        <v>2348413</v>
      </c>
      <c r="B12" s="9">
        <v>159</v>
      </c>
      <c r="C12" s="9">
        <v>48</v>
      </c>
      <c r="D12" s="9" t="s">
        <v>25</v>
      </c>
    </row>
    <row r="13" spans="1:4" x14ac:dyDescent="0.3">
      <c r="A13" s="11">
        <v>2348458</v>
      </c>
      <c r="B13" s="9">
        <v>159</v>
      </c>
      <c r="C13" s="9">
        <v>51</v>
      </c>
      <c r="D13" s="9" t="s">
        <v>22</v>
      </c>
    </row>
    <row r="14" spans="1:4" x14ac:dyDescent="0.3">
      <c r="A14" s="9">
        <v>2348406</v>
      </c>
      <c r="B14" s="9">
        <v>160</v>
      </c>
      <c r="C14" s="9">
        <v>51</v>
      </c>
      <c r="D14" s="9" t="s">
        <v>12</v>
      </c>
    </row>
    <row r="15" spans="1:4" x14ac:dyDescent="0.3">
      <c r="A15" s="9">
        <v>2348407</v>
      </c>
      <c r="B15" s="9">
        <v>160</v>
      </c>
      <c r="C15" s="9">
        <v>48</v>
      </c>
      <c r="D15" s="9" t="s">
        <v>14</v>
      </c>
    </row>
    <row r="16" spans="1:4" x14ac:dyDescent="0.3">
      <c r="A16" s="9">
        <v>2348409</v>
      </c>
      <c r="B16" s="9">
        <v>160</v>
      </c>
      <c r="C16" s="9">
        <v>52</v>
      </c>
      <c r="D16" s="9" t="s">
        <v>19</v>
      </c>
    </row>
    <row r="17" spans="1:4" x14ac:dyDescent="0.3">
      <c r="A17" s="9">
        <v>2348430</v>
      </c>
      <c r="B17" s="9">
        <v>160</v>
      </c>
      <c r="C17" s="9">
        <v>62</v>
      </c>
      <c r="D17" s="9" t="s">
        <v>9</v>
      </c>
    </row>
    <row r="18" spans="1:4" x14ac:dyDescent="0.3">
      <c r="A18" s="9">
        <v>2348441</v>
      </c>
      <c r="B18" s="9">
        <v>160</v>
      </c>
      <c r="C18" s="9">
        <v>40</v>
      </c>
      <c r="D18" s="9" t="s">
        <v>10</v>
      </c>
    </row>
    <row r="19" spans="1:4" x14ac:dyDescent="0.3">
      <c r="A19" s="9">
        <v>2348455</v>
      </c>
      <c r="B19" s="9">
        <v>160</v>
      </c>
      <c r="C19" s="9">
        <v>50</v>
      </c>
      <c r="D19" s="9" t="s">
        <v>10</v>
      </c>
    </row>
    <row r="20" spans="1:4" x14ac:dyDescent="0.3">
      <c r="A20" s="9">
        <v>2348447</v>
      </c>
      <c r="B20" s="9">
        <v>161.54</v>
      </c>
      <c r="C20" s="9">
        <v>55</v>
      </c>
      <c r="D20" s="9" t="s">
        <v>6</v>
      </c>
    </row>
    <row r="21" spans="1:4" x14ac:dyDescent="0.3">
      <c r="A21" s="9">
        <v>2348465</v>
      </c>
      <c r="B21" s="9">
        <v>162</v>
      </c>
      <c r="C21" s="9">
        <v>60</v>
      </c>
      <c r="D21" s="9" t="s">
        <v>17</v>
      </c>
    </row>
    <row r="22" spans="1:4" x14ac:dyDescent="0.3">
      <c r="A22" s="9">
        <v>2348416</v>
      </c>
      <c r="B22" s="9">
        <v>164</v>
      </c>
      <c r="C22" s="9">
        <v>52</v>
      </c>
      <c r="D22" s="9" t="s">
        <v>15</v>
      </c>
    </row>
    <row r="23" spans="1:4" x14ac:dyDescent="0.3">
      <c r="A23" s="9">
        <v>2348434</v>
      </c>
      <c r="B23" s="5">
        <v>164</v>
      </c>
      <c r="C23" s="9">
        <v>59</v>
      </c>
      <c r="D23" s="9" t="s">
        <v>10</v>
      </c>
    </row>
    <row r="24" spans="1:4" x14ac:dyDescent="0.3">
      <c r="A24" s="9">
        <v>2348442</v>
      </c>
      <c r="B24" s="9">
        <v>165</v>
      </c>
      <c r="C24" s="9">
        <v>60</v>
      </c>
      <c r="D24" s="9" t="s">
        <v>13</v>
      </c>
    </row>
    <row r="25" spans="1:4" x14ac:dyDescent="0.3">
      <c r="A25" s="9">
        <v>2348446</v>
      </c>
      <c r="B25" s="9">
        <v>167</v>
      </c>
      <c r="C25" s="9">
        <v>76</v>
      </c>
      <c r="D25" s="9" t="s">
        <v>23</v>
      </c>
    </row>
    <row r="26" spans="1:4" x14ac:dyDescent="0.3">
      <c r="A26" s="11">
        <v>2348433</v>
      </c>
      <c r="B26" s="9">
        <v>168</v>
      </c>
      <c r="C26" s="9">
        <v>47</v>
      </c>
      <c r="D26" s="9" t="s">
        <v>18</v>
      </c>
    </row>
    <row r="27" spans="1:4" x14ac:dyDescent="0.3">
      <c r="A27" s="9">
        <v>2348436</v>
      </c>
      <c r="B27" s="9">
        <v>168</v>
      </c>
      <c r="C27" s="9">
        <v>60</v>
      </c>
      <c r="D27" s="9" t="s">
        <v>18</v>
      </c>
    </row>
    <row r="28" spans="1:4" x14ac:dyDescent="0.3">
      <c r="A28" s="9">
        <v>2348445</v>
      </c>
      <c r="B28" s="9">
        <v>168</v>
      </c>
      <c r="C28" s="9">
        <v>58</v>
      </c>
      <c r="D28" s="12" t="s">
        <v>24</v>
      </c>
    </row>
    <row r="29" spans="1:4" x14ac:dyDescent="0.3">
      <c r="A29" s="9">
        <v>2348459</v>
      </c>
      <c r="B29" s="9">
        <v>168</v>
      </c>
      <c r="C29" s="9">
        <v>60</v>
      </c>
      <c r="D29" s="9" t="s">
        <v>23</v>
      </c>
    </row>
    <row r="30" spans="1:4" x14ac:dyDescent="0.3">
      <c r="A30" s="9">
        <v>2348411</v>
      </c>
      <c r="B30" s="9">
        <v>169</v>
      </c>
      <c r="C30" s="9">
        <v>48.5</v>
      </c>
      <c r="D30" s="9" t="s">
        <v>9</v>
      </c>
    </row>
    <row r="31" spans="1:4" x14ac:dyDescent="0.3">
      <c r="A31" s="9">
        <v>2348426</v>
      </c>
      <c r="B31" s="9">
        <v>169</v>
      </c>
      <c r="C31" s="9">
        <v>45</v>
      </c>
      <c r="D31" s="9" t="s">
        <v>18</v>
      </c>
    </row>
    <row r="32" spans="1:4" x14ac:dyDescent="0.3">
      <c r="A32" s="9">
        <v>2348428</v>
      </c>
      <c r="B32" s="9">
        <v>169</v>
      </c>
      <c r="C32" s="9">
        <v>75</v>
      </c>
      <c r="D32" s="9" t="s">
        <v>7</v>
      </c>
    </row>
    <row r="33" spans="1:4" x14ac:dyDescent="0.3">
      <c r="A33" s="9">
        <v>2348415</v>
      </c>
      <c r="B33" s="9">
        <v>170</v>
      </c>
      <c r="C33" s="9">
        <v>65</v>
      </c>
      <c r="D33" s="9" t="s">
        <v>18</v>
      </c>
    </row>
    <row r="34" spans="1:4" x14ac:dyDescent="0.3">
      <c r="A34" s="9">
        <v>2348423</v>
      </c>
      <c r="B34" s="9">
        <v>170</v>
      </c>
      <c r="C34" s="9">
        <v>65</v>
      </c>
      <c r="D34" s="9" t="s">
        <v>30</v>
      </c>
    </row>
    <row r="35" spans="1:4" x14ac:dyDescent="0.3">
      <c r="A35" s="9">
        <v>2348443</v>
      </c>
      <c r="B35" s="9">
        <v>172</v>
      </c>
      <c r="C35" s="9">
        <v>52</v>
      </c>
      <c r="D35" s="9" t="s">
        <v>26</v>
      </c>
    </row>
    <row r="36" spans="1:4" x14ac:dyDescent="0.3">
      <c r="A36" s="9">
        <v>2348466</v>
      </c>
      <c r="B36" s="9">
        <v>173</v>
      </c>
      <c r="C36" s="9">
        <v>63</v>
      </c>
      <c r="D36" s="9" t="s">
        <v>22</v>
      </c>
    </row>
    <row r="37" spans="1:4" x14ac:dyDescent="0.3">
      <c r="A37" s="9">
        <v>2348405</v>
      </c>
      <c r="B37" s="9">
        <v>174</v>
      </c>
      <c r="C37" s="9">
        <v>75</v>
      </c>
      <c r="D37" s="9" t="s">
        <v>11</v>
      </c>
    </row>
    <row r="38" spans="1:4" x14ac:dyDescent="0.3">
      <c r="A38" s="9">
        <v>2348451</v>
      </c>
      <c r="B38" s="9">
        <v>175</v>
      </c>
      <c r="C38" s="9">
        <v>73</v>
      </c>
      <c r="D38" s="9" t="s">
        <v>28</v>
      </c>
    </row>
    <row r="39" spans="1:4" x14ac:dyDescent="0.3">
      <c r="A39" s="11">
        <v>2348404</v>
      </c>
      <c r="B39" s="9">
        <v>176</v>
      </c>
      <c r="C39" s="9">
        <v>55</v>
      </c>
      <c r="D39" s="9" t="s">
        <v>29</v>
      </c>
    </row>
    <row r="40" spans="1:4" x14ac:dyDescent="0.3">
      <c r="A40" s="11">
        <v>2348414</v>
      </c>
      <c r="B40" s="9">
        <v>178</v>
      </c>
      <c r="C40" s="9">
        <v>72</v>
      </c>
      <c r="D40" s="9" t="s">
        <v>32</v>
      </c>
    </row>
    <row r="41" spans="1:4" x14ac:dyDescent="0.3">
      <c r="A41" s="9">
        <v>2348439</v>
      </c>
      <c r="B41" s="9">
        <v>179</v>
      </c>
      <c r="C41" s="9">
        <v>62</v>
      </c>
      <c r="D41" s="9" t="s">
        <v>19</v>
      </c>
    </row>
    <row r="42" spans="1:4" x14ac:dyDescent="0.3">
      <c r="A42" s="9">
        <v>2348432</v>
      </c>
      <c r="B42" s="9">
        <v>182</v>
      </c>
      <c r="C42" s="9">
        <v>76</v>
      </c>
      <c r="D42" s="9" t="s">
        <v>20</v>
      </c>
    </row>
    <row r="43" spans="1:4" x14ac:dyDescent="0.3">
      <c r="A43" s="9">
        <v>2348418</v>
      </c>
      <c r="B43" s="9">
        <v>183</v>
      </c>
      <c r="C43" s="9">
        <v>78</v>
      </c>
      <c r="D43" s="11" t="s">
        <v>15</v>
      </c>
    </row>
    <row r="44" spans="1:4" x14ac:dyDescent="0.3">
      <c r="A44" s="9">
        <v>2348457</v>
      </c>
      <c r="B44" s="9">
        <v>183</v>
      </c>
      <c r="C44" s="9">
        <v>80</v>
      </c>
      <c r="D44" s="11" t="s">
        <v>21</v>
      </c>
    </row>
    <row r="45" spans="1:4" x14ac:dyDescent="0.3">
      <c r="A45" s="9">
        <v>2348444</v>
      </c>
      <c r="B45" s="9">
        <v>185</v>
      </c>
      <c r="C45" s="9">
        <v>78</v>
      </c>
      <c r="D45" s="9" t="s">
        <v>27</v>
      </c>
    </row>
    <row r="46" spans="1:4" x14ac:dyDescent="0.3">
      <c r="A46" s="7">
        <v>2348468</v>
      </c>
      <c r="B46" s="7">
        <v>188</v>
      </c>
      <c r="C46" s="7">
        <v>69</v>
      </c>
      <c r="D46" s="8" t="s">
        <v>18</v>
      </c>
    </row>
  </sheetData>
  <sortState ref="A2:D4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Preksha Shah</dc:creator>
  <cp:lastModifiedBy>Windows User</cp:lastModifiedBy>
  <dcterms:created xsi:type="dcterms:W3CDTF">2023-10-25T15:04:44Z</dcterms:created>
  <dcterms:modified xsi:type="dcterms:W3CDTF">2023-10-25T15:04:44Z</dcterms:modified>
</cp:coreProperties>
</file>