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3.xml" ContentType="application/vnd.openxmlformats-officedocument.spreadsheetml.table+xml"/>
  <Override PartName="/xl/slicers/slicer3.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4.xml" ContentType="application/vnd.ms-excel.slicer+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LENOVO\Desktop\Data Science\Excel\"/>
    </mc:Choice>
  </mc:AlternateContent>
  <xr:revisionPtr revIDLastSave="0" documentId="13_ncr:9_{A5A9B136-1312-4930-A2A3-C50574095893}" xr6:coauthVersionLast="47" xr6:coauthVersionMax="47" xr10:uidLastSave="{00000000-0000-0000-0000-000000000000}"/>
  <bookViews>
    <workbookView xWindow="-120" yWindow="-120" windowWidth="29040" windowHeight="15840" firstSheet="1" activeTab="8" xr2:uid="{B05E9876-5715-45C7-A05F-C551084BF2FB}"/>
  </bookViews>
  <sheets>
    <sheet name="Asiacup Dataset" sheetId="1" r:id="rId1"/>
    <sheet name="Winner data" sheetId="2" r:id="rId2"/>
    <sheet name="Matches Win by team" sheetId="4" r:id="rId3"/>
    <sheet name="Toss based decision" sheetId="5" r:id="rId4"/>
    <sheet name="Venue based" sheetId="6" r:id="rId5"/>
    <sheet name="Man of the Match" sheetId="7" r:id="rId6"/>
    <sheet name="KPI" sheetId="9" r:id="rId7"/>
    <sheet name="Title Winner" sheetId="8" r:id="rId8"/>
    <sheet name="Dashboard" sheetId="10" r:id="rId9"/>
  </sheets>
  <definedNames>
    <definedName name="_xlchart.v1.0" hidden="1">'Title Winner'!$D$4:$D$6</definedName>
    <definedName name="_xlchart.v1.1" hidden="1">'Title Winner'!$D$4:$D$7</definedName>
    <definedName name="_xlchart.v1.2" hidden="1">'Title Winner'!$E$4:$E$6</definedName>
    <definedName name="_xlchart.v1.3" hidden="1">'Title Winner'!$E$4:$E$7</definedName>
    <definedName name="_xlchart.v1.4" hidden="1">'Title Winner'!$D$4:$D$7</definedName>
    <definedName name="_xlchart.v1.5" hidden="1">'Title Winner'!$E$4:$E$7</definedName>
    <definedName name="_xlchart.v1.6" hidden="1">'Title Winner'!$D$4:$D$6</definedName>
    <definedName name="_xlchart.v1.7" hidden="1">'Title Winner'!$E$4:$E$6</definedName>
    <definedName name="Slicer_Year2">#N/A</definedName>
  </definedNames>
  <calcPr calcId="0"/>
  <pivotCaches>
    <pivotCache cacheId="27" r:id="rId10"/>
    <pivotCache cacheId="26"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F27" i="9" l="1"/>
  <c r="G27" i="9" s="1"/>
  <c r="D5" i="8"/>
  <c r="D6" i="8"/>
  <c r="D4" i="8"/>
  <c r="E5" i="7"/>
  <c r="E6" i="7"/>
  <c r="E7" i="7"/>
  <c r="E8" i="7"/>
  <c r="E9" i="7"/>
  <c r="E10" i="7"/>
  <c r="E11" i="7"/>
  <c r="E12" i="7"/>
  <c r="E13" i="7"/>
  <c r="E4" i="7"/>
  <c r="U138" i="1"/>
  <c r="W137" i="1"/>
  <c r="W138" i="1"/>
  <c r="V136" i="1"/>
  <c r="W136" i="1"/>
  <c r="W135" i="1"/>
  <c r="U134" i="1"/>
  <c r="V133" i="1"/>
  <c r="V132" i="1"/>
  <c r="W132" i="1"/>
  <c r="V128" i="1"/>
  <c r="W128" i="1"/>
  <c r="W129" i="1"/>
  <c r="W131" i="1"/>
  <c r="W127" i="1"/>
  <c r="W125"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6" i="1"/>
  <c r="W7" i="1"/>
  <c r="W8" i="1"/>
  <c r="W9" i="1"/>
  <c r="W10" i="1"/>
  <c r="W11" i="1"/>
  <c r="W12" i="1"/>
  <c r="W13" i="1"/>
  <c r="W14" i="1"/>
  <c r="W15" i="1"/>
  <c r="W16" i="1"/>
  <c r="W17" i="1"/>
  <c r="W18" i="1"/>
  <c r="W19" i="1"/>
  <c r="W20" i="1"/>
  <c r="W21" i="1"/>
  <c r="W22" i="1"/>
  <c r="W23" i="1"/>
  <c r="W24" i="1"/>
  <c r="W25" i="1"/>
  <c r="W26" i="1"/>
  <c r="W27" i="1"/>
  <c r="W28" i="1"/>
  <c r="W29" i="1"/>
  <c r="W30" i="1"/>
  <c r="W5" i="1"/>
  <c r="W6" i="1"/>
  <c r="W4" i="1"/>
  <c r="W3"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2"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3" i="1"/>
  <c r="U2" i="1"/>
  <c r="E5" i="8"/>
  <c r="E6" i="8"/>
  <c r="E4" i="8"/>
  <c r="F5" i="7"/>
  <c r="F9" i="7"/>
  <c r="F13" i="7"/>
  <c r="F10" i="7"/>
  <c r="F7" i="7"/>
  <c r="F11" i="7"/>
  <c r="F8" i="7"/>
  <c r="F12" i="7"/>
  <c r="F6" i="7"/>
  <c r="F4" i="7"/>
  <c r="H27" i="9" l="1"/>
  <c r="I27" i="9"/>
</calcChain>
</file>

<file path=xl/sharedStrings.xml><?xml version="1.0" encoding="utf-8"?>
<sst xmlns="http://schemas.openxmlformats.org/spreadsheetml/2006/main" count="1280" uniqueCount="166">
  <si>
    <t>Team</t>
  </si>
  <si>
    <t>Opponent</t>
  </si>
  <si>
    <t>Format</t>
  </si>
  <si>
    <t>Ground</t>
  </si>
  <si>
    <t>Year</t>
  </si>
  <si>
    <t>Toss</t>
  </si>
  <si>
    <t>Selection</t>
  </si>
  <si>
    <t>Run Scored</t>
  </si>
  <si>
    <t>Wicket Lost</t>
  </si>
  <si>
    <t>Fours</t>
  </si>
  <si>
    <t>Sixes</t>
  </si>
  <si>
    <t>Extras</t>
  </si>
  <si>
    <t>Run Rate</t>
  </si>
  <si>
    <t>Avg Bat Strike Rate</t>
  </si>
  <si>
    <t>Highest Score</t>
  </si>
  <si>
    <t>Wicket Taken</t>
  </si>
  <si>
    <t>Given Extras</t>
  </si>
  <si>
    <t>Highest Individual wicket</t>
  </si>
  <si>
    <t>Player Of The Match</t>
  </si>
  <si>
    <t>Result</t>
  </si>
  <si>
    <t>Pakistan</t>
  </si>
  <si>
    <t>Sri Lanka</t>
  </si>
  <si>
    <t>ODI</t>
  </si>
  <si>
    <t>Sharjah</t>
  </si>
  <si>
    <t>Lose</t>
  </si>
  <si>
    <t>Batting</t>
  </si>
  <si>
    <t>Roy Dias</t>
  </si>
  <si>
    <t>Win</t>
  </si>
  <si>
    <t>Bowling</t>
  </si>
  <si>
    <t>India</t>
  </si>
  <si>
    <t>Surinder Khanna</t>
  </si>
  <si>
    <t>Colombo(PSS)</t>
  </si>
  <si>
    <t>Mohsin Khan</t>
  </si>
  <si>
    <t>Bangladesh</t>
  </si>
  <si>
    <t>Moratuwa</t>
  </si>
  <si>
    <t>Wasim Akram</t>
  </si>
  <si>
    <t>Kandy</t>
  </si>
  <si>
    <t>Asanka Gurusinha</t>
  </si>
  <si>
    <t>Colombo(SSC)</t>
  </si>
  <si>
    <t>Javed Miandad</t>
  </si>
  <si>
    <t>Dhaka</t>
  </si>
  <si>
    <t>Roshan Mahanama</t>
  </si>
  <si>
    <t>Chattogram</t>
  </si>
  <si>
    <t>Navjot Sidhu</t>
  </si>
  <si>
    <t>Aravinda de Silva</t>
  </si>
  <si>
    <t>Moin ul Atiq</t>
  </si>
  <si>
    <t>Arshad Ayub</t>
  </si>
  <si>
    <t>Brendon Kuruppu</t>
  </si>
  <si>
    <t>Chandigarh</t>
  </si>
  <si>
    <t>Cuttack</t>
  </si>
  <si>
    <t>Arjuna Ranatunga</t>
  </si>
  <si>
    <t>Kolkata</t>
  </si>
  <si>
    <t>Athar Ali Khan</t>
  </si>
  <si>
    <t>Mohammad Azharuddin</t>
  </si>
  <si>
    <t>Manoj Prabhakar</t>
  </si>
  <si>
    <t>Aaqib Javed</t>
  </si>
  <si>
    <t>Sachin Tendulkar</t>
  </si>
  <si>
    <t>Sanath Jayasuriya</t>
  </si>
  <si>
    <t>Colombo(RPS)</t>
  </si>
  <si>
    <t>Marvan Atapattu</t>
  </si>
  <si>
    <t>Saeed Anwar</t>
  </si>
  <si>
    <t>Sourav Ganguly</t>
  </si>
  <si>
    <t>Imran Nazir</t>
  </si>
  <si>
    <t>Mohammad Yousuf</t>
  </si>
  <si>
    <t>Moin Khan</t>
  </si>
  <si>
    <t>Hong Kong</t>
  </si>
  <si>
    <t>Javed Omar</t>
  </si>
  <si>
    <t>UAE</t>
  </si>
  <si>
    <t>Dambulla</t>
  </si>
  <si>
    <t>Rahul Dravid</t>
  </si>
  <si>
    <t>Yasir Hameed</t>
  </si>
  <si>
    <t>Khurram Khan</t>
  </si>
  <si>
    <t>Shoaib Malik</t>
  </si>
  <si>
    <t>Nuwan Zoysa</t>
  </si>
  <si>
    <t>Virender Sehwag</t>
  </si>
  <si>
    <t>Lahore</t>
  </si>
  <si>
    <t>Mohammad Ashraful</t>
  </si>
  <si>
    <t>Karachi</t>
  </si>
  <si>
    <t>Sohail Tanvir</t>
  </si>
  <si>
    <t>Kumar Sangakkara</t>
  </si>
  <si>
    <t>Suresh Raina</t>
  </si>
  <si>
    <t>Ajantha Mendis</t>
  </si>
  <si>
    <t>Younis Khan</t>
  </si>
  <si>
    <t>MS Dhoni</t>
  </si>
  <si>
    <t>Abdur Rauf</t>
  </si>
  <si>
    <t>Shahid Afridi</t>
  </si>
  <si>
    <t>Gautam Gambhir</t>
  </si>
  <si>
    <t>Tillakaratne Dilshan</t>
  </si>
  <si>
    <t>Farveez Maharoof</t>
  </si>
  <si>
    <t>Dinesh Karthik</t>
  </si>
  <si>
    <t>Mirpur</t>
  </si>
  <si>
    <t>Mohammad Hafeez</t>
  </si>
  <si>
    <t>Virat Kohli</t>
  </si>
  <si>
    <t>Aizaz Cheema</t>
  </si>
  <si>
    <t>Shakib Al Hasan</t>
  </si>
  <si>
    <t xml:space="preserve"> Lose D/L</t>
  </si>
  <si>
    <t>Fatullah</t>
  </si>
  <si>
    <t>Lasith Malinga</t>
  </si>
  <si>
    <t>Afghanistan</t>
  </si>
  <si>
    <t>Umar Akmal</t>
  </si>
  <si>
    <t>Samiullah Shinwari</t>
  </si>
  <si>
    <t>Ravindra Jadeja</t>
  </si>
  <si>
    <t>Angelo Mathews</t>
  </si>
  <si>
    <t>T20I</t>
  </si>
  <si>
    <t>Rohit Sharma</t>
  </si>
  <si>
    <t>Mahmudullah</t>
  </si>
  <si>
    <t>Sabbir Rahman</t>
  </si>
  <si>
    <t>Soumya Sarkar</t>
  </si>
  <si>
    <t>Shikhar Dhawan</t>
  </si>
  <si>
    <t>Dubai(DSC)</t>
  </si>
  <si>
    <t>Mushfiqur Rahim</t>
  </si>
  <si>
    <t>Usman Shinwari</t>
  </si>
  <si>
    <t>Abu Dhabi</t>
  </si>
  <si>
    <t>Rahmat Shah</t>
  </si>
  <si>
    <t>Bhuvneshwar Kumar</t>
  </si>
  <si>
    <t>Rashid Khan</t>
  </si>
  <si>
    <t>Litton Das</t>
  </si>
  <si>
    <t>Fazalhaq Farooqi</t>
  </si>
  <si>
    <t>Hardik Pandya</t>
  </si>
  <si>
    <t>Mujeeb Ur Rahman</t>
  </si>
  <si>
    <t>Suryakumar Yadav</t>
  </si>
  <si>
    <t>Kusal Mendis</t>
  </si>
  <si>
    <t>Mohammad Rizwan</t>
  </si>
  <si>
    <t>Rahmanullah Gurbaz</t>
  </si>
  <si>
    <t>Mohammad Nawaz</t>
  </si>
  <si>
    <t>Dasun Shanaka</t>
  </si>
  <si>
    <t>Shadab Khan</t>
  </si>
  <si>
    <t>Wanindu Hasaranga de Silva</t>
  </si>
  <si>
    <t>Bhanuka Rajapaksa</t>
  </si>
  <si>
    <t>Toss Winner</t>
  </si>
  <si>
    <t>Winner</t>
  </si>
  <si>
    <t>Toss Selection</t>
  </si>
  <si>
    <t>Years</t>
  </si>
  <si>
    <t>Runner-Up</t>
  </si>
  <si>
    <t>Host</t>
  </si>
  <si>
    <t>Yousuf Youhana</t>
  </si>
  <si>
    <t>Lahiru Thirimanne</t>
  </si>
  <si>
    <t xml:space="preserve"> Wanindu Hasaranga</t>
  </si>
  <si>
    <t xml:space="preserve"> Shakib Al Hasan</t>
  </si>
  <si>
    <t xml:space="preserve"> Shahid Afridi</t>
  </si>
  <si>
    <t xml:space="preserve"> Ajantha Mendis</t>
  </si>
  <si>
    <t xml:space="preserve"> Not Awarded</t>
  </si>
  <si>
    <t xml:space="preserve"> Arjuna Ranatunga</t>
  </si>
  <si>
    <t xml:space="preserve"> Surinder Khanna</t>
  </si>
  <si>
    <t>Row Labels</t>
  </si>
  <si>
    <t>Grand Total</t>
  </si>
  <si>
    <t>Count of Toss Winner</t>
  </si>
  <si>
    <t>Column Labels</t>
  </si>
  <si>
    <t>Nepal</t>
  </si>
  <si>
    <t>Multan</t>
  </si>
  <si>
    <t>Babar Azam</t>
  </si>
  <si>
    <t>Pallekele</t>
  </si>
  <si>
    <t>Matheesa Pathirana</t>
  </si>
  <si>
    <t>Mehidy Hassan Miraz</t>
  </si>
  <si>
    <t>Haris Rauf</t>
  </si>
  <si>
    <t>Sadeera Samarawickrama</t>
  </si>
  <si>
    <t>Dunith Wellalage</t>
  </si>
  <si>
    <t>Mohammed Siraj</t>
  </si>
  <si>
    <t>Count of Winner</t>
  </si>
  <si>
    <t>Count of Player Of The Match</t>
  </si>
  <si>
    <t>Player of the Match</t>
  </si>
  <si>
    <t>MoM Win</t>
  </si>
  <si>
    <t>Player of the Series</t>
  </si>
  <si>
    <t>Kuldeep Yadav</t>
  </si>
  <si>
    <t>Runner Up</t>
  </si>
  <si>
    <t>Player of the Tournament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</si>
</sst>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rgb="FF0D0D0D"/>
      <name val="Segoe UI"/>
      <family val="2"/>
    </font>
    <font>
      <b/>
      <sz val="12"/>
      <color rgb="FF000000"/>
      <name val="__Roboto_Flex_b8e8b1"/>
    </font>
    <font>
      <sz val="12"/>
      <color rgb="FF000000"/>
      <name val="__Roboto_Flex_b8e8b1"/>
    </font>
    <font>
      <sz val="18"/>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8" fillId="0" borderId="0" xfId="0" applyFont="1" applyAlignment="1">
      <alignment horizontal="left" vertical="center" wrapText="1" indent="1"/>
    </xf>
    <xf numFmtId="0" fontId="19" fillId="0" borderId="0" xfId="0" applyFont="1" applyAlignment="1">
      <alignment vertical="center" wrapText="1"/>
    </xf>
    <xf numFmtId="0" fontId="20" fillId="0" borderId="0" xfId="0" applyFont="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34" borderId="13" xfId="0" applyFont="1" applyFill="1" applyBorder="1"/>
    <xf numFmtId="0" fontId="0" fillId="0" borderId="13" xfId="0" applyFont="1" applyBorder="1"/>
    <xf numFmtId="0" fontId="13" fillId="33" borderId="0" xfId="0" applyFont="1" applyFill="1" applyBorder="1"/>
    <xf numFmtId="0" fontId="18" fillId="34" borderId="12" xfId="0" applyFont="1" applyFill="1" applyBorder="1" applyAlignment="1">
      <alignment horizontal="left" vertical="center" wrapText="1" indent="1"/>
    </xf>
    <xf numFmtId="0" fontId="18" fillId="0" borderId="12" xfId="0" applyFont="1" applyBorder="1" applyAlignment="1">
      <alignment horizontal="left" vertical="center" wrapText="1" indent="1"/>
    </xf>
    <xf numFmtId="0" fontId="20" fillId="34" borderId="10" xfId="0" applyFont="1" applyFill="1" applyBorder="1" applyAlignment="1">
      <alignment vertical="center" wrapText="1"/>
    </xf>
    <xf numFmtId="0" fontId="20" fillId="34" borderId="11" xfId="0" applyFont="1" applyFill="1" applyBorder="1" applyAlignment="1">
      <alignment vertical="center" wrapText="1"/>
    </xf>
    <xf numFmtId="0" fontId="20" fillId="0" borderId="10" xfId="0" applyFont="1" applyBorder="1" applyAlignment="1">
      <alignment vertical="center" wrapText="1"/>
    </xf>
    <xf numFmtId="0" fontId="20" fillId="0" borderId="11" xfId="0" applyFont="1" applyBorder="1" applyAlignment="1">
      <alignment vertical="center" wrapText="1"/>
    </xf>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font>
        <b/>
        <i val="0"/>
        <strike val="0"/>
        <condense val="0"/>
        <extend val="0"/>
        <outline val="0"/>
        <shadow val="0"/>
        <u val="none"/>
        <vertAlign val="baseline"/>
        <sz val="12"/>
        <color rgb="FF000000"/>
        <name val="__Roboto_Flex_b8e8b1"/>
        <scheme val="none"/>
      </font>
      <alignment horizontal="general" vertical="center" textRotation="0" wrapText="1" indent="0" justifyLastLine="0" shrinkToFit="0" readingOrder="0"/>
    </dxf>
    <dxf>
      <font>
        <b val="0"/>
        <i val="0"/>
        <strike val="0"/>
        <condense val="0"/>
        <extend val="0"/>
        <outline val="0"/>
        <shadow val="0"/>
        <u val="none"/>
        <vertAlign val="baseline"/>
        <sz val="12"/>
        <color rgb="FF000000"/>
        <name val="__Roboto_Flex_b8e8b1"/>
        <scheme val="none"/>
      </font>
      <alignment horizontal="general" vertical="center" textRotation="0" wrapText="1" indent="0" justifyLastLine="0" shrinkToFit="0" readingOrder="0"/>
    </dxf>
    <dxf>
      <font>
        <b val="0"/>
        <i val="0"/>
        <strike val="0"/>
        <condense val="0"/>
        <extend val="0"/>
        <outline val="0"/>
        <shadow val="0"/>
        <u val="none"/>
        <vertAlign val="baseline"/>
        <sz val="12"/>
        <color rgb="FF0D0D0D"/>
        <name val="Segoe UI"/>
        <family val="2"/>
        <scheme val="none"/>
      </font>
      <alignment horizontal="left" vertical="center" textRotation="0" wrapText="1" indent="1" justifyLastLine="0" shrinkToFit="0" readingOrder="0"/>
    </dxf>
    <dxf>
      <font>
        <b val="0"/>
        <i val="0"/>
        <strike val="0"/>
        <condense val="0"/>
        <extend val="0"/>
        <outline val="0"/>
        <shadow val="0"/>
        <u val="none"/>
        <vertAlign val="baseline"/>
        <sz val="12"/>
        <color rgb="FF000000"/>
        <name val="__Roboto_Flex_b8e8b1"/>
        <scheme val="none"/>
      </font>
      <alignment horizontal="general" vertical="center" textRotation="0" wrapText="1" indent="0" justifyLastLine="0" shrinkToFit="0" readingOrder="0"/>
    </dxf>
    <dxf>
      <font>
        <b val="0"/>
        <i val="0"/>
        <strike val="0"/>
        <condense val="0"/>
        <extend val="0"/>
        <outline val="0"/>
        <shadow val="0"/>
        <u val="none"/>
        <vertAlign val="baseline"/>
        <sz val="12"/>
        <color rgb="FF000000"/>
        <name val="__Roboto_Flex_b8e8b1"/>
        <scheme val="none"/>
      </font>
      <alignment horizontal="general" vertical="center" textRotation="0" wrapText="1" indent="0" justifyLastLine="0" shrinkToFit="0" readingOrder="0"/>
    </dxf>
    <dxf>
      <font>
        <b val="0"/>
        <i val="0"/>
        <strike val="0"/>
        <condense val="0"/>
        <extend val="0"/>
        <outline val="0"/>
        <shadow val="0"/>
        <u val="none"/>
        <vertAlign val="baseline"/>
        <sz val="12"/>
        <color rgb="FF000000"/>
        <name val="__Roboto_Flex_b8e8b1"/>
        <scheme val="none"/>
      </font>
      <alignment horizontal="general" vertical="center" textRotation="0" wrapText="1" indent="0" justifyLastLine="0" shrinkToFit="0" readingOrder="0"/>
    </dxf>
    <dxf>
      <font>
        <b val="0"/>
        <i val="0"/>
        <strike val="0"/>
        <condense val="0"/>
        <extend val="0"/>
        <outline val="0"/>
        <shadow val="0"/>
        <u val="none"/>
        <vertAlign val="baseline"/>
        <sz val="12"/>
        <color rgb="FF000000"/>
        <name val="__Roboto_Flex_b8e8b1"/>
        <scheme val="none"/>
      </font>
      <alignment horizontal="general" vertical="center" textRotation="0" wrapText="1" indent="0" justifyLastLine="0" shrinkToFit="0" readingOrder="0"/>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[asiacup.xlsx]Matches Win by team!Matches win by team</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Matches win by Team wrt to Bat First And Bowl First Since</a:t>
            </a:r>
            <a:r>
              <a:rPr lang="en-US" baseline="0"/>
              <a:t> 1984</a:t>
            </a:r>
          </a:p>
        </c:rich>
      </c:tx>
      <c:layout>
        <c:manualLayout>
          <c:xMode val="edge"/>
          <c:yMode val="edge"/>
          <c:x val="0.17615560150106152"/>
          <c:y val="5.95071972373666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tx2">
              <a:lumMod val="75000"/>
              <a:lumOff val="2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44586264525033"/>
          <c:y val="0.14601356424710549"/>
          <c:w val="0.77619600867427119"/>
          <c:h val="0.77274102806131006"/>
        </c:manualLayout>
      </c:layout>
      <c:barChart>
        <c:barDir val="col"/>
        <c:grouping val="stacked"/>
        <c:varyColors val="0"/>
        <c:ser>
          <c:idx val="0"/>
          <c:order val="0"/>
          <c:tx>
            <c:strRef>
              <c:f>'Matches Win by team'!$B$3:$B$4</c:f>
              <c:strCache>
                <c:ptCount val="1"/>
                <c:pt idx="0">
                  <c:v>Batting</c:v>
                </c:pt>
              </c:strCache>
            </c:strRef>
          </c:tx>
          <c:spPr>
            <a:solidFill>
              <a:schemeClr val="tx2">
                <a:lumMod val="75000"/>
                <a:lumOff val="2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team'!$A$5:$A$9</c:f>
              <c:strCache>
                <c:ptCount val="4"/>
                <c:pt idx="0">
                  <c:v>India</c:v>
                </c:pt>
                <c:pt idx="1">
                  <c:v>Sri Lanka</c:v>
                </c:pt>
                <c:pt idx="2">
                  <c:v>Pakistan</c:v>
                </c:pt>
                <c:pt idx="3">
                  <c:v>Bangladesh</c:v>
                </c:pt>
              </c:strCache>
            </c:strRef>
          </c:cat>
          <c:val>
            <c:numRef>
              <c:f>'Matches Win by team'!$B$5:$B$9</c:f>
              <c:numCache>
                <c:formatCode>General</c:formatCode>
                <c:ptCount val="4"/>
                <c:pt idx="0">
                  <c:v>3</c:v>
                </c:pt>
                <c:pt idx="1">
                  <c:v>3</c:v>
                </c:pt>
                <c:pt idx="2">
                  <c:v>2</c:v>
                </c:pt>
                <c:pt idx="3">
                  <c:v>1</c:v>
                </c:pt>
              </c:numCache>
            </c:numRef>
          </c:val>
          <c:extLst>
            <c:ext xmlns:c16="http://schemas.microsoft.com/office/drawing/2014/chart" uri="{C3380CC4-5D6E-409C-BE32-E72D297353CC}">
              <c16:uniqueId val="{00000000-1E03-4172-9403-B557875100F9}"/>
            </c:ext>
          </c:extLst>
        </c:ser>
        <c:ser>
          <c:idx val="1"/>
          <c:order val="1"/>
          <c:tx>
            <c:strRef>
              <c:f>'Matches Win by team'!$C$3:$C$4</c:f>
              <c:strCache>
                <c:ptCount val="1"/>
                <c:pt idx="0">
                  <c:v>Bowling</c:v>
                </c:pt>
              </c:strCache>
            </c:strRef>
          </c:tx>
          <c:spPr>
            <a:solidFill>
              <a:srgbClr val="C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team'!$A$5:$A$9</c:f>
              <c:strCache>
                <c:ptCount val="4"/>
                <c:pt idx="0">
                  <c:v>India</c:v>
                </c:pt>
                <c:pt idx="1">
                  <c:v>Sri Lanka</c:v>
                </c:pt>
                <c:pt idx="2">
                  <c:v>Pakistan</c:v>
                </c:pt>
                <c:pt idx="3">
                  <c:v>Bangladesh</c:v>
                </c:pt>
              </c:strCache>
            </c:strRef>
          </c:cat>
          <c:val>
            <c:numRef>
              <c:f>'Matches Win by team'!$C$5:$C$9</c:f>
              <c:numCache>
                <c:formatCode>General</c:formatCode>
                <c:ptCount val="4"/>
                <c:pt idx="0">
                  <c:v>2</c:v>
                </c:pt>
                <c:pt idx="1">
                  <c:v>1</c:v>
                </c:pt>
              </c:numCache>
            </c:numRef>
          </c:val>
          <c:extLst>
            <c:ext xmlns:c16="http://schemas.microsoft.com/office/drawing/2014/chart" uri="{C3380CC4-5D6E-409C-BE32-E72D297353CC}">
              <c16:uniqueId val="{00000007-1E03-4172-9403-B557875100F9}"/>
            </c:ext>
          </c:extLst>
        </c:ser>
        <c:dLbls>
          <c:dLblPos val="ctr"/>
          <c:showLegendKey val="0"/>
          <c:showVal val="1"/>
          <c:showCatName val="0"/>
          <c:showSerName val="0"/>
          <c:showPercent val="0"/>
          <c:showBubbleSize val="0"/>
        </c:dLbls>
        <c:gapWidth val="150"/>
        <c:overlap val="100"/>
        <c:axId val="693551552"/>
        <c:axId val="693554792"/>
      </c:barChart>
      <c:catAx>
        <c:axId val="693551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554792"/>
        <c:crosses val="autoZero"/>
        <c:auto val="1"/>
        <c:lblAlgn val="ctr"/>
        <c:lblOffset val="100"/>
        <c:noMultiLvlLbl val="0"/>
      </c:catAx>
      <c:valAx>
        <c:axId val="6935547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Matches Win</a:t>
                </a:r>
              </a:p>
            </c:rich>
          </c:tx>
          <c:layout>
            <c:manualLayout>
              <c:xMode val="edge"/>
              <c:yMode val="edge"/>
              <c:x val="1.6777525540165678E-2"/>
              <c:y val="0.3669169268398251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551552"/>
        <c:crosses val="autoZero"/>
        <c:crossBetween val="between"/>
      </c:valAx>
      <c:spPr>
        <a:noFill/>
        <a:ln>
          <a:noFill/>
        </a:ln>
        <a:effectLst/>
      </c:spPr>
    </c:plotArea>
    <c:legend>
      <c:legendPos val="r"/>
      <c:layout>
        <c:manualLayout>
          <c:xMode val="edge"/>
          <c:yMode val="edge"/>
          <c:x val="0.75287382915998058"/>
          <c:y val="0.17671223388743071"/>
          <c:w val="0.22877920295298776"/>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[asiacup.xlsx]Toss based decision!Toss based</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p>
        </c:rich>
      </c:tx>
      <c:layout>
        <c:manualLayout>
          <c:xMode val="edge"/>
          <c:yMode val="edge"/>
          <c:x val="0.13309926423131535"/>
          <c:y val="6.407815559083385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493764099159737"/>
          <c:y val="0.24784412365121025"/>
          <c:w val="0.51803696669063914"/>
          <c:h val="0.75215587634878978"/>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Batting</c:v>
                </c:pt>
                <c:pt idx="1">
                  <c:v>Bowling</c:v>
                </c:pt>
              </c:strCache>
            </c:strRef>
          </c:cat>
          <c:val>
            <c:numRef>
              <c:f>'Toss based decision'!$B$4:$B$6</c:f>
              <c:numCache>
                <c:formatCode>General</c:formatCode>
                <c:ptCount val="2"/>
                <c:pt idx="0">
                  <c:v>9</c:v>
                </c:pt>
                <c:pt idx="1">
                  <c:v>3</c:v>
                </c:pt>
              </c:numCache>
            </c:numRef>
          </c:val>
          <c:extLst>
            <c:ext xmlns:c16="http://schemas.microsoft.com/office/drawing/2014/chart" uri="{C3380CC4-5D6E-409C-BE32-E72D297353CC}">
              <c16:uniqueId val="{00000000-6254-4872-8F07-3E30C8A835F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0642694253382258"/>
          <c:y val="0.15200932589852659"/>
          <c:w val="0.30949811601418675"/>
          <c:h val="0.1313877607697360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[asiacup.xlsx]Venue based!Venue based</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venues: Most matches and wins based on batting first or bowling first.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C000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40812220538426"/>
          <c:y val="0.16092980195657361"/>
          <c:w val="0.7806549047679201"/>
          <c:h val="0.71160935652274238"/>
        </c:manualLayout>
      </c:layout>
      <c:barChart>
        <c:barDir val="bar"/>
        <c:grouping val="stacked"/>
        <c:varyColors val="0"/>
        <c:ser>
          <c:idx val="0"/>
          <c:order val="0"/>
          <c:tx>
            <c:strRef>
              <c:f>'Venue based'!$B$3:$B$4</c:f>
              <c:strCache>
                <c:ptCount val="1"/>
                <c:pt idx="0">
                  <c:v>Batting</c:v>
                </c:pt>
              </c:strCache>
            </c:strRef>
          </c:tx>
          <c:spPr>
            <a:solidFill>
              <a:srgbClr val="C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'Venue based'!$A$5:$A$9</c:f>
              <c:strCache>
                <c:ptCount val="4"/>
                <c:pt idx="0">
                  <c:v>Multan</c:v>
                </c:pt>
                <c:pt idx="1">
                  <c:v>Pallekele</c:v>
                </c:pt>
                <c:pt idx="2">
                  <c:v>Lahore</c:v>
                </c:pt>
                <c:pt idx="3">
                  <c:v>Colombo(RPS)</c:v>
                </c:pt>
              </c:strCache>
            </c:strRef>
          </c:cat>
          <c:val>
            <c:numRef>
              <c:f>'Venue based'!$B$5:$B$9</c:f>
              <c:numCache>
                <c:formatCode>General</c:formatCode>
                <c:ptCount val="4"/>
                <c:pt idx="0">
                  <c:v>1</c:v>
                </c:pt>
                <c:pt idx="1">
                  <c:v>1</c:v>
                </c:pt>
                <c:pt idx="2">
                  <c:v>3</c:v>
                </c:pt>
                <c:pt idx="3">
                  <c:v>4</c:v>
                </c:pt>
              </c:numCache>
            </c:numRef>
          </c:val>
          <c:extLst>
            <c:ext xmlns:c16="http://schemas.microsoft.com/office/drawing/2014/chart" uri="{C3380CC4-5D6E-409C-BE32-E72D297353CC}">
              <c16:uniqueId val="{00000000-670B-4F45-ABBC-6E1036F5F44E}"/>
            </c:ext>
          </c:extLst>
        </c:ser>
        <c:ser>
          <c:idx val="1"/>
          <c:order val="1"/>
          <c:tx>
            <c:strRef>
              <c:f>'Venue based'!$C$3:$C$4</c:f>
              <c:strCache>
                <c:ptCount val="1"/>
                <c:pt idx="0">
                  <c:v>Bowling</c:v>
                </c:pt>
              </c:strCache>
            </c:strRef>
          </c:tx>
          <c:spPr>
            <a:solidFill>
              <a:schemeClr val="tx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'Venue based'!$A$5:$A$9</c:f>
              <c:strCache>
                <c:ptCount val="4"/>
                <c:pt idx="0">
                  <c:v>Multan</c:v>
                </c:pt>
                <c:pt idx="1">
                  <c:v>Pallekele</c:v>
                </c:pt>
                <c:pt idx="2">
                  <c:v>Lahore</c:v>
                </c:pt>
                <c:pt idx="3">
                  <c:v>Colombo(RPS)</c:v>
                </c:pt>
              </c:strCache>
            </c:strRef>
          </c:cat>
          <c:val>
            <c:numRef>
              <c:f>'Venue based'!$C$5:$C$9</c:f>
              <c:numCache>
                <c:formatCode>General</c:formatCode>
                <c:ptCount val="4"/>
                <c:pt idx="1">
                  <c:v>1</c:v>
                </c:pt>
                <c:pt idx="3">
                  <c:v>2</c:v>
                </c:pt>
              </c:numCache>
            </c:numRef>
          </c:val>
          <c:extLst>
            <c:ext xmlns:c16="http://schemas.microsoft.com/office/drawing/2014/chart" uri="{C3380CC4-5D6E-409C-BE32-E72D297353CC}">
              <c16:uniqueId val="{0000000C-670B-4F45-ABBC-6E1036F5F44E}"/>
            </c:ext>
          </c:extLst>
        </c:ser>
        <c:dLbls>
          <c:dLblPos val="ctr"/>
          <c:showLegendKey val="0"/>
          <c:showVal val="1"/>
          <c:showCatName val="0"/>
          <c:showSerName val="0"/>
          <c:showPercent val="0"/>
          <c:showBubbleSize val="0"/>
        </c:dLbls>
        <c:gapWidth val="60"/>
        <c:overlap val="100"/>
        <c:axId val="693213752"/>
        <c:axId val="693213032"/>
      </c:barChart>
      <c:catAx>
        <c:axId val="693213752"/>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213032"/>
        <c:crosses val="autoZero"/>
        <c:auto val="1"/>
        <c:lblAlgn val="ctr"/>
        <c:lblOffset val="100"/>
        <c:noMultiLvlLbl val="0"/>
      </c:catAx>
      <c:valAx>
        <c:axId val="69321303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Matches</a:t>
                </a:r>
                <a:r>
                  <a:rPr lang="en-US" baseline="0"/>
                  <a:t> Win</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213752"/>
        <c:crosses val="autoZero"/>
        <c:crossBetween val="between"/>
      </c:valAx>
      <c:spPr>
        <a:noFill/>
        <a:ln>
          <a:noFill/>
        </a:ln>
        <a:effectLst/>
      </c:spPr>
    </c:plotArea>
    <c:legend>
      <c:legendPos val="r"/>
      <c:layout>
        <c:manualLayout>
          <c:xMode val="edge"/>
          <c:yMode val="edge"/>
          <c:x val="0.37917816218887224"/>
          <c:y val="7.3165163445478409E-2"/>
          <c:w val="0.20942785895078622"/>
          <c:h val="9.89017911222635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0" i="0" u="none" strike="noStrike" baseline="0">
                <a:effectLst/>
              </a:rPr>
              <a:t>Top 10 players with the most 'Man of the Match' awards.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3157246023310746E-2"/>
          <c:y val="0.22406824534249611"/>
          <c:w val="0.89359922905370737"/>
          <c:h val="0.60489964570294608"/>
        </c:manualLayout>
      </c:layout>
      <c:barChart>
        <c:barDir val="col"/>
        <c:grouping val="clustered"/>
        <c:varyColors val="0"/>
        <c:ser>
          <c:idx val="0"/>
          <c:order val="0"/>
          <c:tx>
            <c:strRef>
              <c:f>'Man of the Match'!$F$3</c:f>
              <c:strCache>
                <c:ptCount val="1"/>
                <c:pt idx="0">
                  <c:v>MoM Win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'Man of the Match'!$E$4:$E$13</c:f>
              <c:strCache>
                <c:ptCount val="10"/>
                <c:pt idx="0">
                  <c:v>Kusal Mendis</c:v>
                </c:pt>
                <c:pt idx="1">
                  <c:v>Dunith Wellalage</c:v>
                </c:pt>
                <c:pt idx="2">
                  <c:v>Mohammed Siraj</c:v>
                </c:pt>
                <c:pt idx="3">
                  <c:v>Babar Azam</c:v>
                </c:pt>
                <c:pt idx="4">
                  <c:v>Haris Rauf</c:v>
                </c:pt>
                <c:pt idx="5">
                  <c:v>Rohit Sharma</c:v>
                </c:pt>
                <c:pt idx="6">
                  <c:v>Sadeera Samarawickrama</c:v>
                </c:pt>
                <c:pt idx="7">
                  <c:v>Shakib Al Hasan</c:v>
                </c:pt>
                <c:pt idx="8">
                  <c:v>Virat Kohli</c:v>
                </c:pt>
                <c:pt idx="9">
                  <c:v>Matheesa Pathirana</c:v>
                </c:pt>
              </c:strCache>
            </c:strRef>
          </c:cat>
          <c:val>
            <c:numRef>
              <c:f>'Man of the Match'!$F$4:$F$13</c:f>
              <c:numCache>
                <c:formatCode>General</c:formatCode>
                <c:ptCount val="10"/>
                <c:pt idx="0">
                  <c:v>2</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A1F8-4DB4-8A71-6885FC1D5513}"/>
            </c:ext>
          </c:extLst>
        </c:ser>
        <c:dLbls>
          <c:dLblPos val="inEnd"/>
          <c:showLegendKey val="0"/>
          <c:showVal val="1"/>
          <c:showCatName val="0"/>
          <c:showSerName val="0"/>
          <c:showPercent val="0"/>
          <c:showBubbleSize val="0"/>
        </c:dLbls>
        <c:gapWidth val="73"/>
        <c:overlap val="8"/>
        <c:axId val="695878200"/>
        <c:axId val="695878560"/>
      </c:barChart>
      <c:catAx>
        <c:axId val="695878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player</a:t>
                </a:r>
                <a:r>
                  <a:rPr lang="en-US" baseline="0"/>
                  <a:t> names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695878560"/>
        <c:crosses val="autoZero"/>
        <c:auto val="1"/>
        <c:lblAlgn val="ctr"/>
        <c:lblOffset val="100"/>
        <c:noMultiLvlLbl val="0"/>
      </c:catAx>
      <c:valAx>
        <c:axId val="69587856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a:t>
                </a:r>
                <a:r>
                  <a:rPr lang="en-US" baseline="0"/>
                  <a:t> time MoM Winner</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5878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[asiacup.xlsx]Matches Win by team!Matches win by team</c:name>
    <c:fmtId val="3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Matches win by Team wrt to Bat First And Bowl First Since</a:t>
            </a:r>
            <a:r>
              <a:rPr lang="en-US" baseline="0"/>
              <a:t> 1984</a:t>
            </a:r>
          </a:p>
        </c:rich>
      </c:tx>
      <c:layout>
        <c:manualLayout>
          <c:xMode val="edge"/>
          <c:yMode val="edge"/>
          <c:x val="0.17615560150106152"/>
          <c:y val="5.95071972373666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tx2">
              <a:lumMod val="75000"/>
              <a:lumOff val="2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484246405264951E-2"/>
          <c:y val="7.8582202484832553E-2"/>
          <c:w val="0.77619600867427119"/>
          <c:h val="0.77274102806131006"/>
        </c:manualLayout>
      </c:layout>
      <c:barChart>
        <c:barDir val="col"/>
        <c:grouping val="stacked"/>
        <c:varyColors val="0"/>
        <c:ser>
          <c:idx val="0"/>
          <c:order val="0"/>
          <c:tx>
            <c:strRef>
              <c:f>'Matches Win by team'!$B$3:$B$4</c:f>
              <c:strCache>
                <c:ptCount val="1"/>
                <c:pt idx="0">
                  <c:v>Batting</c:v>
                </c:pt>
              </c:strCache>
            </c:strRef>
          </c:tx>
          <c:spPr>
            <a:solidFill>
              <a:schemeClr val="tx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team'!$A$5:$A$9</c:f>
              <c:strCache>
                <c:ptCount val="4"/>
                <c:pt idx="0">
                  <c:v>India</c:v>
                </c:pt>
                <c:pt idx="1">
                  <c:v>Sri Lanka</c:v>
                </c:pt>
                <c:pt idx="2">
                  <c:v>Pakistan</c:v>
                </c:pt>
                <c:pt idx="3">
                  <c:v>Bangladesh</c:v>
                </c:pt>
              </c:strCache>
            </c:strRef>
          </c:cat>
          <c:val>
            <c:numRef>
              <c:f>'Matches Win by team'!$B$5:$B$9</c:f>
              <c:numCache>
                <c:formatCode>General</c:formatCode>
                <c:ptCount val="4"/>
                <c:pt idx="0">
                  <c:v>3</c:v>
                </c:pt>
                <c:pt idx="1">
                  <c:v>3</c:v>
                </c:pt>
                <c:pt idx="2">
                  <c:v>2</c:v>
                </c:pt>
                <c:pt idx="3">
                  <c:v>1</c:v>
                </c:pt>
              </c:numCache>
            </c:numRef>
          </c:val>
          <c:extLst>
            <c:ext xmlns:c16="http://schemas.microsoft.com/office/drawing/2014/chart" uri="{C3380CC4-5D6E-409C-BE32-E72D297353CC}">
              <c16:uniqueId val="{00000000-A30B-4BBA-9B5F-26F209E83EE8}"/>
            </c:ext>
          </c:extLst>
        </c:ser>
        <c:ser>
          <c:idx val="1"/>
          <c:order val="1"/>
          <c:tx>
            <c:strRef>
              <c:f>'Matches Win by team'!$C$3:$C$4</c:f>
              <c:strCache>
                <c:ptCount val="1"/>
                <c:pt idx="0">
                  <c:v>Bowling</c:v>
                </c:pt>
              </c:strCache>
            </c:strRef>
          </c:tx>
          <c:spPr>
            <a:solidFill>
              <a:srgbClr val="C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team'!$A$5:$A$9</c:f>
              <c:strCache>
                <c:ptCount val="4"/>
                <c:pt idx="0">
                  <c:v>India</c:v>
                </c:pt>
                <c:pt idx="1">
                  <c:v>Sri Lanka</c:v>
                </c:pt>
                <c:pt idx="2">
                  <c:v>Pakistan</c:v>
                </c:pt>
                <c:pt idx="3">
                  <c:v>Bangladesh</c:v>
                </c:pt>
              </c:strCache>
            </c:strRef>
          </c:cat>
          <c:val>
            <c:numRef>
              <c:f>'Matches Win by team'!$C$5:$C$9</c:f>
              <c:numCache>
                <c:formatCode>General</c:formatCode>
                <c:ptCount val="4"/>
                <c:pt idx="0">
                  <c:v>2</c:v>
                </c:pt>
                <c:pt idx="1">
                  <c:v>1</c:v>
                </c:pt>
              </c:numCache>
            </c:numRef>
          </c:val>
          <c:extLst>
            <c:ext xmlns:c16="http://schemas.microsoft.com/office/drawing/2014/chart" uri="{C3380CC4-5D6E-409C-BE32-E72D297353CC}">
              <c16:uniqueId val="{00000006-A30B-4BBA-9B5F-26F209E83EE8}"/>
            </c:ext>
          </c:extLst>
        </c:ser>
        <c:dLbls>
          <c:dLblPos val="ctr"/>
          <c:showLegendKey val="0"/>
          <c:showVal val="1"/>
          <c:showCatName val="0"/>
          <c:showSerName val="0"/>
          <c:showPercent val="0"/>
          <c:showBubbleSize val="0"/>
        </c:dLbls>
        <c:gapWidth val="150"/>
        <c:overlap val="100"/>
        <c:axId val="693551552"/>
        <c:axId val="693554792"/>
      </c:barChart>
      <c:catAx>
        <c:axId val="693551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554792"/>
        <c:crosses val="autoZero"/>
        <c:auto val="1"/>
        <c:lblAlgn val="ctr"/>
        <c:lblOffset val="100"/>
        <c:noMultiLvlLbl val="0"/>
      </c:catAx>
      <c:valAx>
        <c:axId val="6935547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Matches Win</a:t>
                </a:r>
              </a:p>
            </c:rich>
          </c:tx>
          <c:layout>
            <c:manualLayout>
              <c:xMode val="edge"/>
              <c:yMode val="edge"/>
              <c:x val="1.6777525540165678E-2"/>
              <c:y val="0.3669169268398251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551552"/>
        <c:crosses val="autoZero"/>
        <c:crossBetween val="between"/>
      </c:valAx>
      <c:spPr>
        <a:noFill/>
        <a:ln>
          <a:noFill/>
        </a:ln>
        <a:effectLst/>
      </c:spPr>
    </c:plotArea>
    <c:legend>
      <c:legendPos val="r"/>
      <c:layout>
        <c:manualLayout>
          <c:xMode val="edge"/>
          <c:yMode val="edge"/>
          <c:x val="0.72096792598452619"/>
          <c:y val="0.17671223388743071"/>
          <c:w val="0.13453696231751758"/>
          <c:h val="0.1445896020969020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[asiacup.xlsx]Toss based decision!Toss based</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p>
        </c:rich>
      </c:tx>
      <c:layout>
        <c:manualLayout>
          <c:xMode val="edge"/>
          <c:yMode val="edge"/>
          <c:x val="0.13884650194587744"/>
          <c:y val="1.092212310670468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rgbClr val="C0000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C00000"/>
          </a:solidFill>
          <a:ln>
            <a:noFill/>
          </a:ln>
          <a:effectLst>
            <a:outerShdw blurRad="254000" sx="102000" sy="102000" algn="ctr" rotWithShape="0">
              <a:prstClr val="black">
                <a:alpha val="20000"/>
              </a:prstClr>
            </a:outerShdw>
          </a:effectLst>
        </c:spPr>
      </c:pivotFmt>
      <c:pivotFmt>
        <c:idx val="6"/>
        <c:spPr>
          <a:solidFill>
            <a:schemeClr val="tx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423092587564491"/>
          <c:y val="0.22126594640786176"/>
          <c:w val="0.51803696669063914"/>
          <c:h val="0.75215587634878978"/>
        </c:manualLayout>
      </c:layout>
      <c:doughnutChart>
        <c:varyColors val="1"/>
        <c:ser>
          <c:idx val="0"/>
          <c:order val="0"/>
          <c:tx>
            <c:strRef>
              <c:f>'Toss based decision'!$B$3</c:f>
              <c:strCache>
                <c:ptCount val="1"/>
                <c:pt idx="0">
                  <c:v>Total</c:v>
                </c:pt>
              </c:strCache>
            </c:strRef>
          </c:tx>
          <c:spPr>
            <a:solidFill>
              <a:srgbClr val="C00000"/>
            </a:solidFill>
          </c:spPr>
          <c:dPt>
            <c:idx val="0"/>
            <c:bubble3D val="0"/>
            <c:spPr>
              <a:solidFill>
                <a:srgbClr val="C0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C41-4E5C-8F03-0F84A4FC1D82}"/>
              </c:ext>
            </c:extLst>
          </c:dPt>
          <c:dPt>
            <c:idx val="1"/>
            <c:bubble3D val="0"/>
            <c:spPr>
              <a:solidFill>
                <a:schemeClr val="tx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C41-4E5C-8F03-0F84A4FC1D8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Batting</c:v>
                </c:pt>
                <c:pt idx="1">
                  <c:v>Bowling</c:v>
                </c:pt>
              </c:strCache>
            </c:strRef>
          </c:cat>
          <c:val>
            <c:numRef>
              <c:f>'Toss based decision'!$B$4:$B$6</c:f>
              <c:numCache>
                <c:formatCode>General</c:formatCode>
                <c:ptCount val="2"/>
                <c:pt idx="0">
                  <c:v>9</c:v>
                </c:pt>
                <c:pt idx="1">
                  <c:v>3</c:v>
                </c:pt>
              </c:numCache>
            </c:numRef>
          </c:val>
          <c:extLst>
            <c:ext xmlns:c16="http://schemas.microsoft.com/office/drawing/2014/chart" uri="{C3380CC4-5D6E-409C-BE32-E72D297353CC}">
              <c16:uniqueId val="{00000004-DC41-4E5C-8F03-0F84A4FC1D8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5258093127012541"/>
          <c:y val="8.5520180045431327E-2"/>
          <c:w val="0.30949811601418675"/>
          <c:h val="0.1313877607697360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[asiacup.xlsx]Venue based!Venue based</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venues: Most matches and wins based on batting first or bowling first.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C000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40812220538426"/>
          <c:y val="0.16092980195657361"/>
          <c:w val="0.7806549047679201"/>
          <c:h val="0.71160935652274238"/>
        </c:manualLayout>
      </c:layout>
      <c:barChart>
        <c:barDir val="bar"/>
        <c:grouping val="stacked"/>
        <c:varyColors val="0"/>
        <c:ser>
          <c:idx val="0"/>
          <c:order val="0"/>
          <c:tx>
            <c:strRef>
              <c:f>'Venue based'!$B$3:$B$4</c:f>
              <c:strCache>
                <c:ptCount val="1"/>
                <c:pt idx="0">
                  <c:v>Batting</c:v>
                </c:pt>
              </c:strCache>
            </c:strRef>
          </c:tx>
          <c:spPr>
            <a:solidFill>
              <a:srgbClr val="C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'Venue based'!$A$5:$A$9</c:f>
              <c:strCache>
                <c:ptCount val="4"/>
                <c:pt idx="0">
                  <c:v>Multan</c:v>
                </c:pt>
                <c:pt idx="1">
                  <c:v>Pallekele</c:v>
                </c:pt>
                <c:pt idx="2">
                  <c:v>Lahore</c:v>
                </c:pt>
                <c:pt idx="3">
                  <c:v>Colombo(RPS)</c:v>
                </c:pt>
              </c:strCache>
            </c:strRef>
          </c:cat>
          <c:val>
            <c:numRef>
              <c:f>'Venue based'!$B$5:$B$9</c:f>
              <c:numCache>
                <c:formatCode>General</c:formatCode>
                <c:ptCount val="4"/>
                <c:pt idx="0">
                  <c:v>1</c:v>
                </c:pt>
                <c:pt idx="1">
                  <c:v>1</c:v>
                </c:pt>
                <c:pt idx="2">
                  <c:v>3</c:v>
                </c:pt>
                <c:pt idx="3">
                  <c:v>4</c:v>
                </c:pt>
              </c:numCache>
            </c:numRef>
          </c:val>
          <c:extLst>
            <c:ext xmlns:c16="http://schemas.microsoft.com/office/drawing/2014/chart" uri="{C3380CC4-5D6E-409C-BE32-E72D297353CC}">
              <c16:uniqueId val="{00000000-FAB1-45C3-A1E1-74210C23C150}"/>
            </c:ext>
          </c:extLst>
        </c:ser>
        <c:ser>
          <c:idx val="1"/>
          <c:order val="1"/>
          <c:tx>
            <c:strRef>
              <c:f>'Venue based'!$C$3:$C$4</c:f>
              <c:strCache>
                <c:ptCount val="1"/>
                <c:pt idx="0">
                  <c:v>Bowling</c:v>
                </c:pt>
              </c:strCache>
            </c:strRef>
          </c:tx>
          <c:spPr>
            <a:solidFill>
              <a:schemeClr val="tx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'Venue based'!$A$5:$A$9</c:f>
              <c:strCache>
                <c:ptCount val="4"/>
                <c:pt idx="0">
                  <c:v>Multan</c:v>
                </c:pt>
                <c:pt idx="1">
                  <c:v>Pallekele</c:v>
                </c:pt>
                <c:pt idx="2">
                  <c:v>Lahore</c:v>
                </c:pt>
                <c:pt idx="3">
                  <c:v>Colombo(RPS)</c:v>
                </c:pt>
              </c:strCache>
            </c:strRef>
          </c:cat>
          <c:val>
            <c:numRef>
              <c:f>'Venue based'!$C$5:$C$9</c:f>
              <c:numCache>
                <c:formatCode>General</c:formatCode>
                <c:ptCount val="4"/>
                <c:pt idx="1">
                  <c:v>1</c:v>
                </c:pt>
                <c:pt idx="3">
                  <c:v>2</c:v>
                </c:pt>
              </c:numCache>
            </c:numRef>
          </c:val>
          <c:extLst>
            <c:ext xmlns:c16="http://schemas.microsoft.com/office/drawing/2014/chart" uri="{C3380CC4-5D6E-409C-BE32-E72D297353CC}">
              <c16:uniqueId val="{00000006-FAB1-45C3-A1E1-74210C23C150}"/>
            </c:ext>
          </c:extLst>
        </c:ser>
        <c:dLbls>
          <c:dLblPos val="ctr"/>
          <c:showLegendKey val="0"/>
          <c:showVal val="1"/>
          <c:showCatName val="0"/>
          <c:showSerName val="0"/>
          <c:showPercent val="0"/>
          <c:showBubbleSize val="0"/>
        </c:dLbls>
        <c:gapWidth val="60"/>
        <c:overlap val="100"/>
        <c:axId val="693213752"/>
        <c:axId val="693213032"/>
      </c:barChart>
      <c:catAx>
        <c:axId val="693213752"/>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693213032"/>
        <c:crosses val="autoZero"/>
        <c:auto val="1"/>
        <c:lblAlgn val="ctr"/>
        <c:lblOffset val="100"/>
        <c:noMultiLvlLbl val="0"/>
      </c:catAx>
      <c:valAx>
        <c:axId val="69321303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Matches</a:t>
                </a:r>
                <a:r>
                  <a:rPr lang="en-US" baseline="0"/>
                  <a:t> Win</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213752"/>
        <c:crosses val="autoZero"/>
        <c:crossBetween val="between"/>
      </c:valAx>
      <c:spPr>
        <a:noFill/>
        <a:ln>
          <a:noFill/>
        </a:ln>
        <a:effectLst/>
      </c:spPr>
    </c:plotArea>
    <c:legend>
      <c:legendPos val="r"/>
      <c:layout>
        <c:manualLayout>
          <c:xMode val="edge"/>
          <c:yMode val="edge"/>
          <c:x val="0.40869841454320055"/>
          <c:y val="8.3140170159879803E-2"/>
          <c:w val="0.1240582657795082"/>
          <c:h val="6.0126054924885305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0" i="0" u="none" strike="noStrike" baseline="0">
                <a:effectLst/>
              </a:rPr>
              <a:t>Top 10 players with the most 'Man of the Match' awards.</a:t>
            </a:r>
            <a:endParaRPr lang="en-US"/>
          </a:p>
        </c:rich>
      </c:tx>
      <c:layout>
        <c:manualLayout>
          <c:xMode val="edge"/>
          <c:yMode val="edge"/>
          <c:x val="0.12526271542664988"/>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6746289957362333E-2"/>
          <c:y val="0.17558348842758295"/>
          <c:w val="0.89359922905370737"/>
          <c:h val="0.60489964570294608"/>
        </c:manualLayout>
      </c:layout>
      <c:barChart>
        <c:barDir val="col"/>
        <c:grouping val="clustered"/>
        <c:varyColors val="0"/>
        <c:ser>
          <c:idx val="0"/>
          <c:order val="0"/>
          <c:tx>
            <c:strRef>
              <c:f>'Man of the Match'!$F$3</c:f>
              <c:strCache>
                <c:ptCount val="1"/>
                <c:pt idx="0">
                  <c:v>MoM Win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'Man of the Match'!$E$4:$E$13</c:f>
              <c:strCache>
                <c:ptCount val="10"/>
                <c:pt idx="0">
                  <c:v>Kusal Mendis</c:v>
                </c:pt>
                <c:pt idx="1">
                  <c:v>Dunith Wellalage</c:v>
                </c:pt>
                <c:pt idx="2">
                  <c:v>Mohammed Siraj</c:v>
                </c:pt>
                <c:pt idx="3">
                  <c:v>Babar Azam</c:v>
                </c:pt>
                <c:pt idx="4">
                  <c:v>Haris Rauf</c:v>
                </c:pt>
                <c:pt idx="5">
                  <c:v>Rohit Sharma</c:v>
                </c:pt>
                <c:pt idx="6">
                  <c:v>Sadeera Samarawickrama</c:v>
                </c:pt>
                <c:pt idx="7">
                  <c:v>Shakib Al Hasan</c:v>
                </c:pt>
                <c:pt idx="8">
                  <c:v>Virat Kohli</c:v>
                </c:pt>
                <c:pt idx="9">
                  <c:v>Matheesa Pathirana</c:v>
                </c:pt>
              </c:strCache>
            </c:strRef>
          </c:cat>
          <c:val>
            <c:numRef>
              <c:f>'Man of the Match'!$F$4:$F$13</c:f>
              <c:numCache>
                <c:formatCode>General</c:formatCode>
                <c:ptCount val="10"/>
                <c:pt idx="0">
                  <c:v>2</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5AE3-400F-B2F1-E10E988C7ABC}"/>
            </c:ext>
          </c:extLst>
        </c:ser>
        <c:dLbls>
          <c:dLblPos val="inEnd"/>
          <c:showLegendKey val="0"/>
          <c:showVal val="1"/>
          <c:showCatName val="0"/>
          <c:showSerName val="0"/>
          <c:showPercent val="0"/>
          <c:showBubbleSize val="0"/>
        </c:dLbls>
        <c:gapWidth val="73"/>
        <c:overlap val="8"/>
        <c:axId val="695878200"/>
        <c:axId val="695878560"/>
      </c:barChart>
      <c:catAx>
        <c:axId val="695878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player</a:t>
                </a:r>
                <a:r>
                  <a:rPr lang="en-US" baseline="0"/>
                  <a:t> names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695878560"/>
        <c:crosses val="autoZero"/>
        <c:auto val="1"/>
        <c:lblAlgn val="ctr"/>
        <c:lblOffset val="100"/>
        <c:noMultiLvlLbl val="0"/>
      </c:catAx>
      <c:valAx>
        <c:axId val="69587856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a:t>
                </a:r>
                <a:r>
                  <a:rPr lang="en-US" baseline="0"/>
                  <a:t> time MoM Winner</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5878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800" b="1" i="0" u="none" strike="noStrike" spc="100" baseline="0">
              <a:solidFill>
                <a:sysClr val="windowText" lastClr="000000"/>
              </a:solidFill>
              <a:effectLst>
                <a:outerShdw blurRad="50800" dist="38100" dir="5400000" algn="t" rotWithShape="0">
                  <a:prstClr val="black">
                    <a:alpha val="40000"/>
                  </a:prstClr>
                </a:outerShdw>
              </a:effectLst>
              <a:latin typeface="Aptos Narrow" panose="02110004020202020204"/>
            </a:rPr>
            <a:t>Title Winners</a:t>
          </a:r>
        </a:p>
      </cx:txPr>
    </cx:title>
    <cx:plotArea>
      <cx:plotAreaRegion>
        <cx:series layoutId="treemap" uniqueId="{626D9706-BAE0-4089-A08E-563CF53FD949}">
          <cx:spPr>
            <a:solidFill>
              <a:schemeClr val="tx2">
                <a:lumMod val="75000"/>
                <a:lumOff val="25000"/>
              </a:schemeClr>
            </a:solidFill>
          </cx:spPr>
          <cx:dataPt idx="0">
            <cx:spPr>
              <a:solidFill>
                <a:srgbClr val="E97132">
                  <a:lumMod val="75000"/>
                </a:srgbClr>
              </a:solidFill>
            </cx:spPr>
          </cx:dataPt>
          <cx:dataPt idx="1">
            <cx:spPr>
              <a:solidFill>
                <a:srgbClr val="0E2841">
                  <a:lumMod val="75000"/>
                  <a:lumOff val="25000"/>
                </a:srgbClr>
              </a:solidFill>
            </cx:spPr>
          </cx:dataPt>
          <cx:dataPt idx="2">
            <cx:spPr>
              <a:solidFill>
                <a:srgbClr val="4EA72E">
                  <a:lumMod val="75000"/>
                </a:srgbClr>
              </a:solidFill>
            </cx:spPr>
          </cx:dataPt>
          <cx:dataLabels>
            <cx:txPr>
              <a:bodyPr spcFirstLastPara="1" vertOverflow="ellipsis" horzOverflow="overflow" wrap="square" lIns="0" tIns="0" rIns="0" bIns="0" anchor="ctr" anchorCtr="1"/>
              <a:lstStyle/>
              <a:p>
                <a:pPr algn="ctr" rtl="0">
                  <a:defRPr sz="1200" b="1">
                    <a:solidFill>
                      <a:schemeClr val="bg1"/>
                    </a:solidFill>
                  </a:defRPr>
                </a:pPr>
                <a:endParaRPr lang="en-US" sz="1200" b="1" i="0" u="none" strike="noStrike" baseline="0">
                  <a:solidFill>
                    <a:schemeClr val="bg1"/>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legend pos="r"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75000"/>
                <a:lumOff val="25000"/>
              </a:sysClr>
            </a:solidFill>
            <a:latin typeface="Aptos Narrow" panose="02110004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800" b="1" i="0" u="none" strike="noStrike" spc="100" baseline="0">
              <a:solidFill>
                <a:sysClr val="windowText" lastClr="000000"/>
              </a:solidFill>
              <a:effectLst>
                <a:outerShdw blurRad="50800" dist="38100" dir="5400000" algn="t" rotWithShape="0">
                  <a:prstClr val="black">
                    <a:alpha val="40000"/>
                  </a:prstClr>
                </a:outerShdw>
              </a:effectLst>
              <a:latin typeface="Aptos Narrow" panose="02110004020202020204"/>
            </a:rPr>
            <a:t>Title Winners</a:t>
          </a:r>
        </a:p>
      </cx:txPr>
    </cx:title>
    <cx:plotArea>
      <cx:plotAreaRegion>
        <cx:series layoutId="treemap" uniqueId="{626D9706-BAE0-4089-A08E-563CF53FD949}">
          <cx:spPr>
            <a:solidFill>
              <a:schemeClr val="tx2">
                <a:lumMod val="75000"/>
                <a:lumOff val="25000"/>
              </a:schemeClr>
            </a:solidFill>
          </cx:spPr>
          <cx:dataPt idx="0">
            <cx:spPr>
              <a:solidFill>
                <a:srgbClr val="E97132">
                  <a:lumMod val="75000"/>
                </a:srgbClr>
              </a:solidFill>
            </cx:spPr>
          </cx:dataPt>
          <cx:dataPt idx="1">
            <cx:spPr>
              <a:solidFill>
                <a:srgbClr val="156082">
                  <a:lumMod val="75000"/>
                </a:srgbClr>
              </a:solidFill>
            </cx:spPr>
          </cx:dataPt>
          <cx:dataPt idx="2">
            <cx:spPr>
              <a:solidFill>
                <a:srgbClr val="4EA72E">
                  <a:lumMod val="75000"/>
                </a:srgbClr>
              </a:solidFill>
            </cx:spPr>
          </cx:dataPt>
          <cx:dataLabels>
            <cx:txPr>
              <a:bodyPr spcFirstLastPara="1" vertOverflow="ellipsis" horzOverflow="overflow" wrap="square" lIns="0" tIns="0" rIns="0" bIns="0" anchor="ctr" anchorCtr="1"/>
              <a:lstStyle/>
              <a:p>
                <a:pPr algn="ctr" rtl="0">
                  <a:defRPr sz="1200" b="1">
                    <a:solidFill>
                      <a:schemeClr val="bg1"/>
                    </a:solidFill>
                  </a:defRPr>
                </a:pPr>
                <a:endParaRPr lang="en-US" sz="1200" b="1" i="0" u="none" strike="noStrike" baseline="0">
                  <a:solidFill>
                    <a:schemeClr val="bg1"/>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legend pos="r"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75000"/>
                <a:lumOff val="2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5956410-4009-41DC-93A0-47F22081DDA4}" type="doc">
      <dgm:prSet loTypeId="urn:microsoft.com/office/officeart/2005/8/layout/chevron1" loCatId="process" qsTypeId="urn:microsoft.com/office/officeart/2005/8/quickstyle/simple1" qsCatId="simple" csTypeId="urn:microsoft.com/office/officeart/2005/8/colors/accent1_2" csCatId="accent1" phldr="1"/>
      <dgm:spPr/>
    </dgm:pt>
    <dgm:pt modelId="{51731BD3-2CFD-4663-9DE9-32B057E5FA44}" type="pres">
      <dgm:prSet presAssocID="{35956410-4009-41DC-93A0-47F22081DDA4}" presName="Name0" presStyleCnt="0">
        <dgm:presLayoutVars>
          <dgm:dir/>
          <dgm:animLvl val="lvl"/>
          <dgm:resizeHandles val="exact"/>
        </dgm:presLayoutVars>
      </dgm:prSet>
      <dgm:spPr/>
    </dgm:pt>
  </dgm:ptLst>
  <dgm:cxnLst>
    <dgm:cxn modelId="{3700B84B-D863-4ED8-8B10-CED4E31541E2}" type="presOf" srcId="{35956410-4009-41DC-93A0-47F22081DDA4}" destId="{51731BD3-2CFD-4663-9DE9-32B057E5FA44}" srcOrd="0" destOrd="0" presId="urn:microsoft.com/office/officeart/2005/8/layout/chevron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chevron1">
  <dgm:title val=""/>
  <dgm:desc val=""/>
  <dgm:catLst>
    <dgm:cat type="process" pri="9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des" func="maxDepth" op="gte" val="2">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1.5"/>
          <dgm:constr type="h" for="des" forName="desTx" refType="primFontSz" refFor="des" refForName="parTx" fact="0.5"/>
          <dgm:constr type="w" for="ch" forName="space" op="equ" val="-6"/>
        </dgm:constrLst>
        <dgm:ruleLst>
          <dgm:rule type="w" for="ch" forName="composite" val="0" fact="NaN" max="NaN"/>
          <dgm:rule type="primFontSz" for="des" forName="parTx" val="5" fact="NaN" max="NaN"/>
        </dgm:ruleLst>
        <dgm:forEach name="Name6" axis="ch" ptType="node">
          <dgm:layoutNode name="composite">
            <dgm:alg type="composite"/>
            <dgm:shape xmlns:r="http://schemas.openxmlformats.org/officeDocument/2006/relationships" r:blip="">
              <dgm:adjLst/>
            </dgm:shape>
            <dgm:presOf/>
            <dgm:choose name="Name7">
              <dgm:if name="Name8" func="var" arg="dir" op="equ" val="norm">
                <dgm:constrLst>
                  <dgm:constr type="l" for="ch" forName="parTx"/>
                  <dgm:constr type="w" for="ch" forName="parTx" refType="w"/>
                  <dgm:constr type="t" for="ch" forName="parTx"/>
                  <dgm:constr type="l" for="ch" forName="desTx"/>
                  <dgm:constr type="w" for="ch" forName="desTx" refType="w" refFor="ch" refForName="parTx" fact="0.8"/>
                  <dgm:constr type="t" for="ch" forName="desTx" refType="h" refFor="ch" refForName="parTx" fact="1.125"/>
                </dgm:constrLst>
              </dgm:if>
              <dgm:else name="Name9">
                <dgm:constrLst>
                  <dgm:constr type="l" for="ch" forName="parTx"/>
                  <dgm:constr type="w" for="ch" forName="parTx" refType="w"/>
                  <dgm:constr type="t" for="ch" forName="parTx"/>
                  <dgm:constr type="l" for="ch" forName="desTx" refType="w" fact="0.2"/>
                  <dgm:constr type="w" for="ch" forName="desTx" refType="w" refFor="ch" refForName="parTx" fact="0.8"/>
                  <dgm:constr type="t" for="ch" forName="desTx" refType="h" refFor="ch" refForName="parTx" fact="1.125"/>
                </dgm:constrLst>
              </dgm:else>
            </dgm:choose>
            <dgm:ruleLst>
              <dgm:rule type="h" val="INF" fact="NaN" max="NaN"/>
            </dgm:ruleLst>
            <dgm:layoutNode name="parTx">
              <dgm:varLst>
                <dgm:chMax val="0"/>
                <dgm:chPref val="0"/>
                <dgm:bulletEnabled val="1"/>
              </dgm:varLst>
              <dgm:alg type="tx"/>
              <dgm:choose name="Name10">
                <dgm:if name="Name11" func="var" arg="dir" op="equ" val="norm">
                  <dgm:shape xmlns:r="http://schemas.openxmlformats.org/officeDocument/2006/relationships" type="chevron" r:blip="">
                    <dgm:adjLst/>
                  </dgm:shape>
                </dgm:if>
                <dgm:else name="Name12">
                  <dgm:shape xmlns:r="http://schemas.openxmlformats.org/officeDocument/2006/relationships" rot="180" type="chevron" r:blip="">
                    <dgm:adjLst/>
                  </dgm:shape>
                </dgm:else>
              </dgm:choose>
              <dgm:presOf axis="self" ptType="node"/>
              <dgm:choose name="Name13">
                <dgm:if name="Name14" func="var" arg="dir" op="equ" val="norm">
                  <dgm:constrLst>
                    <dgm:constr type="h" refType="w" op="lte" fact="0.4"/>
                    <dgm:constr type="h"/>
                    <dgm:constr type="tMarg" refType="primFontSz" fact="0.105"/>
                    <dgm:constr type="bMarg" refType="primFontSz" fact="0.105"/>
                    <dgm:constr type="lMarg" refType="primFontSz" fact="0.315"/>
                    <dgm:constr type="rMarg" refType="primFontSz" fact="0.105"/>
                  </dgm:constrLst>
                </dgm:if>
                <dgm:else name="Name15">
                  <dgm:constrLst>
                    <dgm:constr type="h" refType="w" op="lte" fact="0.4"/>
                    <dgm:constr type="h"/>
                    <dgm:constr type="tMarg" refType="primFontSz" fact="0.105"/>
                    <dgm:constr type="bMarg" refType="primFontSz" fact="0.105"/>
                    <dgm:constr type="lMarg" refType="primFontSz" fact="0.105"/>
                    <dgm:constr type="rMarg" refType="primFontSz" fact="0.315"/>
                  </dgm:constrLst>
                </dgm:else>
              </dgm:choose>
              <dgm:ruleLst>
                <dgm:rule type="h" val="INF" fact="NaN" max="NaN"/>
              </dgm:ruleLst>
            </dgm:layoutNode>
            <dgm:layoutNode name="desTx" styleLbl="revTx">
              <dgm:varLst>
                <dgm:bulletEnabled val="1"/>
              </dgm:varLst>
              <dgm:alg type="tx">
                <dgm:param type="stBulletLvl" val="1"/>
              </dgm:alg>
              <dgm:choose name="Name16">
                <dgm:if name="Name17" axis="ch" ptType="node" func="cnt" op="gte" val="1">
                  <dgm:shape xmlns:r="http://schemas.openxmlformats.org/officeDocument/2006/relationships" type="rect" r:blip="">
                    <dgm:adjLst/>
                  </dgm:shape>
                </dgm:if>
                <dgm:else name="Name18">
                  <dgm:shape xmlns:r="http://schemas.openxmlformats.org/officeDocument/2006/relationships" type="rect" r:blip="" hideGeom="1">
                    <dgm:adjLst/>
                  </dgm:shape>
                </dgm:else>
              </dgm:choose>
              <dgm:presOf axis="des" ptType="node"/>
              <dgm:constrLst>
                <dgm:constr type="secFontSz" val="65"/>
                <dgm:constr type="primFontSz" refType="secFontSz"/>
                <dgm:constr type="h"/>
                <dgm:constr type="tMarg"/>
                <dgm:constr type="bMarg"/>
                <dgm:constr type="rMarg"/>
                <dgm:constr type="lMarg"/>
              </dgm:constrLst>
              <dgm:ruleLst>
                <dgm:rule type="h" val="INF" fact="NaN" max="NaN"/>
              </dgm:ruleLst>
            </dgm:layoutNode>
          </dgm:layoutNode>
          <dgm:forEach name="Name19" axis="followSib" ptType="sibTrans" cnt="1">
            <dgm:layoutNode name="space">
              <dgm:alg type="sp"/>
              <dgm:shape xmlns:r="http://schemas.openxmlformats.org/officeDocument/2006/relationships" r:blip="">
                <dgm:adjLst/>
              </dgm:shape>
              <dgm:presOf/>
              <dgm:constrLst/>
              <dgm:ruleLst/>
            </dgm:layoutNode>
          </dgm:forEach>
        </dgm:forEach>
      </dgm:if>
      <dgm:else name="Name20">
        <dgm:constrLst>
          <dgm:constr type="w" for="ch" forName="parTxOnly" refType="w"/>
          <dgm:constr type="h" for="des" forName="parTxOnly" op="equ"/>
          <dgm:constr type="primFontSz" for="des" forName="parTxOnly" op="equ" val="65"/>
          <dgm:constr type="w" for="ch" forName="parTxOnlySpace" refType="w" refFor="ch" refForName="parTxOnly" fact="-0.1"/>
        </dgm:constrLst>
        <dgm:ruleLst/>
        <dgm:forEach name="Name21" axis="ch" ptType="node">
          <dgm:layoutNode name="parTxOnly">
            <dgm:varLst>
              <dgm:chMax val="0"/>
              <dgm:chPref val="0"/>
              <dgm:bulletEnabled val="1"/>
            </dgm:varLst>
            <dgm:alg type="tx"/>
            <dgm:choose name="Name22">
              <dgm:if name="Name23" func="var" arg="dir" op="equ" val="norm">
                <dgm:shape xmlns:r="http://schemas.openxmlformats.org/officeDocument/2006/relationships" type="chevron" r:blip="">
                  <dgm:adjLst/>
                </dgm:shape>
              </dgm:if>
              <dgm:else name="Name24">
                <dgm:shape xmlns:r="http://schemas.openxmlformats.org/officeDocument/2006/relationships" rot="180" type="chevron" r:blip="">
                  <dgm:adjLst/>
                </dgm:shape>
              </dgm:else>
            </dgm:choose>
            <dgm:presOf axis="self" ptType="node"/>
            <dgm:choose name="Name25">
              <dgm:if name="Name26" func="var" arg="dir" op="equ" val="norm">
                <dgm:constrLst>
                  <dgm:constr type="h" refType="w" op="equ" fact="0.4"/>
                  <dgm:constr type="tMarg" refType="primFontSz" fact="0.105"/>
                  <dgm:constr type="bMarg" refType="primFontSz" fact="0.105"/>
                  <dgm:constr type="lMarg" refType="primFontSz" fact="0.315"/>
                  <dgm:constr type="rMarg" refType="primFontSz" fact="0.105"/>
                </dgm:constrLst>
              </dgm:if>
              <dgm:else name="Name27">
                <dgm:constrLst>
                  <dgm:constr type="h" refType="w" op="equ" fact="0.4"/>
                  <dgm:constr type="tMarg" refType="primFontSz" fact="0.105"/>
                  <dgm:constr type="bMarg" refType="primFontSz" fact="0.105"/>
                  <dgm:constr type="lMarg" refType="primFontSz" fact="0.105"/>
                  <dgm:constr type="rMarg" refType="primFontSz" fact="0.315"/>
                </dgm:constrLst>
              </dgm:else>
            </dgm:choose>
            <dgm:ruleLst>
              <dgm:rule type="primFontSz" val="5" fact="NaN" max="NaN"/>
            </dgm:ruleLst>
          </dgm:layoutNode>
          <dgm:forEach name="Name28" axis="followSib" ptType="sibTrans" cnt="1">
            <dgm:layoutNode name="parTxOnlySpace">
              <dgm:alg type="sp"/>
              <dgm:shape xmlns:r="http://schemas.openxmlformats.org/officeDocument/2006/relationships" r:blip="">
                <dgm:adjLst/>
              </dgm:shape>
              <dgm:presOf/>
              <dgm:constrLst/>
              <dgm:ruleLst/>
            </dgm:layoutNode>
          </dgm:forEach>
        </dgm:forEach>
      </dgm:else>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diagramQuickStyle" Target="../diagrams/quickStyle1.xml"/><Relationship Id="rId7" Type="http://schemas.openxmlformats.org/officeDocument/2006/relationships/chart" Target="../charts/chart6.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chart" Target="../charts/chart5.xml"/><Relationship Id="rId5" Type="http://schemas.microsoft.com/office/2007/relationships/diagramDrawing" Target="../diagrams/drawing1.xml"/><Relationship Id="rId10" Type="http://schemas.openxmlformats.org/officeDocument/2006/relationships/chart" Target="../charts/chart8.xml"/><Relationship Id="rId4" Type="http://schemas.openxmlformats.org/officeDocument/2006/relationships/diagramColors" Target="../diagrams/colors1.xml"/><Relationship Id="rId9"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161926</xdr:colOff>
      <xdr:row>4</xdr:row>
      <xdr:rowOff>109537</xdr:rowOff>
    </xdr:from>
    <xdr:to>
      <xdr:col>16</xdr:col>
      <xdr:colOff>228600</xdr:colOff>
      <xdr:row>23</xdr:row>
      <xdr:rowOff>95250</xdr:rowOff>
    </xdr:to>
    <xdr:graphicFrame macro="">
      <xdr:nvGraphicFramePr>
        <xdr:cNvPr id="2" name="Matches Win">
          <a:extLst>
            <a:ext uri="{FF2B5EF4-FFF2-40B4-BE49-F238E27FC236}">
              <a16:creationId xmlns:a16="http://schemas.microsoft.com/office/drawing/2014/main" id="{1166D507-54CA-399D-B492-E0A5836BA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561975</xdr:colOff>
      <xdr:row>11</xdr:row>
      <xdr:rowOff>90486</xdr:rowOff>
    </xdr:from>
    <xdr:to>
      <xdr:col>13</xdr:col>
      <xdr:colOff>361950</xdr:colOff>
      <xdr:row>28</xdr:row>
      <xdr:rowOff>114299</xdr:rowOff>
    </xdr:to>
    <xdr:graphicFrame macro="">
      <xdr:nvGraphicFramePr>
        <xdr:cNvPr id="2" name="Chart 1">
          <a:extLst>
            <a:ext uri="{FF2B5EF4-FFF2-40B4-BE49-F238E27FC236}">
              <a16:creationId xmlns:a16="http://schemas.microsoft.com/office/drawing/2014/main" id="{C7F580BB-B99D-42B2-2253-4B64C4AF58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276224</xdr:colOff>
      <xdr:row>5</xdr:row>
      <xdr:rowOff>180975</xdr:rowOff>
    </xdr:from>
    <xdr:to>
      <xdr:col>14</xdr:col>
      <xdr:colOff>476250</xdr:colOff>
      <xdr:row>32</xdr:row>
      <xdr:rowOff>77475</xdr:rowOff>
    </xdr:to>
    <xdr:graphicFrame macro="">
      <xdr:nvGraphicFramePr>
        <xdr:cNvPr id="2" name="Chart 1">
          <a:extLst>
            <a:ext uri="{FF2B5EF4-FFF2-40B4-BE49-F238E27FC236}">
              <a16:creationId xmlns:a16="http://schemas.microsoft.com/office/drawing/2014/main" id="{985C7167-7D80-3E1E-9B23-9E96C0F57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133350</xdr:colOff>
      <xdr:row>9</xdr:row>
      <xdr:rowOff>142875</xdr:rowOff>
    </xdr:from>
    <xdr:to>
      <xdr:col>21</xdr:col>
      <xdr:colOff>133350</xdr:colOff>
      <xdr:row>23</xdr:row>
      <xdr:rowOff>142875</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6A07A38E-F1D8-3625-4EE8-7079C031D7B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144375" y="18573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1809750</xdr:colOff>
      <xdr:row>15</xdr:row>
      <xdr:rowOff>66675</xdr:rowOff>
    </xdr:from>
    <xdr:to>
      <xdr:col>4</xdr:col>
      <xdr:colOff>581025</xdr:colOff>
      <xdr:row>29</xdr:row>
      <xdr:rowOff>66675</xdr:rowOff>
    </xdr:to>
    <mc:AlternateContent xmlns:mc="http://schemas.openxmlformats.org/markup-compatibility/2006">
      <mc:Choice xmlns:a14="http://schemas.microsoft.com/office/drawing/2010/main" Requires="a14">
        <xdr:graphicFrame macro="">
          <xdr:nvGraphicFramePr>
            <xdr:cNvPr id="2" name="Year 1">
              <a:extLst>
                <a:ext uri="{FF2B5EF4-FFF2-40B4-BE49-F238E27FC236}">
                  <a16:creationId xmlns:a16="http://schemas.microsoft.com/office/drawing/2014/main" id="{463754C8-A5F1-FC6B-B897-FD26175C663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3448050" y="29241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390525</xdr:colOff>
      <xdr:row>5</xdr:row>
      <xdr:rowOff>23811</xdr:rowOff>
    </xdr:from>
    <xdr:to>
      <xdr:col>16</xdr:col>
      <xdr:colOff>581025</xdr:colOff>
      <xdr:row>23</xdr:row>
      <xdr:rowOff>142874</xdr:rowOff>
    </xdr:to>
    <xdr:graphicFrame macro="">
      <xdr:nvGraphicFramePr>
        <xdr:cNvPr id="3" name="Chart 2">
          <a:extLst>
            <a:ext uri="{FF2B5EF4-FFF2-40B4-BE49-F238E27FC236}">
              <a16:creationId xmlns:a16="http://schemas.microsoft.com/office/drawing/2014/main" id="{9FBDBFC5-7E54-3111-3016-48E4843BF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219075</xdr:colOff>
      <xdr:row>9</xdr:row>
      <xdr:rowOff>9525</xdr:rowOff>
    </xdr:from>
    <xdr:to>
      <xdr:col>4</xdr:col>
      <xdr:colOff>219075</xdr:colOff>
      <xdr:row>21</xdr:row>
      <xdr:rowOff>161925</xdr:rowOff>
    </xdr:to>
    <mc:AlternateContent xmlns:mc="http://schemas.openxmlformats.org/markup-compatibility/2006">
      <mc:Choice xmlns:a14="http://schemas.microsoft.com/office/drawing/2010/main" Requires="a14">
        <xdr:graphicFrame macro="">
          <xdr:nvGraphicFramePr>
            <xdr:cNvPr id="2" name="Year 2">
              <a:extLst>
                <a:ext uri="{FF2B5EF4-FFF2-40B4-BE49-F238E27FC236}">
                  <a16:creationId xmlns:a16="http://schemas.microsoft.com/office/drawing/2014/main" id="{AE418F7A-6D96-D032-86D8-FDD2AA736AC2}"/>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114425" y="19526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1324509</xdr:colOff>
      <xdr:row>10</xdr:row>
      <xdr:rowOff>133350</xdr:rowOff>
    </xdr:from>
    <xdr:to>
      <xdr:col>11</xdr:col>
      <xdr:colOff>390525</xdr:colOff>
      <xdr:row>13</xdr:row>
      <xdr:rowOff>142467</xdr:rowOff>
    </xdr:to>
    <xdr:sp macro="" textlink="">
      <xdr:nvSpPr>
        <xdr:cNvPr id="5" name="Arrow: Chevron 4">
          <a:extLst>
            <a:ext uri="{FF2B5EF4-FFF2-40B4-BE49-F238E27FC236}">
              <a16:creationId xmlns:a16="http://schemas.microsoft.com/office/drawing/2014/main" id="{D57A605B-5C97-4A89-0995-0A160AF0808B}"/>
            </a:ext>
          </a:extLst>
        </xdr:cNvPr>
        <xdr:cNvSpPr/>
      </xdr:nvSpPr>
      <xdr:spPr>
        <a:xfrm>
          <a:off x="11430534" y="2295525"/>
          <a:ext cx="1513941" cy="66634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US"/>
        </a:p>
      </xdr:txBody>
    </xdr:sp>
    <xdr:clientData/>
  </xdr:twoCellAnchor>
  <xdr:twoCellAnchor>
    <xdr:from>
      <xdr:col>9</xdr:col>
      <xdr:colOff>1750159</xdr:colOff>
      <xdr:row>12</xdr:row>
      <xdr:rowOff>9931</xdr:rowOff>
    </xdr:from>
    <xdr:to>
      <xdr:col>12</xdr:col>
      <xdr:colOff>123825</xdr:colOff>
      <xdr:row>14</xdr:row>
      <xdr:rowOff>91395</xdr:rowOff>
    </xdr:to>
    <xdr:sp macro="" textlink="">
      <xdr:nvSpPr>
        <xdr:cNvPr id="6" name="Freeform: Shape 5">
          <a:extLst>
            <a:ext uri="{FF2B5EF4-FFF2-40B4-BE49-F238E27FC236}">
              <a16:creationId xmlns:a16="http://schemas.microsoft.com/office/drawing/2014/main" id="{C85B6BD1-3335-0F1D-8772-105FF910283C}"/>
            </a:ext>
          </a:extLst>
        </xdr:cNvPr>
        <xdr:cNvSpPr/>
      </xdr:nvSpPr>
      <xdr:spPr>
        <a:xfrm>
          <a:off x="11856184" y="2610256"/>
          <a:ext cx="1431191"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clientData/>
  </xdr:twoCellAnchor>
  <xdr:twoCellAnchor>
    <xdr:from>
      <xdr:col>10</xdr:col>
      <xdr:colOff>557063</xdr:colOff>
      <xdr:row>19</xdr:row>
      <xdr:rowOff>146728</xdr:rowOff>
    </xdr:from>
    <xdr:to>
      <xdr:col>13</xdr:col>
      <xdr:colOff>74413</xdr:colOff>
      <xdr:row>22</xdr:row>
      <xdr:rowOff>94842</xdr:rowOff>
    </xdr:to>
    <xdr:sp macro="" textlink="">
      <xdr:nvSpPr>
        <xdr:cNvPr id="7" name="Arrow: Chevron 6">
          <a:extLst>
            <a:ext uri="{FF2B5EF4-FFF2-40B4-BE49-F238E27FC236}">
              <a16:creationId xmlns:a16="http://schemas.microsoft.com/office/drawing/2014/main" id="{F6FFD5C5-545F-F6E5-B577-E7631311C386}"/>
            </a:ext>
          </a:extLst>
        </xdr:cNvPr>
        <xdr:cNvSpPr/>
      </xdr:nvSpPr>
      <xdr:spPr>
        <a:xfrm>
          <a:off x="12501413" y="422342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11</xdr:col>
      <xdr:colOff>306437</xdr:colOff>
      <xdr:row>20</xdr:row>
      <xdr:rowOff>86131</xdr:rowOff>
    </xdr:from>
    <xdr:to>
      <xdr:col>13</xdr:col>
      <xdr:colOff>223986</xdr:colOff>
      <xdr:row>23</xdr:row>
      <xdr:rowOff>34245</xdr:rowOff>
    </xdr:to>
    <xdr:sp macro="" textlink="">
      <xdr:nvSpPr>
        <xdr:cNvPr id="8" name="Freeform: Shape 7">
          <a:extLst>
            <a:ext uri="{FF2B5EF4-FFF2-40B4-BE49-F238E27FC236}">
              <a16:creationId xmlns:a16="http://schemas.microsoft.com/office/drawing/2014/main" id="{E527F079-BD6E-D271-6B57-0018805FF298}"/>
            </a:ext>
          </a:extLst>
        </xdr:cNvPr>
        <xdr:cNvSpPr/>
      </xdr:nvSpPr>
      <xdr:spPr>
        <a:xfrm>
          <a:off x="12860387" y="4353331"/>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clientData/>
  </xdr:twoCellAnchor>
  <xdr:twoCellAnchor>
    <xdr:from>
      <xdr:col>13</xdr:col>
      <xdr:colOff>265866</xdr:colOff>
      <xdr:row>19</xdr:row>
      <xdr:rowOff>146728</xdr:rowOff>
    </xdr:from>
    <xdr:to>
      <xdr:col>15</xdr:col>
      <xdr:colOff>392816</xdr:colOff>
      <xdr:row>22</xdr:row>
      <xdr:rowOff>94842</xdr:rowOff>
    </xdr:to>
    <xdr:sp macro="" textlink="">
      <xdr:nvSpPr>
        <xdr:cNvPr id="9" name="Arrow: Chevron 8">
          <a:extLst>
            <a:ext uri="{FF2B5EF4-FFF2-40B4-BE49-F238E27FC236}">
              <a16:creationId xmlns:a16="http://schemas.microsoft.com/office/drawing/2014/main" id="{62909A92-C51F-2EB9-E8C5-650B964DF70C}"/>
            </a:ext>
          </a:extLst>
        </xdr:cNvPr>
        <xdr:cNvSpPr/>
      </xdr:nvSpPr>
      <xdr:spPr>
        <a:xfrm>
          <a:off x="14039016" y="422342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14</xdr:col>
      <xdr:colOff>15239</xdr:colOff>
      <xdr:row>20</xdr:row>
      <xdr:rowOff>86131</xdr:rowOff>
    </xdr:from>
    <xdr:to>
      <xdr:col>15</xdr:col>
      <xdr:colOff>542388</xdr:colOff>
      <xdr:row>23</xdr:row>
      <xdr:rowOff>34245</xdr:rowOff>
    </xdr:to>
    <xdr:sp macro="" textlink="">
      <xdr:nvSpPr>
        <xdr:cNvPr id="10" name="Freeform: Shape 9">
          <a:extLst>
            <a:ext uri="{FF2B5EF4-FFF2-40B4-BE49-F238E27FC236}">
              <a16:creationId xmlns:a16="http://schemas.microsoft.com/office/drawing/2014/main" id="{4A458D1E-E21A-BD59-0DCD-E455A39C2351}"/>
            </a:ext>
          </a:extLst>
        </xdr:cNvPr>
        <xdr:cNvSpPr/>
      </xdr:nvSpPr>
      <xdr:spPr>
        <a:xfrm>
          <a:off x="14397989" y="4353331"/>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109537</xdr:colOff>
      <xdr:row>11</xdr:row>
      <xdr:rowOff>42862</xdr:rowOff>
    </xdr:from>
    <xdr:to>
      <xdr:col>14</xdr:col>
      <xdr:colOff>414337</xdr:colOff>
      <xdr:row>25</xdr:row>
      <xdr:rowOff>119062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E16FEB4-8BE6-2604-170B-1FD1174DF0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19687" y="21383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76200</xdr:colOff>
      <xdr:row>0</xdr:row>
      <xdr:rowOff>19050</xdr:rowOff>
    </xdr:from>
    <xdr:to>
      <xdr:col>6</xdr:col>
      <xdr:colOff>590550</xdr:colOff>
      <xdr:row>5</xdr:row>
      <xdr:rowOff>171450</xdr:rowOff>
    </xdr:to>
    <xdr:sp macro="" textlink="">
      <xdr:nvSpPr>
        <xdr:cNvPr id="2" name="Rectangle: Rounded Corners 1">
          <a:extLst>
            <a:ext uri="{FF2B5EF4-FFF2-40B4-BE49-F238E27FC236}">
              <a16:creationId xmlns:a16="http://schemas.microsoft.com/office/drawing/2014/main" id="{A332F1E8-55C2-5288-2B14-66BC5CFF3CE8}"/>
            </a:ext>
          </a:extLst>
        </xdr:cNvPr>
        <xdr:cNvSpPr/>
      </xdr:nvSpPr>
      <xdr:spPr>
        <a:xfrm>
          <a:off x="76200" y="19050"/>
          <a:ext cx="4171950" cy="1104900"/>
        </a:xfrm>
        <a:prstGeom prst="roundRect">
          <a:avLst/>
        </a:prstGeom>
        <a:solidFill>
          <a:schemeClr val="accent1">
            <a:lumMod val="75000"/>
          </a:schemeClr>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2400" b="1" kern="1200">
              <a:solidFill>
                <a:schemeClr val="bg1"/>
              </a:solidFill>
              <a:latin typeface="Amasis MT Pro Black" panose="02040A04050005020304" pitchFamily="18" charset="0"/>
            </a:rPr>
            <a:t>ASIA</a:t>
          </a:r>
          <a:r>
            <a:rPr lang="en-US" sz="2400" b="1" kern="1200" baseline="0">
              <a:solidFill>
                <a:schemeClr val="bg1"/>
              </a:solidFill>
              <a:latin typeface="Amasis MT Pro Black" panose="02040A04050005020304" pitchFamily="18" charset="0"/>
            </a:rPr>
            <a:t> CUP ANALYSIS</a:t>
          </a:r>
          <a:endParaRPr lang="en-US" sz="2400" b="1" kern="1200">
            <a:solidFill>
              <a:schemeClr val="bg1"/>
            </a:solidFill>
            <a:latin typeface="Amasis MT Pro Black" panose="02040A04050005020304" pitchFamily="18" charset="0"/>
          </a:endParaRPr>
        </a:p>
      </xdr:txBody>
    </xdr:sp>
    <xdr:clientData/>
  </xdr:twoCellAnchor>
  <xdr:twoCellAnchor>
    <xdr:from>
      <xdr:col>5</xdr:col>
      <xdr:colOff>466725</xdr:colOff>
      <xdr:row>1</xdr:row>
      <xdr:rowOff>80962</xdr:rowOff>
    </xdr:from>
    <xdr:to>
      <xdr:col>13</xdr:col>
      <xdr:colOff>161925</xdr:colOff>
      <xdr:row>15</xdr:row>
      <xdr:rowOff>157162</xdr:rowOff>
    </xdr:to>
    <xdr:graphicFrame macro="">
      <xdr:nvGraphicFramePr>
        <xdr:cNvPr id="11" name="Diagram 10">
          <a:extLst>
            <a:ext uri="{FF2B5EF4-FFF2-40B4-BE49-F238E27FC236}">
              <a16:creationId xmlns:a16="http://schemas.microsoft.com/office/drawing/2014/main" id="{CD0DAC59-74A2-21A9-7E40-6980F4D50C82}"/>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8</xdr:col>
      <xdr:colOff>57149</xdr:colOff>
      <xdr:row>0</xdr:row>
      <xdr:rowOff>142875</xdr:rowOff>
    </xdr:from>
    <xdr:to>
      <xdr:col>12</xdr:col>
      <xdr:colOff>276224</xdr:colOff>
      <xdr:row>4</xdr:row>
      <xdr:rowOff>51979</xdr:rowOff>
    </xdr:to>
    <xdr:sp macro="" textlink="KPI!F26">
      <xdr:nvSpPr>
        <xdr:cNvPr id="20" name="Arrow: Chevron 19">
          <a:extLst>
            <a:ext uri="{FF2B5EF4-FFF2-40B4-BE49-F238E27FC236}">
              <a16:creationId xmlns:a16="http://schemas.microsoft.com/office/drawing/2014/main" id="{BF134F69-7913-4129-B61A-1A1329C66945}"/>
            </a:ext>
          </a:extLst>
        </xdr:cNvPr>
        <xdr:cNvSpPr/>
      </xdr:nvSpPr>
      <xdr:spPr>
        <a:xfrm>
          <a:off x="4933949" y="142875"/>
          <a:ext cx="2657475" cy="671104"/>
        </a:xfrm>
        <a:prstGeom prst="chevron">
          <a:avLst>
            <a:gd name="adj" fmla="val 40000"/>
          </a:avLst>
        </a:prstGeom>
        <a:solidFill>
          <a:schemeClr val="accent1">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70B3E80C-E50F-46E0-A9AF-20AF7035E442}" type="TxLink">
            <a:rPr lang="en-US" sz="2000" b="1" i="0" u="none" strike="noStrike">
              <a:solidFill>
                <a:schemeClr val="bg1"/>
              </a:solidFill>
              <a:latin typeface="Amasis MT Pro Black" panose="02040A04050005020304" pitchFamily="18" charset="0"/>
            </a:rPr>
            <a:pPr algn="ctr"/>
            <a:t>Year</a:t>
          </a:fld>
          <a:endParaRPr lang="en-US" sz="2000" b="1">
            <a:solidFill>
              <a:schemeClr val="bg1"/>
            </a:solidFill>
            <a:latin typeface="Amasis MT Pro Black" panose="02040A04050005020304" pitchFamily="18" charset="0"/>
          </a:endParaRPr>
        </a:p>
      </xdr:txBody>
    </xdr:sp>
    <xdr:clientData/>
  </xdr:twoCellAnchor>
  <xdr:twoCellAnchor>
    <xdr:from>
      <xdr:col>8</xdr:col>
      <xdr:colOff>323850</xdr:colOff>
      <xdr:row>2</xdr:row>
      <xdr:rowOff>172905</xdr:rowOff>
    </xdr:from>
    <xdr:to>
      <xdr:col>12</xdr:col>
      <xdr:colOff>438150</xdr:colOff>
      <xdr:row>5</xdr:row>
      <xdr:rowOff>114300</xdr:rowOff>
    </xdr:to>
    <xdr:sp macro="" textlink="KPI!F27">
      <xdr:nvSpPr>
        <xdr:cNvPr id="21" name="Freeform: Shape 20">
          <a:extLst>
            <a:ext uri="{FF2B5EF4-FFF2-40B4-BE49-F238E27FC236}">
              <a16:creationId xmlns:a16="http://schemas.microsoft.com/office/drawing/2014/main" id="{85AA5498-D870-45C4-8EBB-D01239C3333F}"/>
            </a:ext>
          </a:extLst>
        </xdr:cNvPr>
        <xdr:cNvSpPr/>
      </xdr:nvSpPr>
      <xdr:spPr>
        <a:xfrm>
          <a:off x="5200650" y="553905"/>
          <a:ext cx="2552700" cy="51289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7041744-2545-44D9-BA1E-6B8EB3F60F04}" type="TxLink">
            <a:rPr lang="en-US" sz="2000" b="1" i="0" u="none" strike="noStrike" kern="1200">
              <a:solidFill>
                <a:schemeClr val="tx1"/>
              </a:solidFill>
              <a:latin typeface="Amasis MT Pro Black" panose="02040A04050005020304" pitchFamily="18" charset="0"/>
            </a:rPr>
            <a:t>2023</a:t>
          </a:fld>
          <a:endParaRPr lang="en-US" sz="2000" b="1" kern="1200">
            <a:solidFill>
              <a:schemeClr val="tx1"/>
            </a:solidFill>
            <a:latin typeface="Amasis MT Pro Black" panose="02040A04050005020304" pitchFamily="18" charset="0"/>
          </a:endParaRPr>
        </a:p>
      </xdr:txBody>
    </xdr:sp>
    <xdr:clientData/>
  </xdr:twoCellAnchor>
  <xdr:twoCellAnchor>
    <xdr:from>
      <xdr:col>13</xdr:col>
      <xdr:colOff>219075</xdr:colOff>
      <xdr:row>0</xdr:row>
      <xdr:rowOff>152400</xdr:rowOff>
    </xdr:from>
    <xdr:to>
      <xdr:col>17</xdr:col>
      <xdr:colOff>438150</xdr:colOff>
      <xdr:row>4</xdr:row>
      <xdr:rowOff>61504</xdr:rowOff>
    </xdr:to>
    <xdr:sp macro="" textlink="KPI!G26">
      <xdr:nvSpPr>
        <xdr:cNvPr id="40" name="Arrow: Chevron 39">
          <a:extLst>
            <a:ext uri="{FF2B5EF4-FFF2-40B4-BE49-F238E27FC236}">
              <a16:creationId xmlns:a16="http://schemas.microsoft.com/office/drawing/2014/main" id="{8252501A-A73A-4301-BF54-8CC58CC90507}"/>
            </a:ext>
          </a:extLst>
        </xdr:cNvPr>
        <xdr:cNvSpPr/>
      </xdr:nvSpPr>
      <xdr:spPr>
        <a:xfrm>
          <a:off x="8143875" y="152400"/>
          <a:ext cx="2657475" cy="671104"/>
        </a:xfrm>
        <a:prstGeom prst="chevron">
          <a:avLst>
            <a:gd name="adj" fmla="val 40000"/>
          </a:avLst>
        </a:prstGeom>
        <a:solidFill>
          <a:schemeClr val="accent1">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F5B7979D-AAA1-48D8-9CC7-081546173A7F}" type="TxLink">
            <a:rPr lang="en-US" sz="2000" b="1" i="0" u="none" strike="noStrike">
              <a:solidFill>
                <a:schemeClr val="bg1"/>
              </a:solidFill>
              <a:latin typeface="Amasis MT Pro Black" panose="02040A04050005020304" pitchFamily="18" charset="0"/>
            </a:rPr>
            <a:pPr algn="ctr"/>
            <a:t>Winner</a:t>
          </a:fld>
          <a:endParaRPr lang="en-US" sz="2000" b="1">
            <a:solidFill>
              <a:schemeClr val="bg1"/>
            </a:solidFill>
            <a:latin typeface="Amasis MT Pro Black" panose="02040A04050005020304" pitchFamily="18" charset="0"/>
          </a:endParaRPr>
        </a:p>
      </xdr:txBody>
    </xdr:sp>
    <xdr:clientData/>
  </xdr:twoCellAnchor>
  <xdr:twoCellAnchor>
    <xdr:from>
      <xdr:col>13</xdr:col>
      <xdr:colOff>466726</xdr:colOff>
      <xdr:row>3</xdr:row>
      <xdr:rowOff>1455</xdr:rowOff>
    </xdr:from>
    <xdr:to>
      <xdr:col>17</xdr:col>
      <xdr:colOff>581026</xdr:colOff>
      <xdr:row>5</xdr:row>
      <xdr:rowOff>133350</xdr:rowOff>
    </xdr:to>
    <xdr:sp macro="" textlink="KPI!G27">
      <xdr:nvSpPr>
        <xdr:cNvPr id="41" name="Freeform: Shape 40">
          <a:extLst>
            <a:ext uri="{FF2B5EF4-FFF2-40B4-BE49-F238E27FC236}">
              <a16:creationId xmlns:a16="http://schemas.microsoft.com/office/drawing/2014/main" id="{773AB22F-675B-4C93-8B38-C0EE022D8015}"/>
            </a:ext>
          </a:extLst>
        </xdr:cNvPr>
        <xdr:cNvSpPr/>
      </xdr:nvSpPr>
      <xdr:spPr>
        <a:xfrm>
          <a:off x="8391526" y="572955"/>
          <a:ext cx="2552700" cy="51289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5CFF58C-6EA8-4888-BBC7-46CD4AE88175}" type="TxLink">
            <a:rPr lang="en-US" sz="2000" b="1" i="0" u="none" strike="noStrike" kern="1200">
              <a:solidFill>
                <a:srgbClr val="000000"/>
              </a:solidFill>
              <a:latin typeface="Amasis MT Pro Black" panose="02040A04050005020304" pitchFamily="18" charset="0"/>
            </a:rPr>
            <a:t>India</a:t>
          </a:fld>
          <a:endParaRPr lang="en-US" sz="2000" b="1" kern="1200">
            <a:latin typeface="Amasis MT Pro Black" panose="02040A04050005020304" pitchFamily="18" charset="0"/>
          </a:endParaRPr>
        </a:p>
      </xdr:txBody>
    </xdr:sp>
    <xdr:clientData/>
  </xdr:twoCellAnchor>
  <xdr:twoCellAnchor>
    <xdr:from>
      <xdr:col>23</xdr:col>
      <xdr:colOff>476249</xdr:colOff>
      <xdr:row>0</xdr:row>
      <xdr:rowOff>171449</xdr:rowOff>
    </xdr:from>
    <xdr:to>
      <xdr:col>28</xdr:col>
      <xdr:colOff>371475</xdr:colOff>
      <xdr:row>4</xdr:row>
      <xdr:rowOff>51978</xdr:rowOff>
    </xdr:to>
    <xdr:sp macro="" textlink="KPI!I26">
      <xdr:nvSpPr>
        <xdr:cNvPr id="42" name="Arrow: Chevron 41">
          <a:extLst>
            <a:ext uri="{FF2B5EF4-FFF2-40B4-BE49-F238E27FC236}">
              <a16:creationId xmlns:a16="http://schemas.microsoft.com/office/drawing/2014/main" id="{2685DC1F-19BF-4326-BE41-08F4AB22B81E}"/>
            </a:ext>
          </a:extLst>
        </xdr:cNvPr>
        <xdr:cNvSpPr/>
      </xdr:nvSpPr>
      <xdr:spPr>
        <a:xfrm>
          <a:off x="14497049" y="171449"/>
          <a:ext cx="2943226" cy="642529"/>
        </a:xfrm>
        <a:prstGeom prst="chevron">
          <a:avLst>
            <a:gd name="adj" fmla="val 40000"/>
          </a:avLst>
        </a:prstGeom>
        <a:solidFill>
          <a:schemeClr val="accent1">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l"/>
          <a:fld id="{DC78ACD1-5BEA-4782-9E6B-6DC96E1C4D8D}" type="TxLink">
            <a:rPr lang="en-US" sz="1800" b="0" i="0" u="none" strike="noStrike">
              <a:solidFill>
                <a:schemeClr val="bg1"/>
              </a:solidFill>
              <a:latin typeface="Amasis MT Pro Black" panose="02040A04050005020304" pitchFamily="18" charset="0"/>
            </a:rPr>
            <a:pPr algn="l"/>
            <a:t>Player of the Series</a:t>
          </a:fld>
          <a:endParaRPr lang="en-US" sz="1800">
            <a:solidFill>
              <a:schemeClr val="bg1"/>
            </a:solidFill>
            <a:latin typeface="Amasis MT Pro Black" panose="02040A04050005020304" pitchFamily="18" charset="0"/>
          </a:endParaRPr>
        </a:p>
      </xdr:txBody>
    </xdr:sp>
    <xdr:clientData/>
  </xdr:twoCellAnchor>
  <xdr:twoCellAnchor>
    <xdr:from>
      <xdr:col>24</xdr:col>
      <xdr:colOff>409576</xdr:colOff>
      <xdr:row>3</xdr:row>
      <xdr:rowOff>10980</xdr:rowOff>
    </xdr:from>
    <xdr:to>
      <xdr:col>28</xdr:col>
      <xdr:colOff>523876</xdr:colOff>
      <xdr:row>5</xdr:row>
      <xdr:rowOff>142875</xdr:rowOff>
    </xdr:to>
    <xdr:sp macro="" textlink="KPI!I27">
      <xdr:nvSpPr>
        <xdr:cNvPr id="43" name="Freeform: Shape 42">
          <a:extLst>
            <a:ext uri="{FF2B5EF4-FFF2-40B4-BE49-F238E27FC236}">
              <a16:creationId xmlns:a16="http://schemas.microsoft.com/office/drawing/2014/main" id="{388C2B28-8021-444D-B9B8-5188F8791182}"/>
            </a:ext>
          </a:extLst>
        </xdr:cNvPr>
        <xdr:cNvSpPr/>
      </xdr:nvSpPr>
      <xdr:spPr>
        <a:xfrm>
          <a:off x="15039976" y="582480"/>
          <a:ext cx="2552700" cy="51289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6D6C19F-3AA5-43B4-AAA2-58708B03FA21}" type="TxLink">
            <a:rPr lang="en-US" sz="1800" b="0" i="0" u="none" strike="noStrike" kern="1200">
              <a:solidFill>
                <a:srgbClr val="000000"/>
              </a:solidFill>
              <a:latin typeface="Amasis MT Pro Black" panose="02040A04050005020304" pitchFamily="18" charset="0"/>
            </a:rPr>
            <a:t>Kuldeep Yadav</a:t>
          </a:fld>
          <a:endParaRPr lang="en-US" sz="1800" kern="1200">
            <a:latin typeface="Amasis MT Pro Black" panose="02040A04050005020304" pitchFamily="18" charset="0"/>
          </a:endParaRPr>
        </a:p>
      </xdr:txBody>
    </xdr:sp>
    <xdr:clientData/>
  </xdr:twoCellAnchor>
  <xdr:twoCellAnchor>
    <xdr:from>
      <xdr:col>18</xdr:col>
      <xdr:colOff>352425</xdr:colOff>
      <xdr:row>0</xdr:row>
      <xdr:rowOff>161925</xdr:rowOff>
    </xdr:from>
    <xdr:to>
      <xdr:col>22</xdr:col>
      <xdr:colOff>571500</xdr:colOff>
      <xdr:row>4</xdr:row>
      <xdr:rowOff>71029</xdr:rowOff>
    </xdr:to>
    <xdr:sp macro="" textlink="KPI!H26">
      <xdr:nvSpPr>
        <xdr:cNvPr id="44" name="Arrow: Chevron 43">
          <a:extLst>
            <a:ext uri="{FF2B5EF4-FFF2-40B4-BE49-F238E27FC236}">
              <a16:creationId xmlns:a16="http://schemas.microsoft.com/office/drawing/2014/main" id="{4A153DFB-C634-4C38-91AC-15340B6EF7AE}"/>
            </a:ext>
          </a:extLst>
        </xdr:cNvPr>
        <xdr:cNvSpPr/>
      </xdr:nvSpPr>
      <xdr:spPr>
        <a:xfrm>
          <a:off x="11325225" y="161925"/>
          <a:ext cx="2657475" cy="671104"/>
        </a:xfrm>
        <a:prstGeom prst="chevron">
          <a:avLst>
            <a:gd name="adj" fmla="val 40000"/>
          </a:avLst>
        </a:prstGeom>
        <a:solidFill>
          <a:schemeClr val="accent1">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B7D74AE8-03BC-4F3D-A2EC-B6F3AFB67B03}" type="TxLink">
            <a:rPr lang="en-US" sz="2000" b="1" i="0" u="none" strike="noStrike">
              <a:solidFill>
                <a:schemeClr val="bg1"/>
              </a:solidFill>
              <a:latin typeface="Amasis MT Pro Black" panose="02040A04050005020304" pitchFamily="18" charset="0"/>
            </a:rPr>
            <a:pPr algn="ctr"/>
            <a:t>Runner Up</a:t>
          </a:fld>
          <a:endParaRPr lang="en-US" sz="2000" b="1">
            <a:solidFill>
              <a:schemeClr val="bg1"/>
            </a:solidFill>
            <a:latin typeface="Amasis MT Pro Black" panose="02040A04050005020304" pitchFamily="18" charset="0"/>
          </a:endParaRPr>
        </a:p>
      </xdr:txBody>
    </xdr:sp>
    <xdr:clientData/>
  </xdr:twoCellAnchor>
  <xdr:twoCellAnchor>
    <xdr:from>
      <xdr:col>19</xdr:col>
      <xdr:colOff>47626</xdr:colOff>
      <xdr:row>3</xdr:row>
      <xdr:rowOff>10980</xdr:rowOff>
    </xdr:from>
    <xdr:to>
      <xdr:col>23</xdr:col>
      <xdr:colOff>161926</xdr:colOff>
      <xdr:row>5</xdr:row>
      <xdr:rowOff>142875</xdr:rowOff>
    </xdr:to>
    <xdr:sp macro="" textlink="KPI!H27">
      <xdr:nvSpPr>
        <xdr:cNvPr id="45" name="Freeform: Shape 44">
          <a:extLst>
            <a:ext uri="{FF2B5EF4-FFF2-40B4-BE49-F238E27FC236}">
              <a16:creationId xmlns:a16="http://schemas.microsoft.com/office/drawing/2014/main" id="{C184C332-0E78-44B2-83E2-9551D6A207A9}"/>
            </a:ext>
          </a:extLst>
        </xdr:cNvPr>
        <xdr:cNvSpPr/>
      </xdr:nvSpPr>
      <xdr:spPr>
        <a:xfrm>
          <a:off x="11630026" y="582480"/>
          <a:ext cx="2552700" cy="51289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FCC5033-1A93-457A-9AFB-CC280632424C}" type="TxLink">
            <a:rPr lang="en-US" sz="2000" b="1" i="0" u="none" strike="noStrike" kern="1200">
              <a:solidFill>
                <a:srgbClr val="000000"/>
              </a:solidFill>
              <a:latin typeface="Amasis MT Pro Black" panose="02040A04050005020304" pitchFamily="18" charset="0"/>
            </a:rPr>
            <a:t>Sri Lanka</a:t>
          </a:fld>
          <a:endParaRPr lang="en-US" sz="2000" b="1" kern="1200">
            <a:latin typeface="Amasis MT Pro Black" panose="02040A04050005020304" pitchFamily="18" charset="0"/>
          </a:endParaRPr>
        </a:p>
      </xdr:txBody>
    </xdr:sp>
    <xdr:clientData/>
  </xdr:twoCellAnchor>
  <xdr:twoCellAnchor editAs="oneCell">
    <xdr:from>
      <xdr:col>0</xdr:col>
      <xdr:colOff>0</xdr:colOff>
      <xdr:row>6</xdr:row>
      <xdr:rowOff>19051</xdr:rowOff>
    </xdr:from>
    <xdr:to>
      <xdr:col>29</xdr:col>
      <xdr:colOff>0</xdr:colOff>
      <xdr:row>8</xdr:row>
      <xdr:rowOff>85725</xdr:rowOff>
    </xdr:to>
    <mc:AlternateContent xmlns:mc="http://schemas.openxmlformats.org/markup-compatibility/2006">
      <mc:Choice xmlns:a14="http://schemas.microsoft.com/office/drawing/2010/main" Requires="a14">
        <xdr:graphicFrame macro="">
          <xdr:nvGraphicFramePr>
            <xdr:cNvPr id="46" name="Year 3">
              <a:extLst>
                <a:ext uri="{FF2B5EF4-FFF2-40B4-BE49-F238E27FC236}">
                  <a16:creationId xmlns:a16="http://schemas.microsoft.com/office/drawing/2014/main" id="{A899D1E6-C59B-473A-B980-C9DF057907BF}"/>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0" y="1162051"/>
              <a:ext cx="17678400" cy="447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28574</xdr:colOff>
      <xdr:row>8</xdr:row>
      <xdr:rowOff>85726</xdr:rowOff>
    </xdr:from>
    <xdr:to>
      <xdr:col>12</xdr:col>
      <xdr:colOff>276225</xdr:colOff>
      <xdr:row>27</xdr:row>
      <xdr:rowOff>133350</xdr:rowOff>
    </xdr:to>
    <xdr:graphicFrame macro="">
      <xdr:nvGraphicFramePr>
        <xdr:cNvPr id="49" name="Matches Win">
          <a:extLst>
            <a:ext uri="{FF2B5EF4-FFF2-40B4-BE49-F238E27FC236}">
              <a16:creationId xmlns:a16="http://schemas.microsoft.com/office/drawing/2014/main" id="{2987CBAF-8FC9-4BB1-BA68-442BA7354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295275</xdr:colOff>
      <xdr:row>8</xdr:row>
      <xdr:rowOff>76199</xdr:rowOff>
    </xdr:from>
    <xdr:to>
      <xdr:col>20</xdr:col>
      <xdr:colOff>371474</xdr:colOff>
      <xdr:row>27</xdr:row>
      <xdr:rowOff>123825</xdr:rowOff>
    </xdr:to>
    <xdr:graphicFrame macro="">
      <xdr:nvGraphicFramePr>
        <xdr:cNvPr id="50" name="Chart 49">
          <a:extLst>
            <a:ext uri="{FF2B5EF4-FFF2-40B4-BE49-F238E27FC236}">
              <a16:creationId xmlns:a16="http://schemas.microsoft.com/office/drawing/2014/main" id="{C8E47D8E-3A9A-4D77-9C1A-846CBC25B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390525</xdr:colOff>
      <xdr:row>8</xdr:row>
      <xdr:rowOff>85723</xdr:rowOff>
    </xdr:from>
    <xdr:to>
      <xdr:col>29</xdr:col>
      <xdr:colOff>66675</xdr:colOff>
      <xdr:row>48</xdr:row>
      <xdr:rowOff>104774</xdr:rowOff>
    </xdr:to>
    <xdr:graphicFrame macro="">
      <xdr:nvGraphicFramePr>
        <xdr:cNvPr id="51" name="Chart 50">
          <a:extLst>
            <a:ext uri="{FF2B5EF4-FFF2-40B4-BE49-F238E27FC236}">
              <a16:creationId xmlns:a16="http://schemas.microsoft.com/office/drawing/2014/main" id="{C341C3B3-4D14-4DFA-9EB5-3E78F5A68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57149</xdr:colOff>
      <xdr:row>27</xdr:row>
      <xdr:rowOff>142874</xdr:rowOff>
    </xdr:from>
    <xdr:to>
      <xdr:col>8</xdr:col>
      <xdr:colOff>180975</xdr:colOff>
      <xdr:row>48</xdr:row>
      <xdr:rowOff>57149</xdr:rowOff>
    </xdr:to>
    <mc:AlternateContent xmlns:mc="http://schemas.openxmlformats.org/markup-compatibility/2006">
      <mc:Choice xmlns:cx1="http://schemas.microsoft.com/office/drawing/2015/9/8/chartex" Requires="cx1">
        <xdr:graphicFrame macro="">
          <xdr:nvGraphicFramePr>
            <xdr:cNvPr id="52" name="Chart 51">
              <a:extLst>
                <a:ext uri="{FF2B5EF4-FFF2-40B4-BE49-F238E27FC236}">
                  <a16:creationId xmlns:a16="http://schemas.microsoft.com/office/drawing/2014/main" id="{3136F7B4-0DFA-463A-BB89-EDA85C1E62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57149" y="5286374"/>
              <a:ext cx="5000626" cy="39147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142874</xdr:colOff>
      <xdr:row>27</xdr:row>
      <xdr:rowOff>133350</xdr:rowOff>
    </xdr:from>
    <xdr:to>
      <xdr:col>20</xdr:col>
      <xdr:colOff>390525</xdr:colOff>
      <xdr:row>48</xdr:row>
      <xdr:rowOff>95250</xdr:rowOff>
    </xdr:to>
    <xdr:graphicFrame macro="">
      <xdr:nvGraphicFramePr>
        <xdr:cNvPr id="53" name="Chart 52">
          <a:extLst>
            <a:ext uri="{FF2B5EF4-FFF2-40B4-BE49-F238E27FC236}">
              <a16:creationId xmlns:a16="http://schemas.microsoft.com/office/drawing/2014/main" id="{8276779C-2A27-4058-87A4-A00627111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23.699103935185" createdVersion="8" refreshedVersion="8" minRefreshableVersion="3" recordCount="137" xr:uid="{7C8E34CC-6880-4B52-90B6-EA1495F97070}">
  <cacheSource type="worksheet">
    <worksheetSource name="Table2"/>
  </cacheSource>
  <cacheFields count="23">
    <cacheField name="Team" numFmtId="0">
      <sharedItems/>
    </cacheField>
    <cacheField name="Opponent" numFmtId="0">
      <sharedItems/>
    </cacheField>
    <cacheField name="Format" numFmtId="0">
      <sharedItems/>
    </cacheField>
    <cacheField name="Ground" numFmtId="0">
      <sharedItems count="20">
        <s v="Sharjah"/>
        <s v="Colombo(PSS)"/>
        <s v="Moratuwa"/>
        <s v="Kandy"/>
        <s v="Colombo(SSC)"/>
        <s v="Dhaka"/>
        <s v="Chattogram"/>
        <s v="Chandigarh"/>
        <s v="Cuttack"/>
        <s v="Kolkata"/>
        <s v="Colombo(RPS)"/>
        <s v="Dambulla"/>
        <s v="Lahore"/>
        <s v="Karachi"/>
        <s v="Mirpur"/>
        <s v="Fatullah"/>
        <s v="Dubai(DSC)"/>
        <s v="Abu Dhabi"/>
        <s v="Multan"/>
        <s v="Pallekele"/>
      </sharedItems>
    </cacheField>
    <cacheField name="Year" numFmtId="0">
      <sharedItems containsSemiMixedTypes="0" containsString="0" containsNumber="1" containsInteger="1" minValue="1984" maxValue="2023" count="17">
        <n v="1984"/>
        <n v="1986"/>
        <n v="1988"/>
        <n v="1990"/>
        <n v="1991"/>
        <n v="1995"/>
        <n v="1997"/>
        <n v="2000"/>
        <n v="2004"/>
        <n v="2008"/>
        <n v="2010"/>
        <n v="2012"/>
        <n v="2014"/>
        <n v="2016"/>
        <n v="2018"/>
        <n v="2022"/>
        <n v="2023"/>
      </sharedItems>
    </cacheField>
    <cacheField name="Toss" numFmtId="0">
      <sharedItems containsBlank="1"/>
    </cacheField>
    <cacheField name="Selection" numFmtId="0">
      <sharedItems containsBlank="1"/>
    </cacheField>
    <cacheField name="Run Scored" numFmtId="0">
      <sharedItems containsString="0" containsBlank="1" containsNumber="1" containsInteger="1" minValue="38" maxValue="374"/>
    </cacheField>
    <cacheField name="Wicket Lost" numFmtId="0">
      <sharedItems containsString="0" containsBlank="1" containsNumber="1" containsInteger="1" minValue="1" maxValue="10"/>
    </cacheField>
    <cacheField name="Fours" numFmtId="0">
      <sharedItems containsString="0" containsBlank="1" containsNumber="1" containsInteger="1" minValue="0" maxValue="36"/>
    </cacheField>
    <cacheField name="Sixes" numFmtId="0">
      <sharedItems containsString="0" containsBlank="1" containsNumber="1" containsInteger="1" minValue="0" maxValue="14"/>
    </cacheField>
    <cacheField name="Extras" numFmtId="0">
      <sharedItems containsString="0" containsBlank="1" containsNumber="1" containsInteger="1" minValue="1" maxValue="38"/>
    </cacheField>
    <cacheField name="Run Rate" numFmtId="0">
      <sharedItems containsString="0" containsBlank="1" containsNumber="1" minValue="2.31" maxValue="10.42"/>
    </cacheField>
    <cacheField name="Avg Bat Strike Rate" numFmtId="0">
      <sharedItems containsString="0" containsBlank="1" containsNumber="1" minValue="24.63" maxValue="162.36000000000001"/>
    </cacheField>
    <cacheField name="Highest Score" numFmtId="0">
      <sharedItems containsString="0" containsBlank="1" containsNumber="1" containsInteger="1" minValue="8" maxValue="144"/>
    </cacheField>
    <cacheField name="Wicket Taken" numFmtId="0">
      <sharedItems containsString="0" containsBlank="1" containsNumber="1" containsInteger="1" minValue="0" maxValue="10"/>
    </cacheField>
    <cacheField name="Given Extras" numFmtId="0">
      <sharedItems containsString="0" containsBlank="1" containsNumber="1" containsInteger="1" minValue="0" maxValue="38"/>
    </cacheField>
    <cacheField name="Highest Individual wicket" numFmtId="0">
      <sharedItems containsString="0" containsBlank="1" containsNumber="1" containsInteger="1" minValue="0" maxValue="6"/>
    </cacheField>
    <cacheField name="Player Of The Match" numFmtId="0">
      <sharedItems count="84">
        <s v="Roy Dias"/>
        <s v="Surinder Khanna"/>
        <s v="Mohsin Khan"/>
        <s v="Wasim Akram"/>
        <s v="Asanka Gurusinha"/>
        <s v="Javed Miandad"/>
        <s v="Roshan Mahanama"/>
        <s v="Navjot Sidhu"/>
        <s v="Aravinda de Silva"/>
        <s v="Moin ul Atiq"/>
        <s v="Arshad Ayub"/>
        <s v="Brendon Kuruppu"/>
        <s v="Arjuna Ranatunga"/>
        <s v="Athar Ali Khan"/>
        <s v="Mohammad Azharuddin"/>
        <s v="Manoj Prabhakar"/>
        <s v="Aaqib Javed"/>
        <s v="Sachin Tendulkar"/>
        <s v="Sanath Jayasuriya"/>
        <s v="Marvan Atapattu"/>
        <s v="Saeed Anwar"/>
        <s v="Sourav Ganguly"/>
        <s v="Imran Nazir"/>
        <s v="Mohammad Yousuf"/>
        <s v="Moin Khan"/>
        <s v="Javed Omar"/>
        <s v="Rahul Dravid"/>
        <s v="Yasir Hameed"/>
        <s v="Khurram Khan"/>
        <s v="Shoaib Malik"/>
        <s v="Nuwan Zoysa"/>
        <s v="Virender Sehwag"/>
        <s v="Mohammad Ashraful"/>
        <s v="Sohail Tanvir"/>
        <s v="Kumar Sangakkara"/>
        <s v="Suresh Raina"/>
        <s v="Ajantha Mendis"/>
        <s v="Younis Khan"/>
        <s v="MS Dhoni"/>
        <s v="Abdur Rauf"/>
        <s v="Shahid Afridi"/>
        <s v="Gautam Gambhir"/>
        <s v="Tillakaratne Dilshan"/>
        <s v="Farveez Maharoof"/>
        <s v="Dinesh Karthik"/>
        <s v="Mohammad Hafeez"/>
        <s v="Virat Kohli"/>
        <s v="Aizaz Cheema"/>
        <s v="Shakib Al Hasan"/>
        <s v="Lasith Malinga"/>
        <s v="Umar Akmal"/>
        <s v="Samiullah Shinwari"/>
        <s v="Ravindra Jadeja"/>
        <s v="Angelo Mathews"/>
        <s v="Rohit Sharma"/>
        <s v="Mahmudullah"/>
        <s v="Sabbir Rahman"/>
        <s v="Soumya Sarkar"/>
        <s v="Shikhar Dhawan"/>
        <s v="Mushfiqur Rahim"/>
        <s v="Usman Shinwari"/>
        <s v="Rahmat Shah"/>
        <s v="Bhuvneshwar Kumar"/>
        <s v="Rashid Khan"/>
        <s v="Litton Das"/>
        <s v="Fazalhaq Farooqi"/>
        <s v="Hardik Pandya"/>
        <s v="Mujeeb Ur Rahman"/>
        <s v="Suryakumar Yadav"/>
        <s v="Kusal Mendis"/>
        <s v="Mohammad Rizwan"/>
        <s v="Rahmanullah Gurbaz"/>
        <s v="Mohammad Nawaz"/>
        <s v="Dasun Shanaka"/>
        <s v="Shadab Khan"/>
        <s v="Wanindu Hasaranga de Silva"/>
        <s v="Bhanuka Rajapaksa"/>
        <s v="Babar Azam"/>
        <s v="Matheesa Pathirana"/>
        <s v="Mehidy Hassan Miraz"/>
        <s v="Haris Rauf"/>
        <s v="Sadeera Samarawickrama"/>
        <s v="Dunith Wellalage"/>
        <s v="Mohammed Siraj"/>
      </sharedItems>
    </cacheField>
    <cacheField name="Result" numFmtId="0">
      <sharedItems containsBlank="1" count="4">
        <s v="Win"/>
        <s v="Lose"/>
        <s v=" Lose D/L"/>
        <m/>
      </sharedItems>
    </cacheField>
    <cacheField name="Toss Winner" numFmtId="0">
      <sharedItems count="7">
        <s v="Sri Lanka"/>
        <s v="India"/>
        <s v="Pakistan"/>
        <s v="Bangladesh"/>
        <s v="Hong Kong"/>
        <s v="Afghanistan"/>
        <s v="UAE"/>
      </sharedItems>
    </cacheField>
    <cacheField name="Winner" numFmtId="0">
      <sharedItems count="5">
        <s v="Sri Lanka"/>
        <s v="India"/>
        <s v="Pakistan"/>
        <s v="Bangladesh"/>
        <s v="Afghanistan"/>
      </sharedItems>
    </cacheField>
    <cacheField name="Toss Selection" numFmtId="0">
      <sharedItems count="2">
        <s v="Bowling"/>
        <s v="Batting"/>
      </sharedItems>
    </cacheField>
  </cacheFields>
  <extLst>
    <ext xmlns:x14="http://schemas.microsoft.com/office/spreadsheetml/2009/9/main" uri="{725AE2AE-9491-48be-B2B4-4EB974FC3084}">
      <x14:pivotCacheDefinition pivotCacheId="17275557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23.770504050925" createdVersion="8" refreshedVersion="8" minRefreshableVersion="3" recordCount="15" xr:uid="{5F4B3F2A-B6EE-4420-8088-FD0EB9A4F6EC}">
  <cacheSource type="worksheet">
    <worksheetSource name="Table3"/>
  </cacheSource>
  <cacheFields count="5">
    <cacheField name="Years" numFmtId="0">
      <sharedItems containsSemiMixedTypes="0" containsString="0" containsNumber="1" containsInteger="1" minValue="1984" maxValue="2022"/>
    </cacheField>
    <cacheField name="Winner" numFmtId="0">
      <sharedItems count="3">
        <s v="India"/>
        <s v="Sri Lanka"/>
        <s v="Pakistan"/>
      </sharedItems>
    </cacheField>
    <cacheField name="Runner-Up" numFmtId="0">
      <sharedItems/>
    </cacheField>
    <cacheField name="Host"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7">
  <r>
    <s v="Sri Lanka"/>
    <s v="Pakistan"/>
    <s v="ODI"/>
    <x v="0"/>
    <x v="0"/>
    <s v="Win"/>
    <s v="Bowling"/>
    <n v="190"/>
    <n v="5"/>
    <n v="11"/>
    <n v="1"/>
    <n v="26"/>
    <n v="4.3600000000000003"/>
    <n v="68.510000000000005"/>
    <n v="57"/>
    <n v="9"/>
    <n v="21"/>
    <n v="3"/>
    <x v="0"/>
    <x v="0"/>
    <x v="0"/>
    <x v="0"/>
    <x v="0"/>
  </r>
  <r>
    <s v="Sri Lanka"/>
    <s v="India"/>
    <s v="ODI"/>
    <x v="0"/>
    <x v="0"/>
    <s v="Lose"/>
    <s v="Batting"/>
    <n v="96"/>
    <n v="10"/>
    <n v="7"/>
    <n v="0"/>
    <n v="8"/>
    <n v="2.34"/>
    <n v="25.74"/>
    <n v="38"/>
    <n v="0"/>
    <n v="14"/>
    <n v="0"/>
    <x v="1"/>
    <x v="1"/>
    <x v="1"/>
    <x v="1"/>
    <x v="0"/>
  </r>
  <r>
    <s v="India"/>
    <s v="Pakistan"/>
    <s v="ODI"/>
    <x v="0"/>
    <x v="0"/>
    <s v="Win"/>
    <s v="Batting"/>
    <n v="188"/>
    <n v="4"/>
    <n v="13"/>
    <n v="3"/>
    <n v="17"/>
    <n v="4.08"/>
    <n v="60.21"/>
    <n v="56"/>
    <n v="10"/>
    <n v="5"/>
    <n v="3"/>
    <x v="1"/>
    <x v="0"/>
    <x v="1"/>
    <x v="1"/>
    <x v="1"/>
  </r>
  <r>
    <s v="Sri Lanka"/>
    <s v="Pakistan"/>
    <s v="ODI"/>
    <x v="1"/>
    <x v="1"/>
    <s v="Win"/>
    <s v="Bowling"/>
    <n v="116"/>
    <n v="10"/>
    <n v="10"/>
    <n v="0"/>
    <n v="14"/>
    <n v="3.42"/>
    <n v="37.869999999999997"/>
    <n v="34"/>
    <n v="10"/>
    <n v="15"/>
    <n v="3"/>
    <x v="2"/>
    <x v="1"/>
    <x v="0"/>
    <x v="2"/>
    <x v="0"/>
  </r>
  <r>
    <s v="Bangladesh"/>
    <s v="Pakistan"/>
    <s v="ODI"/>
    <x v="2"/>
    <x v="1"/>
    <s v="Lose"/>
    <s v="Batting"/>
    <n v="94"/>
    <n v="10"/>
    <n v="0"/>
    <n v="0"/>
    <n v="9"/>
    <n v="2.64"/>
    <n v="24.63"/>
    <n v="37"/>
    <n v="3"/>
    <n v="5"/>
    <n v="2"/>
    <x v="3"/>
    <x v="1"/>
    <x v="2"/>
    <x v="2"/>
    <x v="0"/>
  </r>
  <r>
    <s v="Bangladesh"/>
    <s v="Sri Lanka"/>
    <s v="ODI"/>
    <x v="3"/>
    <x v="1"/>
    <s v="Lose"/>
    <s v="Batting"/>
    <n v="131"/>
    <n v="8"/>
    <n v="0"/>
    <n v="0"/>
    <n v="10"/>
    <n v="2.91"/>
    <n v="47.03"/>
    <n v="40"/>
    <n v="3"/>
    <n v="19"/>
    <n v="1"/>
    <x v="4"/>
    <x v="1"/>
    <x v="0"/>
    <x v="0"/>
    <x v="0"/>
  </r>
  <r>
    <s v="Pakistan"/>
    <s v="Sri Lanka"/>
    <s v="ODI"/>
    <x v="4"/>
    <x v="1"/>
    <s v="Lose"/>
    <s v="Batting"/>
    <n v="191"/>
    <n v="9"/>
    <n v="11"/>
    <n v="4"/>
    <n v="14"/>
    <n v="4.24"/>
    <n v="70.13"/>
    <n v="67"/>
    <n v="5"/>
    <n v="9"/>
    <n v="3"/>
    <x v="5"/>
    <x v="1"/>
    <x v="0"/>
    <x v="0"/>
    <x v="0"/>
  </r>
  <r>
    <s v="Sri Lanka"/>
    <s v="Pakistan"/>
    <s v="ODI"/>
    <x v="5"/>
    <x v="2"/>
    <s v="Win"/>
    <s v="Bowling"/>
    <n v="195"/>
    <n v="5"/>
    <n v="10"/>
    <n v="0"/>
    <n v="18"/>
    <n v="5.0199999999999996"/>
    <n v="73.08"/>
    <n v="55"/>
    <n v="7"/>
    <n v="7"/>
    <n v="3"/>
    <x v="6"/>
    <x v="0"/>
    <x v="0"/>
    <x v="0"/>
    <x v="0"/>
  </r>
  <r>
    <s v="India"/>
    <s v="Bangladesh"/>
    <s v="ODI"/>
    <x v="6"/>
    <x v="2"/>
    <s v="Win"/>
    <s v="Bowling"/>
    <n v="100"/>
    <n v="1"/>
    <n v="7"/>
    <n v="1"/>
    <n v="7"/>
    <n v="3.84"/>
    <n v="56.7"/>
    <n v="50"/>
    <n v="8"/>
    <n v="13"/>
    <n v="3"/>
    <x v="7"/>
    <x v="0"/>
    <x v="1"/>
    <x v="1"/>
    <x v="0"/>
  </r>
  <r>
    <s v="India"/>
    <s v="Sri Lanka"/>
    <s v="ODI"/>
    <x v="5"/>
    <x v="2"/>
    <s v="Win"/>
    <s v="Bowling"/>
    <n v="254"/>
    <n v="10"/>
    <n v="14"/>
    <n v="4"/>
    <n v="5"/>
    <n v="5.77"/>
    <n v="97.52"/>
    <n v="50"/>
    <n v="6"/>
    <n v="13"/>
    <n v="2"/>
    <x v="8"/>
    <x v="1"/>
    <x v="1"/>
    <x v="0"/>
    <x v="0"/>
  </r>
  <r>
    <s v="Pakistan"/>
    <s v="Bangladesh"/>
    <s v="ODI"/>
    <x v="6"/>
    <x v="2"/>
    <s v="Win"/>
    <s v="Batting"/>
    <n v="284"/>
    <n v="3"/>
    <n v="9"/>
    <n v="4"/>
    <n v="23"/>
    <n v="6.31"/>
    <n v="76.52"/>
    <n v="124"/>
    <n v="6"/>
    <n v="15"/>
    <n v="3"/>
    <x v="9"/>
    <x v="0"/>
    <x v="2"/>
    <x v="2"/>
    <x v="1"/>
  </r>
  <r>
    <s v="Pakistan"/>
    <s v="India"/>
    <s v="ODI"/>
    <x v="5"/>
    <x v="2"/>
    <s v="Lose"/>
    <s v="Batting"/>
    <n v="142"/>
    <n v="10"/>
    <n v="7"/>
    <n v="0"/>
    <n v="17"/>
    <n v="3.35"/>
    <n v="47.42"/>
    <n v="38"/>
    <n v="6"/>
    <n v="19"/>
    <n v="3"/>
    <x v="10"/>
    <x v="1"/>
    <x v="1"/>
    <x v="1"/>
    <x v="0"/>
  </r>
  <r>
    <s v="Bangladesh"/>
    <s v="Sri Lanka"/>
    <s v="ODI"/>
    <x v="5"/>
    <x v="2"/>
    <s v="Lose"/>
    <s v="Batting"/>
    <n v="118"/>
    <n v="8"/>
    <n v="0"/>
    <n v="0"/>
    <n v="12"/>
    <n v="2.62"/>
    <n v="30.28"/>
    <n v="30"/>
    <n v="1"/>
    <n v="7"/>
    <n v="1"/>
    <x v="11"/>
    <x v="1"/>
    <x v="0"/>
    <x v="0"/>
    <x v="0"/>
  </r>
  <r>
    <s v="Sri Lanka"/>
    <s v="India"/>
    <s v="ODI"/>
    <x v="5"/>
    <x v="2"/>
    <s v="Lose"/>
    <s v="Batting"/>
    <n v="176"/>
    <n v="10"/>
    <n v="8"/>
    <n v="1"/>
    <n v="18"/>
    <n v="4.0599999999999996"/>
    <n v="54.48"/>
    <n v="36"/>
    <n v="4"/>
    <n v="12"/>
    <n v="2"/>
    <x v="7"/>
    <x v="1"/>
    <x v="1"/>
    <x v="1"/>
    <x v="0"/>
  </r>
  <r>
    <s v="India"/>
    <s v="Bangladesh"/>
    <s v="ODI"/>
    <x v="7"/>
    <x v="3"/>
    <s v="Lose"/>
    <s v="Bowling"/>
    <n v="171"/>
    <n v="1"/>
    <n v="12"/>
    <n v="3"/>
    <n v="12"/>
    <n v="4.6399999999999997"/>
    <n v="63.78"/>
    <n v="104"/>
    <n v="6"/>
    <n v="29"/>
    <n v="2"/>
    <x v="7"/>
    <x v="0"/>
    <x v="3"/>
    <x v="1"/>
    <x v="1"/>
  </r>
  <r>
    <s v="Sri Lanka"/>
    <s v="India"/>
    <s v="ODI"/>
    <x v="8"/>
    <x v="3"/>
    <s v="Win"/>
    <s v="Batting"/>
    <n v="214"/>
    <n v="10"/>
    <n v="2"/>
    <n v="1"/>
    <n v="32"/>
    <n v="4.33"/>
    <n v="46.93"/>
    <n v="53"/>
    <n v="10"/>
    <n v="13"/>
    <n v="3"/>
    <x v="12"/>
    <x v="0"/>
    <x v="0"/>
    <x v="0"/>
    <x v="1"/>
  </r>
  <r>
    <s v="Bangladesh"/>
    <s v="Sri Lanka"/>
    <s v="ODI"/>
    <x v="9"/>
    <x v="3"/>
    <s v="Lose"/>
    <s v="Bowling"/>
    <n v="178"/>
    <n v="9"/>
    <n v="0"/>
    <n v="0"/>
    <n v="20"/>
    <n v="3.95"/>
    <n v="43.2"/>
    <n v="78"/>
    <n v="4"/>
    <n v="15"/>
    <n v="1"/>
    <x v="13"/>
    <x v="1"/>
    <x v="0"/>
    <x v="0"/>
    <x v="1"/>
  </r>
  <r>
    <s v="India"/>
    <s v="Sri Lanka"/>
    <s v="ODI"/>
    <x v="9"/>
    <x v="4"/>
    <s v="Win"/>
    <s v="Bowling"/>
    <n v="205"/>
    <n v="3"/>
    <n v="7"/>
    <n v="1"/>
    <n v="2"/>
    <n v="4.8600000000000003"/>
    <n v="73.75"/>
    <n v="75"/>
    <n v="9"/>
    <n v="21"/>
    <n v="4"/>
    <x v="14"/>
    <x v="0"/>
    <x v="1"/>
    <x v="1"/>
    <x v="0"/>
  </r>
  <r>
    <s v="Bangladesh"/>
    <s v="India"/>
    <s v="ODI"/>
    <x v="0"/>
    <x v="5"/>
    <s v="Win"/>
    <s v="Batting"/>
    <n v="163"/>
    <n v="10"/>
    <n v="12"/>
    <n v="1"/>
    <n v="11"/>
    <n v="3.64"/>
    <n v="66.87"/>
    <n v="30"/>
    <n v="1"/>
    <n v="7"/>
    <n v="1"/>
    <x v="15"/>
    <x v="1"/>
    <x v="3"/>
    <x v="1"/>
    <x v="1"/>
  </r>
  <r>
    <s v="Bangladesh"/>
    <s v="Sri Lanka"/>
    <s v="ODI"/>
    <x v="0"/>
    <x v="5"/>
    <s v="Win"/>
    <s v="Bowling"/>
    <n v="126"/>
    <n v="10"/>
    <n v="8"/>
    <n v="0"/>
    <n v="12"/>
    <n v="2.84"/>
    <n v="36.15"/>
    <n v="26"/>
    <n v="10"/>
    <n v="10"/>
    <n v="4"/>
    <x v="12"/>
    <x v="1"/>
    <x v="3"/>
    <x v="0"/>
    <x v="0"/>
  </r>
  <r>
    <s v="Pakistan"/>
    <s v="India"/>
    <s v="ODI"/>
    <x v="0"/>
    <x v="5"/>
    <s v="Win"/>
    <s v="Batting"/>
    <n v="266"/>
    <n v="9"/>
    <n v="21"/>
    <n v="5"/>
    <n v="16"/>
    <n v="5.32"/>
    <n v="92.95"/>
    <n v="88"/>
    <n v="10"/>
    <n v="26"/>
    <n v="5"/>
    <x v="16"/>
    <x v="0"/>
    <x v="2"/>
    <x v="2"/>
    <x v="1"/>
  </r>
  <r>
    <s v="Pakistan"/>
    <s v="Bangladesh"/>
    <s v="ODI"/>
    <x v="0"/>
    <x v="5"/>
    <s v="Lose"/>
    <s v="Bowling"/>
    <n v="152"/>
    <n v="4"/>
    <n v="15"/>
    <n v="2"/>
    <n v="7"/>
    <n v="5.12"/>
    <n v="79.03"/>
    <n v="38"/>
    <n v="8"/>
    <n v="14"/>
    <n v="2"/>
    <x v="3"/>
    <x v="0"/>
    <x v="3"/>
    <x v="2"/>
    <x v="1"/>
  </r>
  <r>
    <s v="Sri Lanka"/>
    <s v="India"/>
    <s v="ODI"/>
    <x v="0"/>
    <x v="5"/>
    <s v="Win"/>
    <s v="Batting"/>
    <n v="202"/>
    <n v="9"/>
    <n v="15"/>
    <n v="2"/>
    <n v="29"/>
    <n v="4.04"/>
    <n v="49.64"/>
    <n v="48"/>
    <n v="2"/>
    <n v="17"/>
    <n v="2"/>
    <x v="17"/>
    <x v="1"/>
    <x v="0"/>
    <x v="1"/>
    <x v="1"/>
  </r>
  <r>
    <s v="Sri Lanka"/>
    <s v="Pakistan"/>
    <s v="ODI"/>
    <x v="0"/>
    <x v="5"/>
    <s v="Win"/>
    <s v="Bowling"/>
    <n v="180"/>
    <n v="5"/>
    <n v="16"/>
    <n v="2"/>
    <n v="17"/>
    <n v="5.83"/>
    <n v="101.55"/>
    <n v="48"/>
    <n v="9"/>
    <n v="22"/>
    <n v="3"/>
    <x v="18"/>
    <x v="0"/>
    <x v="0"/>
    <x v="0"/>
    <x v="0"/>
  </r>
  <r>
    <s v="India"/>
    <s v="Sri Lanka"/>
    <s v="ODI"/>
    <x v="0"/>
    <x v="5"/>
    <s v="Win"/>
    <s v="Bowling"/>
    <n v="233"/>
    <n v="2"/>
    <n v="15"/>
    <n v="2"/>
    <n v="9"/>
    <n v="5.56"/>
    <n v="83.33"/>
    <n v="90"/>
    <n v="7"/>
    <n v="37"/>
    <n v="2"/>
    <x v="14"/>
    <x v="0"/>
    <x v="1"/>
    <x v="1"/>
    <x v="0"/>
  </r>
  <r>
    <s v="Sri Lanka"/>
    <s v="Pakistan"/>
    <s v="ODI"/>
    <x v="10"/>
    <x v="6"/>
    <s v="Lose"/>
    <s v="Batting"/>
    <n v="239"/>
    <n v="10"/>
    <n v="9"/>
    <n v="1"/>
    <n v="12"/>
    <n v="4.79"/>
    <n v="63.56"/>
    <n v="80"/>
    <n v="9"/>
    <n v="15"/>
    <n v="4"/>
    <x v="19"/>
    <x v="0"/>
    <x v="2"/>
    <x v="0"/>
    <x v="0"/>
  </r>
  <r>
    <s v="Bangladesh"/>
    <s v="Pakistan"/>
    <s v="ODI"/>
    <x v="10"/>
    <x v="6"/>
    <s v="Lose"/>
    <s v="Bowling"/>
    <n v="210"/>
    <n v="10"/>
    <n v="15"/>
    <n v="1"/>
    <n v="18"/>
    <n v="4.24"/>
    <n v="54.03"/>
    <n v="82"/>
    <n v="5"/>
    <n v="13"/>
    <n v="1"/>
    <x v="20"/>
    <x v="1"/>
    <x v="2"/>
    <x v="2"/>
    <x v="1"/>
  </r>
  <r>
    <s v="India"/>
    <s v="Sri Lanka"/>
    <s v="ODI"/>
    <x v="10"/>
    <x v="6"/>
    <s v="Lose"/>
    <s v="Batting"/>
    <n v="227"/>
    <n v="6"/>
    <n v="19"/>
    <n v="2"/>
    <n v="4"/>
    <n v="4.54"/>
    <n v="86.79"/>
    <n v="81"/>
    <n v="4"/>
    <n v="21"/>
    <n v="2"/>
    <x v="12"/>
    <x v="1"/>
    <x v="0"/>
    <x v="0"/>
    <x v="0"/>
  </r>
  <r>
    <s v="Bangladesh"/>
    <s v="Sri Lanka"/>
    <s v="ODI"/>
    <x v="4"/>
    <x v="6"/>
    <s v="Win"/>
    <s v="Bowling"/>
    <n v="193"/>
    <n v="8"/>
    <n v="15"/>
    <n v="1"/>
    <n v="23"/>
    <n v="4.1900000000000004"/>
    <n v="56.86"/>
    <n v="47"/>
    <n v="4"/>
    <n v="13"/>
    <n v="2"/>
    <x v="18"/>
    <x v="1"/>
    <x v="3"/>
    <x v="0"/>
    <x v="0"/>
  </r>
  <r>
    <s v="India"/>
    <s v="Bangladesh"/>
    <s v="ODI"/>
    <x v="4"/>
    <x v="6"/>
    <s v="Win"/>
    <s v="Bowling"/>
    <n v="132"/>
    <n v="1"/>
    <n v="16"/>
    <n v="2"/>
    <n v="8"/>
    <n v="8.8000000000000007"/>
    <n v="129.57"/>
    <n v="73"/>
    <n v="8"/>
    <n v="19"/>
    <n v="3"/>
    <x v="21"/>
    <x v="0"/>
    <x v="1"/>
    <x v="1"/>
    <x v="0"/>
  </r>
  <r>
    <s v="Sri Lanka"/>
    <s v="India"/>
    <s v="ODI"/>
    <x v="10"/>
    <x v="6"/>
    <s v="Lose"/>
    <s v="Bowling"/>
    <n v="240"/>
    <n v="2"/>
    <n v="19"/>
    <n v="6"/>
    <n v="25"/>
    <n v="6.51"/>
    <n v="99.56"/>
    <n v="84"/>
    <n v="7"/>
    <n v="15"/>
    <n v="2"/>
    <x v="19"/>
    <x v="0"/>
    <x v="1"/>
    <x v="0"/>
    <x v="1"/>
  </r>
  <r>
    <s v="Sri Lanka"/>
    <s v="Bangladesh"/>
    <s v="ODI"/>
    <x v="5"/>
    <x v="7"/>
    <s v="Win"/>
    <s v="Bowling"/>
    <n v="178"/>
    <n v="1"/>
    <n v="20"/>
    <n v="4"/>
    <n v="13"/>
    <n v="5.8"/>
    <n v="82.31"/>
    <n v="96"/>
    <n v="6"/>
    <n v="12"/>
    <n v="2"/>
    <x v="8"/>
    <x v="0"/>
    <x v="0"/>
    <x v="0"/>
    <x v="0"/>
  </r>
  <r>
    <s v="Bangladesh"/>
    <s v="India"/>
    <s v="ODI"/>
    <x v="5"/>
    <x v="7"/>
    <s v="Win"/>
    <s v="Batting"/>
    <n v="249"/>
    <n v="6"/>
    <n v="17"/>
    <n v="4"/>
    <n v="17"/>
    <n v="4.9800000000000004"/>
    <n v="90.75"/>
    <n v="64"/>
    <n v="2"/>
    <n v="11"/>
    <n v="1"/>
    <x v="21"/>
    <x v="1"/>
    <x v="3"/>
    <x v="1"/>
    <x v="1"/>
  </r>
  <r>
    <s v="India"/>
    <s v="Sri Lanka"/>
    <s v="ODI"/>
    <x v="5"/>
    <x v="7"/>
    <s v="Lose"/>
    <s v="Bowling"/>
    <n v="205"/>
    <n v="10"/>
    <n v="18"/>
    <n v="2"/>
    <n v="17"/>
    <n v="4.55"/>
    <n v="52.18"/>
    <n v="93"/>
    <n v="8"/>
    <n v="23"/>
    <n v="2"/>
    <x v="18"/>
    <x v="1"/>
    <x v="0"/>
    <x v="0"/>
    <x v="1"/>
  </r>
  <r>
    <s v="Pakistan"/>
    <s v="Bangladesh"/>
    <s v="ODI"/>
    <x v="5"/>
    <x v="7"/>
    <s v="Win"/>
    <s v="Batting"/>
    <n v="320"/>
    <n v="3"/>
    <n v="33"/>
    <n v="6"/>
    <n v="9"/>
    <n v="6.4"/>
    <n v="111.43"/>
    <n v="80"/>
    <n v="10"/>
    <n v="22"/>
    <n v="3"/>
    <x v="22"/>
    <x v="0"/>
    <x v="2"/>
    <x v="2"/>
    <x v="1"/>
  </r>
  <r>
    <s v="India"/>
    <s v="Pakistan"/>
    <s v="ODI"/>
    <x v="5"/>
    <x v="7"/>
    <s v="Lose"/>
    <s v="Bowling"/>
    <n v="251"/>
    <n v="10"/>
    <n v="19"/>
    <n v="4"/>
    <n v="38"/>
    <n v="5.26"/>
    <n v="54.83"/>
    <n v="93"/>
    <n v="7"/>
    <n v="16"/>
    <n v="3"/>
    <x v="23"/>
    <x v="1"/>
    <x v="2"/>
    <x v="2"/>
    <x v="1"/>
  </r>
  <r>
    <s v="Pakistan"/>
    <s v="Sri Lanka"/>
    <s v="ODI"/>
    <x v="5"/>
    <x v="7"/>
    <s v="Lose"/>
    <s v="Bowling"/>
    <n v="193"/>
    <n v="3"/>
    <n v="14"/>
    <n v="3"/>
    <n v="15"/>
    <n v="3.99"/>
    <n v="64.61"/>
    <n v="90"/>
    <n v="10"/>
    <n v="12"/>
    <n v="3"/>
    <x v="23"/>
    <x v="0"/>
    <x v="0"/>
    <x v="2"/>
    <x v="1"/>
  </r>
  <r>
    <s v="Sri Lanka"/>
    <s v="Pakistan"/>
    <s v="ODI"/>
    <x v="5"/>
    <x v="7"/>
    <s v="Lose"/>
    <s v="Bowling"/>
    <n v="238"/>
    <n v="10"/>
    <n v="20"/>
    <n v="3"/>
    <n v="15"/>
    <n v="5.25"/>
    <n v="61.8"/>
    <n v="100"/>
    <n v="4"/>
    <n v="17"/>
    <n v="2"/>
    <x v="24"/>
    <x v="1"/>
    <x v="2"/>
    <x v="2"/>
    <x v="1"/>
  </r>
  <r>
    <s v="Hong Kong"/>
    <s v="Bangladesh"/>
    <s v="ODI"/>
    <x v="4"/>
    <x v="8"/>
    <s v="Win"/>
    <s v="Bowling"/>
    <n v="105"/>
    <n v="10"/>
    <n v="6"/>
    <n v="0"/>
    <n v="13"/>
    <n v="2.31"/>
    <n v="31.01"/>
    <n v="20"/>
    <n v="9"/>
    <n v="20"/>
    <n v="3"/>
    <x v="25"/>
    <x v="1"/>
    <x v="4"/>
    <x v="3"/>
    <x v="0"/>
  </r>
  <r>
    <s v="India"/>
    <s v="UAE"/>
    <s v="ODI"/>
    <x v="11"/>
    <x v="8"/>
    <s v="Win"/>
    <s v="Batting"/>
    <n v="260"/>
    <n v="6"/>
    <n v="17"/>
    <n v="1"/>
    <n v="14"/>
    <n v="5.2"/>
    <n v="74.59"/>
    <n v="104"/>
    <n v="10"/>
    <n v="34"/>
    <n v="3"/>
    <x v="26"/>
    <x v="0"/>
    <x v="1"/>
    <x v="1"/>
    <x v="1"/>
  </r>
  <r>
    <s v="Bangladesh"/>
    <s v="Pakistan"/>
    <s v="ODI"/>
    <x v="4"/>
    <x v="8"/>
    <s v="Lose"/>
    <s v="Bowling"/>
    <n v="181"/>
    <n v="10"/>
    <n v="13"/>
    <n v="1"/>
    <n v="20"/>
    <n v="3.99"/>
    <n v="45.64"/>
    <n v="62"/>
    <n v="6"/>
    <n v="11"/>
    <n v="2"/>
    <x v="27"/>
    <x v="1"/>
    <x v="2"/>
    <x v="2"/>
    <x v="1"/>
  </r>
  <r>
    <s v="Sri Lanka"/>
    <s v="UAE"/>
    <s v="ODI"/>
    <x v="11"/>
    <x v="8"/>
    <s v="Win"/>
    <s v="Batting"/>
    <n v="239"/>
    <n v="10"/>
    <n v="20"/>
    <n v="1"/>
    <n v="24"/>
    <n v="4.78"/>
    <n v="65.42"/>
    <n v="73"/>
    <n v="10"/>
    <n v="24"/>
    <n v="4"/>
    <x v="28"/>
    <x v="0"/>
    <x v="0"/>
    <x v="0"/>
    <x v="1"/>
  </r>
  <r>
    <s v="Hong Kong"/>
    <s v="Pakistan"/>
    <s v="ODI"/>
    <x v="4"/>
    <x v="8"/>
    <s v="Lose"/>
    <s v="Bowling"/>
    <n v="165"/>
    <n v="10"/>
    <n v="17"/>
    <n v="1"/>
    <n v="29"/>
    <n v="3.73"/>
    <n v="38.65"/>
    <n v="36"/>
    <n v="5"/>
    <n v="13"/>
    <n v="2"/>
    <x v="29"/>
    <x v="1"/>
    <x v="2"/>
    <x v="2"/>
    <x v="1"/>
  </r>
  <r>
    <s v="Sri Lanka"/>
    <s v="India"/>
    <s v="ODI"/>
    <x v="11"/>
    <x v="8"/>
    <s v="Win"/>
    <s v="Batting"/>
    <n v="282"/>
    <n v="4"/>
    <n v="19"/>
    <n v="3"/>
    <n v="27"/>
    <n v="5.64"/>
    <n v="87.88"/>
    <n v="58"/>
    <n v="8"/>
    <n v="34"/>
    <n v="3"/>
    <x v="30"/>
    <x v="0"/>
    <x v="0"/>
    <x v="0"/>
    <x v="1"/>
  </r>
  <r>
    <s v="India"/>
    <s v="Bangladesh"/>
    <s v="ODI"/>
    <x v="4"/>
    <x v="8"/>
    <s v="Win"/>
    <s v="Bowling"/>
    <n v="178"/>
    <n v="2"/>
    <n v="16"/>
    <n v="4"/>
    <n v="19"/>
    <n v="4.62"/>
    <n v="89.6"/>
    <n v="82"/>
    <n v="10"/>
    <n v="37"/>
    <n v="3"/>
    <x v="17"/>
    <x v="0"/>
    <x v="1"/>
    <x v="1"/>
    <x v="0"/>
  </r>
  <r>
    <s v="Pakistan"/>
    <s v="Sri Lanka"/>
    <s v="ODI"/>
    <x v="10"/>
    <x v="8"/>
    <s v="Win"/>
    <s v="Batting"/>
    <n v="122"/>
    <n v="10"/>
    <n v="7"/>
    <n v="1"/>
    <n v="16"/>
    <n v="3.06"/>
    <n v="33.51"/>
    <n v="43"/>
    <n v="3"/>
    <n v="25"/>
    <n v="2"/>
    <x v="30"/>
    <x v="1"/>
    <x v="2"/>
    <x v="0"/>
    <x v="1"/>
  </r>
  <r>
    <s v="Bangladesh"/>
    <s v="Sri Lanka"/>
    <s v="ODI"/>
    <x v="10"/>
    <x v="8"/>
    <s v="Win"/>
    <s v="Batting"/>
    <n v="190"/>
    <n v="9"/>
    <n v="12"/>
    <n v="1"/>
    <n v="20"/>
    <n v="3.8"/>
    <n v="79.55"/>
    <n v="66"/>
    <n v="0"/>
    <n v="20"/>
    <n v="0"/>
    <x v="18"/>
    <x v="1"/>
    <x v="3"/>
    <x v="0"/>
    <x v="1"/>
  </r>
  <r>
    <s v="Pakistan"/>
    <s v="India"/>
    <s v="ODI"/>
    <x v="10"/>
    <x v="8"/>
    <s v="Win"/>
    <s v="Batting"/>
    <n v="300"/>
    <n v="9"/>
    <n v="29"/>
    <n v="2"/>
    <n v="21"/>
    <n v="6"/>
    <n v="68.11"/>
    <n v="143"/>
    <n v="8"/>
    <n v="38"/>
    <n v="2"/>
    <x v="29"/>
    <x v="0"/>
    <x v="2"/>
    <x v="2"/>
    <x v="1"/>
  </r>
  <r>
    <s v="India"/>
    <s v="Sri Lanka"/>
    <s v="ODI"/>
    <x v="10"/>
    <x v="8"/>
    <s v="Win"/>
    <s v="Batting"/>
    <n v="271"/>
    <n v="6"/>
    <n v="23"/>
    <n v="2"/>
    <n v="20"/>
    <n v="5.42"/>
    <n v="84.49"/>
    <n v="79"/>
    <n v="9"/>
    <n v="26"/>
    <n v="3"/>
    <x v="31"/>
    <x v="0"/>
    <x v="1"/>
    <x v="1"/>
    <x v="1"/>
  </r>
  <r>
    <s v="Pakistan"/>
    <s v="Bangladesh"/>
    <s v="ODI"/>
    <x v="10"/>
    <x v="8"/>
    <s v="Lose"/>
    <s v="Bowling"/>
    <n v="167"/>
    <n v="4"/>
    <n v="22"/>
    <n v="0"/>
    <n v="10"/>
    <n v="4.07"/>
    <n v="62.75"/>
    <n v="48"/>
    <n v="10"/>
    <n v="37"/>
    <n v="3"/>
    <x v="29"/>
    <x v="0"/>
    <x v="3"/>
    <x v="2"/>
    <x v="1"/>
  </r>
  <r>
    <s v="Sri Lanka"/>
    <s v="India"/>
    <s v="ODI"/>
    <x v="10"/>
    <x v="8"/>
    <s v="Win"/>
    <s v="Batting"/>
    <n v="228"/>
    <n v="9"/>
    <n v="18"/>
    <n v="0"/>
    <n v="32"/>
    <n v="4.5599999999999996"/>
    <n v="60.69"/>
    <n v="65"/>
    <n v="9"/>
    <n v="25"/>
    <n v="3"/>
    <x v="19"/>
    <x v="0"/>
    <x v="0"/>
    <x v="0"/>
    <x v="1"/>
  </r>
  <r>
    <s v="Bangladesh"/>
    <s v="UAE"/>
    <s v="ODI"/>
    <x v="12"/>
    <x v="9"/>
    <s v="Win"/>
    <s v="Batting"/>
    <n v="300"/>
    <n v="8"/>
    <n v="22"/>
    <n v="1"/>
    <n v="18"/>
    <n v="6"/>
    <n v="95.6"/>
    <n v="109"/>
    <n v="10"/>
    <n v="10"/>
    <n v="3"/>
    <x v="32"/>
    <x v="0"/>
    <x v="3"/>
    <x v="3"/>
    <x v="1"/>
  </r>
  <r>
    <s v="Pakistan"/>
    <s v="Hong Kong"/>
    <s v="ODI"/>
    <x v="13"/>
    <x v="9"/>
    <s v="Win"/>
    <s v="Batting"/>
    <n v="288"/>
    <n v="9"/>
    <n v="30"/>
    <n v="1"/>
    <n v="12"/>
    <n v="5.76"/>
    <n v="79.88"/>
    <n v="67"/>
    <n v="10"/>
    <n v="16"/>
    <n v="2"/>
    <x v="33"/>
    <x v="0"/>
    <x v="2"/>
    <x v="2"/>
    <x v="1"/>
  </r>
  <r>
    <s v="Bangladesh"/>
    <s v="Sri Lanka"/>
    <s v="ODI"/>
    <x v="12"/>
    <x v="9"/>
    <s v="Win"/>
    <s v="Bowling"/>
    <n v="226"/>
    <n v="7"/>
    <n v="13"/>
    <n v="2"/>
    <n v="20"/>
    <n v="4.5199999999999996"/>
    <n v="60.82"/>
    <n v="44"/>
    <n v="9"/>
    <n v="22"/>
    <n v="3"/>
    <x v="34"/>
    <x v="1"/>
    <x v="3"/>
    <x v="0"/>
    <x v="0"/>
  </r>
  <r>
    <s v="India"/>
    <s v="Hong Kong"/>
    <s v="ODI"/>
    <x v="13"/>
    <x v="9"/>
    <s v="Win"/>
    <s v="Batting"/>
    <n v="374"/>
    <n v="4"/>
    <n v="33"/>
    <n v="14"/>
    <n v="9"/>
    <n v="7.48"/>
    <n v="123.06"/>
    <n v="109"/>
    <n v="10"/>
    <n v="9"/>
    <n v="4"/>
    <x v="35"/>
    <x v="0"/>
    <x v="1"/>
    <x v="1"/>
    <x v="1"/>
  </r>
  <r>
    <s v="Pakistan"/>
    <s v="India"/>
    <s v="ODI"/>
    <x v="13"/>
    <x v="9"/>
    <s v="Win"/>
    <s v="Batting"/>
    <n v="299"/>
    <n v="4"/>
    <n v="33"/>
    <n v="1"/>
    <n v="7"/>
    <n v="5.98"/>
    <n v="123.3"/>
    <n v="125"/>
    <n v="4"/>
    <n v="15"/>
    <n v="2"/>
    <x v="35"/>
    <x v="1"/>
    <x v="2"/>
    <x v="1"/>
    <x v="1"/>
  </r>
  <r>
    <s v="UAE"/>
    <s v="Sri Lanka"/>
    <s v="ODI"/>
    <x v="12"/>
    <x v="9"/>
    <s v="Lose"/>
    <s v="Bowling"/>
    <n v="148"/>
    <n v="10"/>
    <n v="16"/>
    <n v="0"/>
    <n v="9"/>
    <n v="4.05"/>
    <n v="42.01"/>
    <n v="77"/>
    <n v="9"/>
    <n v="19"/>
    <n v="3"/>
    <x v="36"/>
    <x v="1"/>
    <x v="0"/>
    <x v="0"/>
    <x v="1"/>
  </r>
  <r>
    <s v="India"/>
    <s v="Bangladesh"/>
    <s v="ODI"/>
    <x v="13"/>
    <x v="9"/>
    <s v="Lose"/>
    <s v="Bowling"/>
    <n v="284"/>
    <n v="3"/>
    <n v="25"/>
    <n v="6"/>
    <n v="18"/>
    <n v="6.55"/>
    <n v="86.45"/>
    <n v="116"/>
    <n v="6"/>
    <n v="14"/>
    <n v="2"/>
    <x v="35"/>
    <x v="0"/>
    <x v="3"/>
    <x v="1"/>
    <x v="1"/>
  </r>
  <r>
    <s v="Sri Lanka"/>
    <s v="Pakistan"/>
    <s v="ODI"/>
    <x v="13"/>
    <x v="9"/>
    <s v="Lose"/>
    <s v="Batting"/>
    <n v="302"/>
    <n v="7"/>
    <n v="26"/>
    <n v="4"/>
    <n v="23"/>
    <n v="6.04"/>
    <n v="93.22"/>
    <n v="112"/>
    <n v="9"/>
    <n v="3"/>
    <n v="4"/>
    <x v="34"/>
    <x v="0"/>
    <x v="2"/>
    <x v="0"/>
    <x v="0"/>
  </r>
  <r>
    <s v="Sri Lanka"/>
    <s v="Bangladesh"/>
    <s v="ODI"/>
    <x v="13"/>
    <x v="9"/>
    <s v="Win"/>
    <s v="Batting"/>
    <n v="332"/>
    <n v="8"/>
    <n v="36"/>
    <n v="8"/>
    <n v="10"/>
    <n v="6.64"/>
    <n v="96.79"/>
    <n v="130"/>
    <n v="10"/>
    <n v="14"/>
    <n v="5"/>
    <x v="18"/>
    <x v="0"/>
    <x v="0"/>
    <x v="0"/>
    <x v="1"/>
  </r>
  <r>
    <s v="India"/>
    <s v="Pakistan"/>
    <s v="ODI"/>
    <x v="13"/>
    <x v="9"/>
    <s v="Win"/>
    <s v="Batting"/>
    <n v="308"/>
    <n v="7"/>
    <n v="26"/>
    <n v="3"/>
    <n v="13"/>
    <n v="6.16"/>
    <n v="89.22"/>
    <n v="76"/>
    <n v="2"/>
    <n v="6"/>
    <n v="1"/>
    <x v="37"/>
    <x v="1"/>
    <x v="1"/>
    <x v="2"/>
    <x v="1"/>
  </r>
  <r>
    <s v="Sri Lanka"/>
    <s v="India"/>
    <s v="ODI"/>
    <x v="13"/>
    <x v="9"/>
    <s v="Win"/>
    <s v="Batting"/>
    <n v="308"/>
    <n v="8"/>
    <n v="30"/>
    <n v="3"/>
    <n v="15"/>
    <n v="6.16"/>
    <n v="107.2"/>
    <n v="75"/>
    <n v="4"/>
    <n v="21"/>
    <n v="2"/>
    <x v="38"/>
    <x v="1"/>
    <x v="0"/>
    <x v="1"/>
    <x v="1"/>
  </r>
  <r>
    <s v="Bangladesh"/>
    <s v="Pakistan"/>
    <s v="ODI"/>
    <x v="13"/>
    <x v="9"/>
    <s v="Win"/>
    <s v="Batting"/>
    <n v="115"/>
    <n v="10"/>
    <n v="8"/>
    <n v="2"/>
    <n v="16"/>
    <n v="3"/>
    <n v="38.31"/>
    <n v="26"/>
    <n v="0"/>
    <n v="8"/>
    <n v="0"/>
    <x v="39"/>
    <x v="1"/>
    <x v="3"/>
    <x v="2"/>
    <x v="1"/>
  </r>
  <r>
    <s v="Sri Lanka"/>
    <s v="India"/>
    <s v="ODI"/>
    <x v="13"/>
    <x v="9"/>
    <s v="Lose"/>
    <s v="Batting"/>
    <n v="273"/>
    <n v="10"/>
    <n v="21"/>
    <n v="5"/>
    <n v="9"/>
    <n v="5.47"/>
    <n v="82.77"/>
    <n v="125"/>
    <n v="10"/>
    <n v="3"/>
    <n v="6"/>
    <x v="36"/>
    <x v="0"/>
    <x v="1"/>
    <x v="0"/>
    <x v="0"/>
  </r>
  <r>
    <s v="Pakistan"/>
    <s v="Sri Lanka"/>
    <s v="ODI"/>
    <x v="11"/>
    <x v="10"/>
    <s v="Lose"/>
    <s v="Bowling"/>
    <n v="226"/>
    <n v="10"/>
    <n v="12"/>
    <n v="7"/>
    <n v="15"/>
    <n v="4.8"/>
    <n v="48.35"/>
    <n v="109"/>
    <n v="9"/>
    <n v="11"/>
    <n v="3"/>
    <x v="40"/>
    <x v="1"/>
    <x v="0"/>
    <x v="0"/>
    <x v="1"/>
  </r>
  <r>
    <s v="India"/>
    <s v="Bangladesh"/>
    <s v="ODI"/>
    <x v="11"/>
    <x v="10"/>
    <s v="Lose"/>
    <s v="Bowling"/>
    <n v="168"/>
    <n v="4"/>
    <n v="11"/>
    <n v="1"/>
    <n v="25"/>
    <n v="5.47"/>
    <n v="65.7"/>
    <n v="82"/>
    <n v="10"/>
    <n v="21"/>
    <n v="4"/>
    <x v="41"/>
    <x v="0"/>
    <x v="3"/>
    <x v="1"/>
    <x v="1"/>
  </r>
  <r>
    <s v="Sri Lanka"/>
    <s v="Bangladesh"/>
    <s v="ODI"/>
    <x v="11"/>
    <x v="10"/>
    <s v="Win"/>
    <s v="Batting"/>
    <n v="312"/>
    <n v="4"/>
    <n v="28"/>
    <n v="5"/>
    <n v="13"/>
    <n v="6.24"/>
    <n v="106.19"/>
    <n v="71"/>
    <n v="10"/>
    <n v="18"/>
    <n v="3"/>
    <x v="42"/>
    <x v="0"/>
    <x v="0"/>
    <x v="0"/>
    <x v="1"/>
  </r>
  <r>
    <s v="India"/>
    <s v="Pakistan"/>
    <s v="ODI"/>
    <x v="11"/>
    <x v="10"/>
    <s v="Lose"/>
    <s v="Bowling"/>
    <n v="271"/>
    <n v="7"/>
    <n v="14"/>
    <n v="6"/>
    <n v="24"/>
    <n v="5.43"/>
    <n v="92.55"/>
    <n v="83"/>
    <n v="10"/>
    <n v="11"/>
    <n v="3"/>
    <x v="41"/>
    <x v="0"/>
    <x v="2"/>
    <x v="1"/>
    <x v="1"/>
  </r>
  <r>
    <s v="Bangladesh"/>
    <s v="Pakistan"/>
    <s v="ODI"/>
    <x v="11"/>
    <x v="10"/>
    <s v="Lose"/>
    <s v="Bowling"/>
    <n v="246"/>
    <n v="5"/>
    <n v="18"/>
    <n v="2"/>
    <n v="12"/>
    <n v="4.92"/>
    <n v="67.64"/>
    <n v="97"/>
    <n v="7"/>
    <n v="11"/>
    <n v="3"/>
    <x v="40"/>
    <x v="1"/>
    <x v="2"/>
    <x v="2"/>
    <x v="1"/>
  </r>
  <r>
    <s v="Sri Lanka"/>
    <s v="India"/>
    <s v="ODI"/>
    <x v="11"/>
    <x v="10"/>
    <s v="Win"/>
    <s v="Bowling"/>
    <n v="211"/>
    <n v="3"/>
    <n v="25"/>
    <n v="2"/>
    <n v="16"/>
    <n v="5.62"/>
    <n v="90.14"/>
    <n v="73"/>
    <n v="10"/>
    <n v="6"/>
    <n v="5"/>
    <x v="43"/>
    <x v="0"/>
    <x v="0"/>
    <x v="0"/>
    <x v="0"/>
  </r>
  <r>
    <s v="India"/>
    <s v="Sri Lanka"/>
    <s v="ODI"/>
    <x v="11"/>
    <x v="10"/>
    <s v="Win"/>
    <s v="Batting"/>
    <n v="268"/>
    <n v="6"/>
    <n v="24"/>
    <n v="1"/>
    <n v="19"/>
    <n v="5.36"/>
    <n v="87"/>
    <n v="66"/>
    <n v="10"/>
    <n v="18"/>
    <n v="4"/>
    <x v="44"/>
    <x v="0"/>
    <x v="1"/>
    <x v="1"/>
    <x v="1"/>
  </r>
  <r>
    <s v="Pakistan"/>
    <s v="Bangladesh"/>
    <s v="ODI"/>
    <x v="14"/>
    <x v="11"/>
    <s v="Lose"/>
    <s v="Batting"/>
    <n v="262"/>
    <n v="8"/>
    <n v="21"/>
    <n v="2"/>
    <n v="8"/>
    <n v="5.24"/>
    <n v="95.87"/>
    <n v="89"/>
    <n v="10"/>
    <n v="7"/>
    <n v="3"/>
    <x v="45"/>
    <x v="0"/>
    <x v="3"/>
    <x v="2"/>
    <x v="0"/>
  </r>
  <r>
    <s v="Sri Lanka"/>
    <s v="India"/>
    <s v="ODI"/>
    <x v="14"/>
    <x v="11"/>
    <s v="Win"/>
    <s v="Bowling"/>
    <n v="254"/>
    <n v="10"/>
    <n v="20"/>
    <n v="5"/>
    <n v="8"/>
    <n v="5.62"/>
    <n v="73.819999999999993"/>
    <n v="78"/>
    <n v="3"/>
    <n v="14"/>
    <n v="2"/>
    <x v="46"/>
    <x v="1"/>
    <x v="0"/>
    <x v="1"/>
    <x v="0"/>
  </r>
  <r>
    <s v="Pakistan"/>
    <s v="Sri Lanka"/>
    <s v="ODI"/>
    <x v="14"/>
    <x v="11"/>
    <s v="Lose"/>
    <s v="Bowling"/>
    <n v="189"/>
    <n v="4"/>
    <n v="21"/>
    <n v="3"/>
    <n v="5"/>
    <n v="4.74"/>
    <n v="64.33"/>
    <n v="77"/>
    <n v="10"/>
    <n v="9"/>
    <n v="4"/>
    <x v="47"/>
    <x v="0"/>
    <x v="0"/>
    <x v="2"/>
    <x v="1"/>
  </r>
  <r>
    <s v="Bangladesh"/>
    <s v="India"/>
    <s v="ODI"/>
    <x v="14"/>
    <x v="11"/>
    <s v="Win"/>
    <s v="Bowling"/>
    <n v="293"/>
    <n v="5"/>
    <n v="24"/>
    <n v="6"/>
    <n v="12"/>
    <n v="5.93"/>
    <n v="116.73"/>
    <n v="70"/>
    <n v="5"/>
    <n v="18"/>
    <n v="2"/>
    <x v="48"/>
    <x v="0"/>
    <x v="3"/>
    <x v="3"/>
    <x v="0"/>
  </r>
  <r>
    <s v="Pakistan"/>
    <s v="India"/>
    <s v="ODI"/>
    <x v="14"/>
    <x v="11"/>
    <s v="Win"/>
    <s v="Batting"/>
    <n v="329"/>
    <n v="6"/>
    <n v="27"/>
    <n v="2"/>
    <n v="15"/>
    <n v="6.58"/>
    <n v="86.28"/>
    <n v="112"/>
    <n v="4"/>
    <n v="11"/>
    <n v="2"/>
    <x v="46"/>
    <x v="1"/>
    <x v="2"/>
    <x v="1"/>
    <x v="1"/>
  </r>
  <r>
    <s v="Sri Lanka"/>
    <s v="Bangladesh"/>
    <s v="ODI"/>
    <x v="14"/>
    <x v="11"/>
    <s v="Lose"/>
    <s v="Batting"/>
    <n v="232"/>
    <n v="10"/>
    <n v="19"/>
    <n v="1"/>
    <n v="11"/>
    <n v="4.6500000000000004"/>
    <n v="64.14"/>
    <n v="62"/>
    <n v="5"/>
    <n v="20"/>
    <n v="2"/>
    <x v="48"/>
    <x v="2"/>
    <x v="3"/>
    <x v="3"/>
    <x v="0"/>
  </r>
  <r>
    <s v="Pakistan"/>
    <s v="Bangladesh"/>
    <s v="ODI"/>
    <x v="14"/>
    <x v="11"/>
    <s v="Lose"/>
    <s v="Batting"/>
    <n v="236"/>
    <n v="9"/>
    <n v="19"/>
    <n v="3"/>
    <n v="18"/>
    <n v="4.72"/>
    <n v="74.75"/>
    <n v="46"/>
    <n v="8"/>
    <n v="11"/>
    <n v="3"/>
    <x v="40"/>
    <x v="0"/>
    <x v="3"/>
    <x v="2"/>
    <x v="0"/>
  </r>
  <r>
    <s v="Pakistan"/>
    <s v="Sri Lanka"/>
    <s v="ODI"/>
    <x v="15"/>
    <x v="12"/>
    <s v="Lose"/>
    <s v="Bowling"/>
    <n v="284"/>
    <n v="10"/>
    <n v="26"/>
    <n v="6"/>
    <n v="13"/>
    <n v="5.81"/>
    <n v="101.36"/>
    <n v="74"/>
    <n v="6"/>
    <n v="18"/>
    <n v="2"/>
    <x v="49"/>
    <x v="1"/>
    <x v="0"/>
    <x v="0"/>
    <x v="1"/>
  </r>
  <r>
    <s v="India"/>
    <s v="Bangladesh"/>
    <s v="ODI"/>
    <x v="15"/>
    <x v="12"/>
    <s v="Win"/>
    <s v="Bowling"/>
    <n v="280"/>
    <n v="4"/>
    <n v="29"/>
    <n v="4"/>
    <n v="11"/>
    <n v="5.71"/>
    <n v="82.58"/>
    <n v="136"/>
    <n v="7"/>
    <n v="18"/>
    <n v="4"/>
    <x v="46"/>
    <x v="0"/>
    <x v="1"/>
    <x v="1"/>
    <x v="0"/>
  </r>
  <r>
    <s v="Pakistan"/>
    <s v="Afghanistan"/>
    <s v="ODI"/>
    <x v="15"/>
    <x v="12"/>
    <s v="Lose"/>
    <s v="Batting"/>
    <n v="248"/>
    <n v="8"/>
    <n v="22"/>
    <n v="5"/>
    <n v="5"/>
    <n v="4.96"/>
    <n v="70.209999999999994"/>
    <n v="102"/>
    <n v="10"/>
    <n v="13"/>
    <n v="3"/>
    <x v="50"/>
    <x v="0"/>
    <x v="5"/>
    <x v="2"/>
    <x v="0"/>
  </r>
  <r>
    <s v="Sri Lanka"/>
    <s v="India"/>
    <s v="ODI"/>
    <x v="15"/>
    <x v="12"/>
    <s v="Win"/>
    <s v="Bowling"/>
    <n v="265"/>
    <n v="8"/>
    <n v="25"/>
    <n v="4"/>
    <n v="8"/>
    <n v="5.37"/>
    <n v="85.75"/>
    <n v="103"/>
    <n v="9"/>
    <n v="11"/>
    <n v="4"/>
    <x v="34"/>
    <x v="0"/>
    <x v="0"/>
    <x v="0"/>
    <x v="0"/>
  </r>
  <r>
    <s v="Afghanistan"/>
    <s v="Bangladesh"/>
    <s v="ODI"/>
    <x v="15"/>
    <x v="12"/>
    <s v="Lose"/>
    <s v="Batting"/>
    <n v="254"/>
    <n v="6"/>
    <n v="21"/>
    <n v="5"/>
    <n v="17"/>
    <n v="5.08"/>
    <n v="55.1"/>
    <n v="90"/>
    <n v="10"/>
    <n v="12"/>
    <n v="3"/>
    <x v="51"/>
    <x v="0"/>
    <x v="3"/>
    <x v="4"/>
    <x v="0"/>
  </r>
  <r>
    <s v="India"/>
    <s v="Pakistan"/>
    <s v="ODI"/>
    <x v="14"/>
    <x v="12"/>
    <s v="Lose"/>
    <s v="Batting"/>
    <n v="245"/>
    <n v="8"/>
    <n v="23"/>
    <n v="5"/>
    <n v="8"/>
    <n v="4.9000000000000004"/>
    <n v="74.319999999999993"/>
    <n v="58"/>
    <n v="9"/>
    <n v="17"/>
    <n v="3"/>
    <x v="45"/>
    <x v="1"/>
    <x v="2"/>
    <x v="2"/>
    <x v="0"/>
  </r>
  <r>
    <s v="Afghanistan"/>
    <s v="Sri Lanka"/>
    <s v="ODI"/>
    <x v="14"/>
    <x v="12"/>
    <s v="Lose"/>
    <s v="Bowling"/>
    <n v="124"/>
    <n v="10"/>
    <n v="11"/>
    <n v="2"/>
    <n v="9"/>
    <n v="3.2"/>
    <n v="38.46"/>
    <n v="37"/>
    <n v="6"/>
    <n v="18"/>
    <n v="2"/>
    <x v="34"/>
    <x v="1"/>
    <x v="0"/>
    <x v="0"/>
    <x v="1"/>
  </r>
  <r>
    <s v="Bangladesh"/>
    <s v="Pakistan"/>
    <s v="ODI"/>
    <x v="14"/>
    <x v="12"/>
    <s v="Win"/>
    <s v="Batting"/>
    <n v="326"/>
    <n v="3"/>
    <n v="31"/>
    <n v="8"/>
    <n v="21"/>
    <n v="6.52"/>
    <n v="138.5"/>
    <n v="100"/>
    <n v="7"/>
    <n v="13"/>
    <n v="2"/>
    <x v="40"/>
    <x v="1"/>
    <x v="3"/>
    <x v="2"/>
    <x v="1"/>
  </r>
  <r>
    <s v="Afghanistan"/>
    <s v="India"/>
    <s v="ODI"/>
    <x v="14"/>
    <x v="12"/>
    <s v="Lose"/>
    <s v="Batting"/>
    <n v="159"/>
    <n v="10"/>
    <n v="16"/>
    <n v="2"/>
    <n v="14"/>
    <n v="3.5"/>
    <n v="45.2"/>
    <n v="50"/>
    <n v="2"/>
    <n v="5"/>
    <n v="1"/>
    <x v="52"/>
    <x v="1"/>
    <x v="1"/>
    <x v="1"/>
    <x v="0"/>
  </r>
  <r>
    <s v="Bangladesh"/>
    <s v="Sri Lanka"/>
    <s v="ODI"/>
    <x v="14"/>
    <x v="12"/>
    <s v="Win"/>
    <s v="Batting"/>
    <n v="204"/>
    <n v="9"/>
    <n v="14"/>
    <n v="1"/>
    <n v="17"/>
    <n v="4.08"/>
    <n v="49.51"/>
    <n v="49"/>
    <n v="7"/>
    <n v="9"/>
    <n v="2"/>
    <x v="53"/>
    <x v="1"/>
    <x v="3"/>
    <x v="0"/>
    <x v="1"/>
  </r>
  <r>
    <s v="Pakistan"/>
    <s v="Sri Lanka"/>
    <s v="ODI"/>
    <x v="14"/>
    <x v="12"/>
    <s v="Win"/>
    <s v="Batting"/>
    <n v="260"/>
    <n v="5"/>
    <n v="21"/>
    <n v="5"/>
    <n v="6"/>
    <n v="5.2"/>
    <n v="86.61"/>
    <n v="114"/>
    <n v="5"/>
    <n v="8"/>
    <n v="3"/>
    <x v="49"/>
    <x v="1"/>
    <x v="2"/>
    <x v="0"/>
    <x v="1"/>
  </r>
  <r>
    <s v="Bangladesh"/>
    <s v="India"/>
    <s v="T20I"/>
    <x v="14"/>
    <x v="13"/>
    <s v="Win"/>
    <s v="Bowling"/>
    <n v="121"/>
    <n v="7"/>
    <n v="8"/>
    <n v="3"/>
    <n v="10"/>
    <n v="6.05"/>
    <n v="72.89"/>
    <n v="44"/>
    <n v="6"/>
    <n v="7"/>
    <n v="3"/>
    <x v="54"/>
    <x v="1"/>
    <x v="3"/>
    <x v="1"/>
    <x v="0"/>
  </r>
  <r>
    <s v="Sri Lanka"/>
    <s v="UAE"/>
    <s v="T20I"/>
    <x v="14"/>
    <x v="13"/>
    <s v="Lose"/>
    <s v="Batting"/>
    <n v="129"/>
    <n v="8"/>
    <n v="14"/>
    <n v="1"/>
    <n v="5"/>
    <n v="6.45"/>
    <n v="87.84"/>
    <n v="50"/>
    <n v="9"/>
    <n v="16"/>
    <n v="4"/>
    <x v="49"/>
    <x v="0"/>
    <x v="6"/>
    <x v="0"/>
    <x v="0"/>
  </r>
  <r>
    <s v="Bangladesh"/>
    <s v="UAE"/>
    <s v="T20I"/>
    <x v="14"/>
    <x v="13"/>
    <s v="Lose"/>
    <s v="Batting"/>
    <n v="133"/>
    <n v="8"/>
    <n v="8"/>
    <n v="5"/>
    <n v="5"/>
    <n v="6.65"/>
    <n v="64.8"/>
    <n v="47"/>
    <n v="10"/>
    <n v="3"/>
    <n v="2"/>
    <x v="55"/>
    <x v="0"/>
    <x v="6"/>
    <x v="3"/>
    <x v="0"/>
  </r>
  <r>
    <s v="India"/>
    <s v="Pakistan"/>
    <s v="T20I"/>
    <x v="14"/>
    <x v="13"/>
    <s v="Win"/>
    <s v="Bowling"/>
    <n v="85"/>
    <n v="5"/>
    <n v="10"/>
    <n v="0"/>
    <n v="14"/>
    <n v="5.48"/>
    <n v="56.88"/>
    <n v="49"/>
    <n v="10"/>
    <n v="15"/>
    <n v="3"/>
    <x v="46"/>
    <x v="0"/>
    <x v="1"/>
    <x v="1"/>
    <x v="0"/>
  </r>
  <r>
    <s v="Bangladesh"/>
    <s v="Sri Lanka"/>
    <s v="T20I"/>
    <x v="14"/>
    <x v="13"/>
    <s v="Win"/>
    <s v="Batting"/>
    <n v="147"/>
    <n v="7"/>
    <n v="15"/>
    <n v="4"/>
    <n v="4"/>
    <n v="7.35"/>
    <n v="68.709999999999994"/>
    <n v="80"/>
    <n v="8"/>
    <n v="3"/>
    <n v="3"/>
    <x v="56"/>
    <x v="0"/>
    <x v="3"/>
    <x v="3"/>
    <x v="1"/>
  </r>
  <r>
    <s v="Pakistan"/>
    <s v="UAE"/>
    <s v="T20I"/>
    <x v="14"/>
    <x v="13"/>
    <s v="Lose"/>
    <s v="Bowling"/>
    <n v="131"/>
    <n v="3"/>
    <n v="12"/>
    <n v="6"/>
    <n v="3"/>
    <n v="7.01"/>
    <n v="92.45"/>
    <n v="63"/>
    <n v="6"/>
    <n v="9"/>
    <n v="2"/>
    <x v="29"/>
    <x v="0"/>
    <x v="6"/>
    <x v="2"/>
    <x v="1"/>
  </r>
  <r>
    <s v="India"/>
    <s v="Sri Lanka"/>
    <s v="T20I"/>
    <x v="14"/>
    <x v="13"/>
    <s v="Win"/>
    <s v="Bowling"/>
    <n v="142"/>
    <n v="5"/>
    <n v="15"/>
    <n v="4"/>
    <n v="1"/>
    <n v="7.34"/>
    <n v="110.74"/>
    <n v="56"/>
    <n v="9"/>
    <n v="10"/>
    <n v="2"/>
    <x v="46"/>
    <x v="0"/>
    <x v="1"/>
    <x v="1"/>
    <x v="0"/>
  </r>
  <r>
    <s v="Bangladesh"/>
    <s v="Pakistan"/>
    <s v="T20I"/>
    <x v="14"/>
    <x v="13"/>
    <s v="Lose"/>
    <s v="Bowling"/>
    <n v="131"/>
    <n v="5"/>
    <n v="10"/>
    <n v="3"/>
    <n v="8"/>
    <n v="6.83"/>
    <n v="118.28"/>
    <n v="48"/>
    <n v="7"/>
    <n v="0"/>
    <n v="3"/>
    <x v="57"/>
    <x v="0"/>
    <x v="2"/>
    <x v="3"/>
    <x v="1"/>
  </r>
  <r>
    <s v="India"/>
    <s v="UAE"/>
    <s v="T20I"/>
    <x v="14"/>
    <x v="13"/>
    <s v="Lose"/>
    <s v="Bowling"/>
    <n v="82"/>
    <n v="1"/>
    <n v="14"/>
    <n v="2"/>
    <n v="2"/>
    <n v="8.06"/>
    <n v="132.62"/>
    <n v="39"/>
    <n v="9"/>
    <n v="7"/>
    <n v="2"/>
    <x v="54"/>
    <x v="0"/>
    <x v="6"/>
    <x v="1"/>
    <x v="1"/>
  </r>
  <r>
    <s v="Pakistan"/>
    <s v="Sri Lanka"/>
    <s v="T20I"/>
    <x v="14"/>
    <x v="13"/>
    <s v="Win"/>
    <s v="Bowling"/>
    <n v="151"/>
    <n v="4"/>
    <n v="18"/>
    <n v="3"/>
    <n v="7"/>
    <n v="7.81"/>
    <n v="120.67"/>
    <n v="48"/>
    <n v="4"/>
    <n v="7"/>
    <n v="2"/>
    <x v="50"/>
    <x v="0"/>
    <x v="2"/>
    <x v="2"/>
    <x v="0"/>
  </r>
  <r>
    <s v="Bangladesh"/>
    <s v="India"/>
    <s v="T20I"/>
    <x v="14"/>
    <x v="13"/>
    <s v="Lose"/>
    <s v="Batting"/>
    <n v="120"/>
    <n v="5"/>
    <n v="12"/>
    <n v="2"/>
    <n v="3"/>
    <n v="8"/>
    <n v="115.35"/>
    <n v="33"/>
    <n v="2"/>
    <n v="0"/>
    <n v="1"/>
    <x v="58"/>
    <x v="1"/>
    <x v="1"/>
    <x v="1"/>
    <x v="0"/>
  </r>
  <r>
    <s v="Bangladesh"/>
    <s v="Sri Lanka"/>
    <s v="ODI"/>
    <x v="16"/>
    <x v="14"/>
    <s v="Win"/>
    <s v="Batting"/>
    <n v="261"/>
    <n v="10"/>
    <n v="19"/>
    <n v="6"/>
    <n v="12"/>
    <n v="5.27"/>
    <n v="47.61"/>
    <n v="144"/>
    <n v="10"/>
    <n v="1"/>
    <n v="2"/>
    <x v="59"/>
    <x v="0"/>
    <x v="3"/>
    <x v="3"/>
    <x v="1"/>
  </r>
  <r>
    <s v="Hong Kong"/>
    <s v="Pakistan"/>
    <s v="ODI"/>
    <x v="16"/>
    <x v="14"/>
    <s v="Win"/>
    <s v="Batting"/>
    <n v="116"/>
    <n v="10"/>
    <n v="10"/>
    <n v="1"/>
    <n v="4"/>
    <n v="3.12"/>
    <n v="40.6"/>
    <n v="27"/>
    <n v="2"/>
    <n v="4"/>
    <n v="2"/>
    <x v="60"/>
    <x v="1"/>
    <x v="4"/>
    <x v="2"/>
    <x v="1"/>
  </r>
  <r>
    <s v="Afghanistan"/>
    <s v="Sri Lanka"/>
    <s v="ODI"/>
    <x v="17"/>
    <x v="14"/>
    <s v="Win"/>
    <s v="Batting"/>
    <n v="249"/>
    <n v="10"/>
    <n v="19"/>
    <n v="3"/>
    <n v="9"/>
    <n v="4.9800000000000004"/>
    <n v="106.37"/>
    <n v="72"/>
    <n v="10"/>
    <n v="13"/>
    <n v="2"/>
    <x v="61"/>
    <x v="0"/>
    <x v="5"/>
    <x v="4"/>
    <x v="1"/>
  </r>
  <r>
    <s v="Hong Kong"/>
    <s v="India"/>
    <s v="ODI"/>
    <x v="16"/>
    <x v="14"/>
    <s v="Win"/>
    <s v="Bowling"/>
    <n v="259"/>
    <n v="8"/>
    <n v="19"/>
    <n v="6"/>
    <n v="13"/>
    <n v="5.18"/>
    <n v="77.72"/>
    <n v="92"/>
    <n v="7"/>
    <n v="5"/>
    <n v="3"/>
    <x v="58"/>
    <x v="1"/>
    <x v="4"/>
    <x v="1"/>
    <x v="0"/>
  </r>
  <r>
    <s v="India"/>
    <s v="Pakistan"/>
    <s v="ODI"/>
    <x v="16"/>
    <x v="14"/>
    <s v="Lose"/>
    <s v="Bowling"/>
    <n v="164"/>
    <n v="2"/>
    <n v="17"/>
    <n v="5"/>
    <n v="4"/>
    <n v="5.65"/>
    <n v="92.42"/>
    <n v="52"/>
    <n v="10"/>
    <n v="7"/>
    <n v="3"/>
    <x v="62"/>
    <x v="0"/>
    <x v="2"/>
    <x v="1"/>
    <x v="1"/>
  </r>
  <r>
    <s v="Afghanistan"/>
    <s v="Bangladesh"/>
    <s v="ODI"/>
    <x v="17"/>
    <x v="14"/>
    <s v="Win"/>
    <s v="Batting"/>
    <n v="255"/>
    <n v="7"/>
    <n v="24"/>
    <n v="1"/>
    <n v="7"/>
    <n v="5.0999999999999996"/>
    <n v="93.22"/>
    <n v="58"/>
    <n v="10"/>
    <n v="5"/>
    <n v="2"/>
    <x v="63"/>
    <x v="0"/>
    <x v="5"/>
    <x v="4"/>
    <x v="1"/>
  </r>
  <r>
    <s v="Bangladesh"/>
    <s v="India"/>
    <s v="ODI"/>
    <x v="16"/>
    <x v="14"/>
    <s v="Lose"/>
    <s v="Batting"/>
    <n v="173"/>
    <n v="10"/>
    <n v="11"/>
    <n v="4"/>
    <n v="3"/>
    <n v="3.51"/>
    <n v="56.81"/>
    <n v="42"/>
    <n v="3"/>
    <n v="4"/>
    <n v="1"/>
    <x v="52"/>
    <x v="1"/>
    <x v="1"/>
    <x v="1"/>
    <x v="0"/>
  </r>
  <r>
    <s v="Afghanistan"/>
    <s v="Pakistan"/>
    <s v="ODI"/>
    <x v="17"/>
    <x v="14"/>
    <s v="Win"/>
    <s v="Batting"/>
    <n v="257"/>
    <n v="6"/>
    <n v="16"/>
    <n v="5"/>
    <n v="5"/>
    <n v="5.14"/>
    <n v="92.35"/>
    <n v="97"/>
    <n v="7"/>
    <n v="17"/>
    <n v="3"/>
    <x v="29"/>
    <x v="1"/>
    <x v="5"/>
    <x v="2"/>
    <x v="1"/>
  </r>
  <r>
    <s v="India"/>
    <s v="Pakistan"/>
    <s v="ODI"/>
    <x v="16"/>
    <x v="14"/>
    <s v="Lose"/>
    <s v="Bowling"/>
    <n v="238"/>
    <n v="1"/>
    <n v="24"/>
    <n v="6"/>
    <n v="1"/>
    <n v="6.02"/>
    <n v="91.31"/>
    <n v="114"/>
    <n v="7"/>
    <n v="8"/>
    <n v="2"/>
    <x v="58"/>
    <x v="0"/>
    <x v="2"/>
    <x v="1"/>
    <x v="1"/>
  </r>
  <r>
    <s v="Afghanistan"/>
    <s v="Bangladesh"/>
    <s v="ODI"/>
    <x v="17"/>
    <x v="14"/>
    <s v="Lose"/>
    <s v="Bowling"/>
    <n v="246"/>
    <n v="7"/>
    <n v="20"/>
    <n v="3"/>
    <n v="8"/>
    <n v="4.92"/>
    <n v="76.19"/>
    <n v="71"/>
    <n v="7"/>
    <n v="7"/>
    <n v="3"/>
    <x v="55"/>
    <x v="1"/>
    <x v="3"/>
    <x v="3"/>
    <x v="1"/>
  </r>
  <r>
    <s v="Bangladesh"/>
    <s v="Pakistan"/>
    <s v="ODI"/>
    <x v="17"/>
    <x v="14"/>
    <s v="Win"/>
    <s v="Batting"/>
    <n v="239"/>
    <n v="10"/>
    <n v="17"/>
    <n v="1"/>
    <n v="9"/>
    <n v="4.8899999999999997"/>
    <n v="73.23"/>
    <n v="99"/>
    <n v="9"/>
    <n v="9"/>
    <n v="4"/>
    <x v="59"/>
    <x v="0"/>
    <x v="3"/>
    <x v="3"/>
    <x v="1"/>
  </r>
  <r>
    <s v="Bangladesh"/>
    <s v="India"/>
    <s v="ODI"/>
    <x v="16"/>
    <x v="14"/>
    <s v="Lose"/>
    <s v="Batting"/>
    <n v="222"/>
    <n v="10"/>
    <n v="17"/>
    <n v="4"/>
    <n v="7"/>
    <n v="4.57"/>
    <n v="49.98"/>
    <n v="121"/>
    <n v="7"/>
    <n v="13"/>
    <n v="2"/>
    <x v="64"/>
    <x v="1"/>
    <x v="1"/>
    <x v="1"/>
    <x v="0"/>
  </r>
  <r>
    <s v="Afghanistan"/>
    <s v="Sri Lanka"/>
    <s v="T20I"/>
    <x v="16"/>
    <x v="15"/>
    <s v="Win"/>
    <s v="Bowling"/>
    <n v="106"/>
    <n v="2"/>
    <n v="10"/>
    <n v="5"/>
    <n v="12"/>
    <n v="10.42"/>
    <n v="142.44"/>
    <n v="40"/>
    <n v="10"/>
    <n v="6"/>
    <n v="3"/>
    <x v="65"/>
    <x v="0"/>
    <x v="5"/>
    <x v="4"/>
    <x v="0"/>
  </r>
  <r>
    <s v="India"/>
    <s v="Pakistan"/>
    <s v="T20I"/>
    <x v="16"/>
    <x v="15"/>
    <s v="Win"/>
    <s v="Bowling"/>
    <n v="148"/>
    <n v="5"/>
    <n v="10"/>
    <n v="5"/>
    <n v="14"/>
    <n v="7.52"/>
    <n v="97.77"/>
    <n v="35"/>
    <n v="10"/>
    <n v="5"/>
    <n v="4"/>
    <x v="66"/>
    <x v="0"/>
    <x v="1"/>
    <x v="1"/>
    <x v="0"/>
  </r>
  <r>
    <s v="Afghanistan"/>
    <s v="Bangladesh"/>
    <s v="T20I"/>
    <x v="0"/>
    <x v="15"/>
    <s v="Lose"/>
    <s v="Bowling"/>
    <n v="131"/>
    <n v="3"/>
    <n v="10"/>
    <n v="6"/>
    <n v="4"/>
    <n v="7.08"/>
    <n v="118.76"/>
    <n v="43"/>
    <n v="7"/>
    <n v="5"/>
    <n v="3"/>
    <x v="67"/>
    <x v="0"/>
    <x v="3"/>
    <x v="4"/>
    <x v="1"/>
  </r>
  <r>
    <s v="India"/>
    <s v="Hong Kong"/>
    <s v="T20I"/>
    <x v="16"/>
    <x v="15"/>
    <s v="Lose"/>
    <s v="Batting"/>
    <n v="192"/>
    <n v="2"/>
    <n v="9"/>
    <n v="12"/>
    <n v="8"/>
    <n v="9.6"/>
    <n v="162.36000000000001"/>
    <n v="68"/>
    <n v="5"/>
    <n v="6"/>
    <n v="1"/>
    <x v="68"/>
    <x v="0"/>
    <x v="4"/>
    <x v="1"/>
    <x v="0"/>
  </r>
  <r>
    <s v="Bangladesh"/>
    <s v="Sri Lanka"/>
    <s v="T20I"/>
    <x v="16"/>
    <x v="15"/>
    <s v="Lose"/>
    <s v="Batting"/>
    <n v="183"/>
    <n v="7"/>
    <n v="15"/>
    <n v="6"/>
    <n v="10"/>
    <n v="9.15"/>
    <n v="135.4"/>
    <n v="39"/>
    <n v="8"/>
    <n v="17"/>
    <n v="3"/>
    <x v="69"/>
    <x v="1"/>
    <x v="0"/>
    <x v="0"/>
    <x v="0"/>
  </r>
  <r>
    <s v="Hong Kong"/>
    <s v="Pakistan"/>
    <s v="T20I"/>
    <x v="0"/>
    <x v="15"/>
    <s v="Win"/>
    <s v="Bowling"/>
    <n v="38"/>
    <n v="10"/>
    <n v="2"/>
    <n v="0"/>
    <n v="10"/>
    <n v="3.56"/>
    <n v="35.31"/>
    <n v="8"/>
    <n v="2"/>
    <n v="18"/>
    <n v="2"/>
    <x v="70"/>
    <x v="1"/>
    <x v="4"/>
    <x v="2"/>
    <x v="0"/>
  </r>
  <r>
    <s v="Afghanistan"/>
    <s v="Sri Lanka"/>
    <s v="T20I"/>
    <x v="0"/>
    <x v="15"/>
    <s v="Lose"/>
    <s v="Batting"/>
    <n v="175"/>
    <n v="6"/>
    <n v="9"/>
    <n v="9"/>
    <n v="12"/>
    <n v="8.75"/>
    <n v="86.31"/>
    <n v="84"/>
    <n v="6"/>
    <n v="5"/>
    <n v="2"/>
    <x v="71"/>
    <x v="1"/>
    <x v="0"/>
    <x v="0"/>
    <x v="0"/>
  </r>
  <r>
    <s v="Pakistan"/>
    <s v="India"/>
    <s v="T20I"/>
    <x v="16"/>
    <x v="15"/>
    <s v="Win"/>
    <s v="Bowling"/>
    <n v="182"/>
    <n v="5"/>
    <n v="19"/>
    <n v="5"/>
    <n v="8"/>
    <n v="9.17"/>
    <n v="157.12"/>
    <n v="71"/>
    <n v="7"/>
    <n v="14"/>
    <n v="2"/>
    <x v="72"/>
    <x v="0"/>
    <x v="2"/>
    <x v="2"/>
    <x v="0"/>
  </r>
  <r>
    <s v="India"/>
    <s v="Sri Lanka"/>
    <s v="T20I"/>
    <x v="16"/>
    <x v="15"/>
    <s v="Lose"/>
    <s v="Batting"/>
    <n v="173"/>
    <n v="8"/>
    <n v="10"/>
    <n v="7"/>
    <n v="8"/>
    <n v="8.65"/>
    <n v="102.94"/>
    <n v="72"/>
    <n v="4"/>
    <n v="6"/>
    <n v="3"/>
    <x v="73"/>
    <x v="1"/>
    <x v="0"/>
    <x v="0"/>
    <x v="0"/>
  </r>
  <r>
    <s v="Afghanistan"/>
    <s v="Pakistan"/>
    <s v="T20I"/>
    <x v="0"/>
    <x v="15"/>
    <s v="Lose"/>
    <s v="Batting"/>
    <n v="129"/>
    <n v="6"/>
    <n v="10"/>
    <n v="5"/>
    <n v="3"/>
    <n v="6.45"/>
    <n v="93.31"/>
    <n v="35"/>
    <n v="9"/>
    <n v="5"/>
    <n v="3"/>
    <x v="74"/>
    <x v="1"/>
    <x v="2"/>
    <x v="2"/>
    <x v="0"/>
  </r>
  <r>
    <s v="Afghanistan"/>
    <s v="India"/>
    <s v="T20I"/>
    <x v="16"/>
    <x v="15"/>
    <s v="Win"/>
    <s v="Bowling"/>
    <n v="111"/>
    <n v="8"/>
    <n v="9"/>
    <n v="3"/>
    <n v="3"/>
    <n v="5.55"/>
    <n v="51.25"/>
    <n v="64"/>
    <n v="2"/>
    <n v="2"/>
    <n v="2"/>
    <x v="46"/>
    <x v="1"/>
    <x v="5"/>
    <x v="1"/>
    <x v="0"/>
  </r>
  <r>
    <s v="Pakistan"/>
    <s v="Sri Lanka"/>
    <s v="T20I"/>
    <x v="16"/>
    <x v="15"/>
    <s v="Lose"/>
    <s v="Batting"/>
    <n v="121"/>
    <n v="10"/>
    <n v="4"/>
    <n v="3"/>
    <n v="17"/>
    <n v="6.31"/>
    <n v="58.78"/>
    <n v="30"/>
    <n v="5"/>
    <n v="5"/>
    <n v="2"/>
    <x v="75"/>
    <x v="1"/>
    <x v="0"/>
    <x v="0"/>
    <x v="0"/>
  </r>
  <r>
    <s v="Pakistan"/>
    <s v="Sri Lanka"/>
    <s v="T20I"/>
    <x v="16"/>
    <x v="15"/>
    <s v="Win"/>
    <s v="Bowling"/>
    <n v="147"/>
    <n v="10"/>
    <n v="9"/>
    <n v="4"/>
    <n v="14"/>
    <n v="7.35"/>
    <n v="99.38"/>
    <n v="55"/>
    <n v="6"/>
    <n v="10"/>
    <n v="3"/>
    <x v="76"/>
    <x v="1"/>
    <x v="2"/>
    <x v="0"/>
    <x v="0"/>
  </r>
  <r>
    <s v="Pakistan"/>
    <s v="Nepal"/>
    <s v="ODI"/>
    <x v="18"/>
    <x v="16"/>
    <m/>
    <m/>
    <m/>
    <m/>
    <m/>
    <m/>
    <m/>
    <m/>
    <m/>
    <m/>
    <m/>
    <m/>
    <m/>
    <x v="77"/>
    <x v="3"/>
    <x v="2"/>
    <x v="2"/>
    <x v="1"/>
  </r>
  <r>
    <s v="Bangladesh"/>
    <s v="Sri Lanka"/>
    <s v="ODI"/>
    <x v="19"/>
    <x v="16"/>
    <m/>
    <m/>
    <m/>
    <m/>
    <m/>
    <m/>
    <m/>
    <m/>
    <m/>
    <m/>
    <m/>
    <m/>
    <m/>
    <x v="78"/>
    <x v="3"/>
    <x v="3"/>
    <x v="0"/>
    <x v="1"/>
  </r>
  <r>
    <s v="Bangladesh"/>
    <s v="Afghanistan"/>
    <s v="ODI"/>
    <x v="12"/>
    <x v="16"/>
    <m/>
    <m/>
    <m/>
    <m/>
    <m/>
    <m/>
    <m/>
    <m/>
    <m/>
    <m/>
    <m/>
    <m/>
    <m/>
    <x v="79"/>
    <x v="3"/>
    <x v="3"/>
    <x v="3"/>
    <x v="1"/>
  </r>
  <r>
    <s v="India"/>
    <s v="Nepal"/>
    <s v="ODI"/>
    <x v="19"/>
    <x v="16"/>
    <m/>
    <m/>
    <m/>
    <m/>
    <m/>
    <m/>
    <m/>
    <m/>
    <m/>
    <m/>
    <m/>
    <m/>
    <m/>
    <x v="54"/>
    <x v="3"/>
    <x v="1"/>
    <x v="1"/>
    <x v="0"/>
  </r>
  <r>
    <s v="Sri Lanka"/>
    <s v="Afghanistan"/>
    <s v="ODI"/>
    <x v="12"/>
    <x v="16"/>
    <m/>
    <m/>
    <m/>
    <m/>
    <m/>
    <m/>
    <m/>
    <m/>
    <m/>
    <m/>
    <m/>
    <m/>
    <m/>
    <x v="69"/>
    <x v="3"/>
    <x v="0"/>
    <x v="0"/>
    <x v="1"/>
  </r>
  <r>
    <s v="Bangladesh"/>
    <s v="Pakistan"/>
    <s v="ODI"/>
    <x v="12"/>
    <x v="16"/>
    <m/>
    <m/>
    <m/>
    <m/>
    <m/>
    <m/>
    <m/>
    <m/>
    <m/>
    <m/>
    <m/>
    <m/>
    <m/>
    <x v="80"/>
    <x v="3"/>
    <x v="3"/>
    <x v="2"/>
    <x v="1"/>
  </r>
  <r>
    <s v="Bangladesh"/>
    <s v="Sri Lanka"/>
    <s v="ODI"/>
    <x v="10"/>
    <x v="16"/>
    <m/>
    <m/>
    <m/>
    <m/>
    <m/>
    <m/>
    <m/>
    <m/>
    <m/>
    <m/>
    <m/>
    <m/>
    <m/>
    <x v="81"/>
    <x v="3"/>
    <x v="3"/>
    <x v="0"/>
    <x v="0"/>
  </r>
  <r>
    <s v="India"/>
    <s v="Pakistan"/>
    <s v="ODI"/>
    <x v="10"/>
    <x v="16"/>
    <m/>
    <m/>
    <m/>
    <m/>
    <m/>
    <m/>
    <m/>
    <m/>
    <m/>
    <m/>
    <m/>
    <m/>
    <m/>
    <x v="46"/>
    <x v="3"/>
    <x v="2"/>
    <x v="1"/>
    <x v="0"/>
  </r>
  <r>
    <s v="India"/>
    <s v="Sri Lanka"/>
    <s v="ODI"/>
    <x v="10"/>
    <x v="16"/>
    <m/>
    <m/>
    <m/>
    <m/>
    <m/>
    <m/>
    <m/>
    <m/>
    <m/>
    <m/>
    <m/>
    <m/>
    <m/>
    <x v="82"/>
    <x v="3"/>
    <x v="1"/>
    <x v="1"/>
    <x v="1"/>
  </r>
  <r>
    <s v="Pakistan"/>
    <s v="Sri Lanka"/>
    <s v="ODI"/>
    <x v="10"/>
    <x v="16"/>
    <m/>
    <m/>
    <m/>
    <m/>
    <m/>
    <m/>
    <m/>
    <m/>
    <m/>
    <m/>
    <m/>
    <m/>
    <m/>
    <x v="69"/>
    <x v="3"/>
    <x v="2"/>
    <x v="0"/>
    <x v="1"/>
  </r>
  <r>
    <s v="India"/>
    <s v="Bangladesh"/>
    <s v="ODI"/>
    <x v="10"/>
    <x v="16"/>
    <m/>
    <m/>
    <m/>
    <m/>
    <m/>
    <m/>
    <m/>
    <m/>
    <m/>
    <m/>
    <m/>
    <m/>
    <m/>
    <x v="48"/>
    <x v="3"/>
    <x v="1"/>
    <x v="1"/>
    <x v="1"/>
  </r>
  <r>
    <s v="India"/>
    <s v="Sri Lanka"/>
    <s v="ODI"/>
    <x v="10"/>
    <x v="16"/>
    <m/>
    <m/>
    <m/>
    <m/>
    <m/>
    <m/>
    <m/>
    <m/>
    <m/>
    <m/>
    <m/>
    <m/>
    <m/>
    <x v="83"/>
    <x v="3"/>
    <x v="0"/>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1984"/>
    <x v="0"/>
    <s v="Sri Lanka"/>
    <s v="UAE"/>
    <s v=" Surinder Khanna"/>
  </r>
  <r>
    <n v="1986"/>
    <x v="1"/>
    <s v="Pakistan"/>
    <s v="Sri Lanka"/>
    <s v=" Arjuna Ranatunga"/>
  </r>
  <r>
    <n v="1988"/>
    <x v="0"/>
    <s v="Sri Lanka"/>
    <s v="Bangladesh"/>
    <s v="Navjot Sidhu"/>
  </r>
  <r>
    <n v="1990"/>
    <x v="0"/>
    <s v="Sri Lanka"/>
    <s v="Bangladesh"/>
    <s v=" Not Awarded"/>
  </r>
  <r>
    <n v="1995"/>
    <x v="0"/>
    <s v="Sri Lanka"/>
    <s v="UAE"/>
    <s v="Navjot Sidhu"/>
  </r>
  <r>
    <n v="1997"/>
    <x v="1"/>
    <s v="India"/>
    <s v="Sri Lanka"/>
    <s v="Arjuna Ranatunga"/>
  </r>
  <r>
    <n v="2000"/>
    <x v="2"/>
    <s v="Sri Lanka"/>
    <s v="Bangladesh"/>
    <s v="Yousuf Youhana"/>
  </r>
  <r>
    <n v="2004"/>
    <x v="1"/>
    <s v="India"/>
    <s v="Sri Lanka"/>
    <s v="Sanath Jayasuriya"/>
  </r>
  <r>
    <n v="2008"/>
    <x v="1"/>
    <s v="India"/>
    <s v="Pakistan"/>
    <s v=" Ajantha Mendis"/>
  </r>
  <r>
    <n v="2010"/>
    <x v="0"/>
    <s v="Sri Lanka"/>
    <s v="Sri Lanka"/>
    <s v=" Shahid Afridi"/>
  </r>
  <r>
    <n v="2012"/>
    <x v="2"/>
    <s v="Bangladesh"/>
    <s v="Bangladesh"/>
    <s v=" Shakib Al Hasan"/>
  </r>
  <r>
    <n v="2014"/>
    <x v="1"/>
    <s v="Pakistan"/>
    <s v="Bangladesh"/>
    <s v="Lahiru Thirimanne"/>
  </r>
  <r>
    <n v="2016"/>
    <x v="0"/>
    <s v="Bangladesh"/>
    <s v="Bangladesh"/>
    <s v="Sabbir Rahman"/>
  </r>
  <r>
    <n v="2018"/>
    <x v="0"/>
    <s v="Bangladesh"/>
    <s v="UAE"/>
    <s v="Shikhar Dhawan"/>
  </r>
  <r>
    <n v="2022"/>
    <x v="1"/>
    <s v="Pakistan"/>
    <s v="UAE"/>
    <s v=" Wanindu Hasarang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A7B96C-18B5-400D-9719-01927D68B2BF}" name="Matches win by team"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D9" firstHeaderRow="1" firstDataRow="2" firstDataCol="1"/>
  <pivotFields count="23">
    <pivotField showAll="0"/>
    <pivotField showAll="0"/>
    <pivotField showAll="0"/>
    <pivotField showAll="0"/>
    <pivotField showAll="0">
      <items count="18">
        <item h="1" x="0"/>
        <item h="1" x="1"/>
        <item h="1" x="2"/>
        <item h="1" x="3"/>
        <item h="1" x="4"/>
        <item h="1" x="5"/>
        <item h="1" x="6"/>
        <item h="1" x="7"/>
        <item h="1" x="8"/>
        <item h="1" x="9"/>
        <item h="1" x="10"/>
        <item h="1" x="11"/>
        <item h="1" x="12"/>
        <item h="1" x="13"/>
        <item h="1" x="14"/>
        <item h="1" x="15"/>
        <item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x="1"/>
        <item x="0"/>
        <item x="3"/>
        <item t="default"/>
      </items>
    </pivotField>
    <pivotField dataField="1" showAll="0">
      <items count="8">
        <item x="5"/>
        <item x="3"/>
        <item x="4"/>
        <item x="1"/>
        <item x="2"/>
        <item x="0"/>
        <item x="6"/>
        <item t="default"/>
      </items>
    </pivotField>
    <pivotField axis="axisRow" showAll="0" sortType="descending">
      <items count="6">
        <item x="4"/>
        <item x="3"/>
        <item x="1"/>
        <item x="2"/>
        <item x="0"/>
        <item t="default"/>
      </items>
      <autoSortScope>
        <pivotArea dataOnly="0" outline="0" fieldPosition="0">
          <references count="1">
            <reference field="4294967294" count="1" selected="0">
              <x v="0"/>
            </reference>
          </references>
        </pivotArea>
      </autoSortScope>
    </pivotField>
    <pivotField axis="axisCol" showAll="0">
      <items count="3">
        <item x="1"/>
        <item x="0"/>
        <item t="default"/>
      </items>
    </pivotField>
  </pivotFields>
  <rowFields count="1">
    <field x="21"/>
  </rowFields>
  <rowItems count="5">
    <i>
      <x v="2"/>
    </i>
    <i>
      <x v="4"/>
    </i>
    <i>
      <x v="3"/>
    </i>
    <i>
      <x v="1"/>
    </i>
    <i t="grand">
      <x/>
    </i>
  </rowItems>
  <colFields count="1">
    <field x="22"/>
  </colFields>
  <colItems count="3">
    <i>
      <x/>
    </i>
    <i>
      <x v="1"/>
    </i>
    <i t="grand">
      <x/>
    </i>
  </colItems>
  <dataFields count="1">
    <dataField name="Count of Toss Winner" fld="20" subtotal="count" baseField="0" baseItem="0"/>
  </dataFields>
  <chartFormats count="4">
    <chartFormat chart="0" format="0" series="1">
      <pivotArea type="data" outline="0" fieldPosition="0">
        <references count="2">
          <reference field="4294967294" count="1" selected="0">
            <x v="0"/>
          </reference>
          <reference field="22" count="1" selected="0">
            <x v="0"/>
          </reference>
        </references>
      </pivotArea>
    </chartFormat>
    <chartFormat chart="0" format="1" series="1">
      <pivotArea type="data" outline="0" fieldPosition="0">
        <references count="2">
          <reference field="4294967294" count="1" selected="0">
            <x v="0"/>
          </reference>
          <reference field="22" count="1" selected="0">
            <x v="1"/>
          </reference>
        </references>
      </pivotArea>
    </chartFormat>
    <chartFormat chart="36" format="4" series="1">
      <pivotArea type="data" outline="0" fieldPosition="0">
        <references count="2">
          <reference field="4294967294" count="1" selected="0">
            <x v="0"/>
          </reference>
          <reference field="22" count="1" selected="0">
            <x v="0"/>
          </reference>
        </references>
      </pivotArea>
    </chartFormat>
    <chartFormat chart="36" format="5" series="1">
      <pivotArea type="data" outline="0" fieldPosition="0">
        <references count="2">
          <reference field="4294967294" count="1" selected="0">
            <x v="0"/>
          </reference>
          <reference field="2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66A952-E887-476B-9D3F-9974D5621826}" name="Toss based"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6" firstHeaderRow="1" firstDataRow="1" firstDataCol="1"/>
  <pivotFields count="23">
    <pivotField showAll="0"/>
    <pivotField showAll="0"/>
    <pivotField showAll="0"/>
    <pivotField showAll="0"/>
    <pivotField showAll="0">
      <items count="18">
        <item h="1" x="0"/>
        <item h="1" x="1"/>
        <item h="1" x="2"/>
        <item h="1" x="3"/>
        <item h="1" x="4"/>
        <item h="1" x="5"/>
        <item h="1" x="6"/>
        <item h="1" x="7"/>
        <item h="1" x="8"/>
        <item h="1" x="9"/>
        <item h="1" x="10"/>
        <item h="1" x="11"/>
        <item h="1" x="12"/>
        <item h="1" x="13"/>
        <item h="1" x="14"/>
        <item h="1" x="15"/>
        <item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4"/>
        <item x="3"/>
        <item x="1"/>
        <item x="2"/>
        <item x="0"/>
        <item t="default"/>
      </items>
    </pivotField>
    <pivotField axis="axisRow" showAll="0">
      <items count="3">
        <item x="1"/>
        <item x="0"/>
        <item t="default"/>
      </items>
    </pivotField>
  </pivotFields>
  <rowFields count="1">
    <field x="22"/>
  </rowFields>
  <rowItems count="3">
    <i>
      <x/>
    </i>
    <i>
      <x v="1"/>
    </i>
    <i t="grand">
      <x/>
    </i>
  </rowItems>
  <colItems count="1">
    <i/>
  </colItems>
  <dataFields count="1">
    <dataField name="Count of Winner" fld="21" subtotal="count" baseField="0" baseItem="0"/>
  </dataFields>
  <chartFormats count="4">
    <chartFormat chart="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22" count="1" selected="0">
            <x v="0"/>
          </reference>
        </references>
      </pivotArea>
    </chartFormat>
    <chartFormat chart="12" format="6">
      <pivotArea type="data" outline="0" fieldPosition="0">
        <references count="2">
          <reference field="4294967294" count="1" selected="0">
            <x v="0"/>
          </reference>
          <reference field="2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C9028F-C4EF-4080-9033-DCF222C47DB8}" name="Venue based"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9" firstHeaderRow="1" firstDataRow="2" firstDataCol="1"/>
  <pivotFields count="23">
    <pivotField showAll="0"/>
    <pivotField showAll="0"/>
    <pivotField showAll="0"/>
    <pivotField axis="axisRow" showAll="0" measureFilter="1" sortType="ascending">
      <items count="21">
        <item x="17"/>
        <item x="7"/>
        <item x="6"/>
        <item x="1"/>
        <item x="10"/>
        <item x="4"/>
        <item x="8"/>
        <item x="11"/>
        <item x="5"/>
        <item x="16"/>
        <item x="15"/>
        <item x="3"/>
        <item x="13"/>
        <item x="9"/>
        <item x="12"/>
        <item x="14"/>
        <item x="2"/>
        <item x="18"/>
        <item x="19"/>
        <item x="0"/>
        <item t="default"/>
      </items>
      <autoSortScope>
        <pivotArea dataOnly="0" outline="0" fieldPosition="0">
          <references count="1">
            <reference field="4294967294" count="1" selected="0">
              <x v="0"/>
            </reference>
          </references>
        </pivotArea>
      </autoSortScope>
    </pivotField>
    <pivotField showAll="0">
      <items count="18">
        <item h="1" x="0"/>
        <item h="1" x="1"/>
        <item h="1" x="2"/>
        <item h="1" x="3"/>
        <item h="1" x="4"/>
        <item h="1" x="5"/>
        <item h="1" x="6"/>
        <item h="1" x="7"/>
        <item h="1" x="8"/>
        <item h="1" x="9"/>
        <item h="1" x="10"/>
        <item h="1" x="11"/>
        <item h="1" x="12"/>
        <item h="1" x="13"/>
        <item h="1" x="14"/>
        <item h="1" x="15"/>
        <item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Col" showAll="0">
      <items count="3">
        <item x="1"/>
        <item x="0"/>
        <item t="default"/>
      </items>
    </pivotField>
  </pivotFields>
  <rowFields count="1">
    <field x="3"/>
  </rowFields>
  <rowItems count="5">
    <i>
      <x v="17"/>
    </i>
    <i>
      <x v="18"/>
    </i>
    <i>
      <x v="14"/>
    </i>
    <i>
      <x v="4"/>
    </i>
    <i t="grand">
      <x/>
    </i>
  </rowItems>
  <colFields count="1">
    <field x="22"/>
  </colFields>
  <colItems count="3">
    <i>
      <x/>
    </i>
    <i>
      <x v="1"/>
    </i>
    <i t="grand">
      <x/>
    </i>
  </colItems>
  <dataFields count="1">
    <dataField name="Count of Winner" fld="21" subtotal="count" baseField="0" baseItem="0"/>
  </dataFields>
  <chartFormats count="4">
    <chartFormat chart="0" format="0" series="1">
      <pivotArea type="data" outline="0" fieldPosition="0">
        <references count="2">
          <reference field="4294967294" count="1" selected="0">
            <x v="0"/>
          </reference>
          <reference field="22" count="1" selected="0">
            <x v="0"/>
          </reference>
        </references>
      </pivotArea>
    </chartFormat>
    <chartFormat chart="0" format="1" series="1">
      <pivotArea type="data" outline="0" fieldPosition="0">
        <references count="2">
          <reference field="4294967294" count="1" selected="0">
            <x v="0"/>
          </reference>
          <reference field="22" count="1" selected="0">
            <x v="1"/>
          </reference>
        </references>
      </pivotArea>
    </chartFormat>
    <chartFormat chart="8" format="4" series="1">
      <pivotArea type="data" outline="0" fieldPosition="0">
        <references count="2">
          <reference field="4294967294" count="1" selected="0">
            <x v="0"/>
          </reference>
          <reference field="22" count="1" selected="0">
            <x v="0"/>
          </reference>
        </references>
      </pivotArea>
    </chartFormat>
    <chartFormat chart="8" format="5" series="1">
      <pivotArea type="data" outline="0" fieldPosition="0">
        <references count="2">
          <reference field="4294967294" count="1" selected="0">
            <x v="0"/>
          </reference>
          <reference field="22" count="1" selected="0">
            <x v="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996A02-A9E1-4394-B2C8-00207F2CA18C}"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23">
    <pivotField showAll="0"/>
    <pivotField showAll="0"/>
    <pivotField showAll="0"/>
    <pivotField showAll="0"/>
    <pivotField showAll="0">
      <items count="18">
        <item h="1" x="0"/>
        <item h="1" x="1"/>
        <item h="1" x="2"/>
        <item h="1" x="3"/>
        <item h="1" x="4"/>
        <item h="1" x="5"/>
        <item h="1" x="6"/>
        <item h="1" x="7"/>
        <item h="1" x="8"/>
        <item h="1" x="9"/>
        <item h="1" x="10"/>
        <item h="1" x="11"/>
        <item h="1" x="12"/>
        <item h="1" x="13"/>
        <item h="1" x="14"/>
        <item h="1" x="15"/>
        <item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85">
        <item x="16"/>
        <item x="39"/>
        <item x="47"/>
        <item x="36"/>
        <item x="53"/>
        <item x="8"/>
        <item x="12"/>
        <item x="10"/>
        <item x="4"/>
        <item x="13"/>
        <item x="77"/>
        <item x="76"/>
        <item x="62"/>
        <item x="11"/>
        <item x="73"/>
        <item x="44"/>
        <item x="82"/>
        <item x="43"/>
        <item x="65"/>
        <item x="41"/>
        <item x="66"/>
        <item x="80"/>
        <item x="22"/>
        <item x="5"/>
        <item x="25"/>
        <item x="28"/>
        <item x="34"/>
        <item x="69"/>
        <item x="49"/>
        <item x="64"/>
        <item x="55"/>
        <item x="15"/>
        <item x="19"/>
        <item x="78"/>
        <item x="79"/>
        <item x="32"/>
        <item x="14"/>
        <item x="45"/>
        <item x="72"/>
        <item x="70"/>
        <item x="23"/>
        <item x="83"/>
        <item x="2"/>
        <item x="24"/>
        <item x="9"/>
        <item x="38"/>
        <item x="67"/>
        <item x="59"/>
        <item x="7"/>
        <item x="30"/>
        <item x="71"/>
        <item x="61"/>
        <item x="26"/>
        <item x="63"/>
        <item x="52"/>
        <item x="54"/>
        <item x="6"/>
        <item x="0"/>
        <item x="56"/>
        <item x="17"/>
        <item x="81"/>
        <item x="20"/>
        <item x="51"/>
        <item x="18"/>
        <item x="74"/>
        <item x="40"/>
        <item x="48"/>
        <item x="58"/>
        <item x="29"/>
        <item x="33"/>
        <item x="57"/>
        <item x="21"/>
        <item x="35"/>
        <item x="1"/>
        <item x="68"/>
        <item x="42"/>
        <item x="50"/>
        <item x="60"/>
        <item x="46"/>
        <item x="31"/>
        <item x="75"/>
        <item x="3"/>
        <item x="27"/>
        <item x="3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8"/>
  </rowFields>
  <rowItems count="12">
    <i>
      <x v="27"/>
    </i>
    <i>
      <x v="16"/>
    </i>
    <i>
      <x v="41"/>
    </i>
    <i>
      <x v="10"/>
    </i>
    <i>
      <x v="21"/>
    </i>
    <i>
      <x v="55"/>
    </i>
    <i>
      <x v="60"/>
    </i>
    <i>
      <x v="66"/>
    </i>
    <i>
      <x v="78"/>
    </i>
    <i>
      <x v="33"/>
    </i>
    <i>
      <x v="34"/>
    </i>
    <i t="grand">
      <x/>
    </i>
  </rowItems>
  <colItems count="1">
    <i/>
  </colItems>
  <dataFields count="1">
    <dataField name="Count of Player Of The Match"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CB27B9-6183-48C8-B8AE-5B4BE526E3FF}" name="PivotTable8"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3">
    <pivotField showAll="0"/>
    <pivotField showAll="0"/>
    <pivotField showAll="0"/>
    <pivotField showAll="0"/>
    <pivotField axis="axisRow" showAll="0">
      <items count="18">
        <item h="1" x="0"/>
        <item h="1" x="1"/>
        <item h="1" x="2"/>
        <item h="1" x="3"/>
        <item h="1" x="4"/>
        <item h="1" x="5"/>
        <item h="1" x="6"/>
        <item h="1" x="7"/>
        <item h="1" x="8"/>
        <item h="1" x="9"/>
        <item h="1" x="10"/>
        <item h="1" x="11"/>
        <item h="1" x="12"/>
        <item h="1" x="13"/>
        <item h="1" x="14"/>
        <item h="1" x="15"/>
        <item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
    <i>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3FBB9A-1973-453E-BB78-021E1E3598D6}" name="Title Winner"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5">
    <pivotField showAll="0"/>
    <pivotField axis="axisRow" dataField="1"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4">
    <i>
      <x/>
    </i>
    <i>
      <x v="2"/>
    </i>
    <i>
      <x v="1"/>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8E9B274-9FE0-4FE5-BAE3-6EC34389D72C}" sourceName="Year">
  <pivotTables>
    <pivotTable tabId="9" name="PivotTable8"/>
    <pivotTable tabId="7" name="PivotTable5"/>
    <pivotTable tabId="4" name="Matches win by team"/>
    <pivotTable tabId="5" name="Toss based"/>
    <pivotTable tabId="6" name="Venue based"/>
  </pivotTables>
  <data>
    <tabular pivotCacheId="1727555757">
      <items count="17">
        <i x="0"/>
        <i x="1"/>
        <i x="2"/>
        <i x="3"/>
        <i x="4"/>
        <i x="5"/>
        <i x="6"/>
        <i x="7"/>
        <i x="8"/>
        <i x="9"/>
        <i x="10"/>
        <i x="11"/>
        <i x="12"/>
        <i x="13"/>
        <i x="14"/>
        <i x="15"/>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8502FBB-0657-45A4-88F5-C5CE32D17CC0}" cache="Slicer_Year2" caption="Year" startItem="9"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C2B27E7-2B43-4F1F-AC52-2CFC450647CF}" cache="Slicer_Year2" caption="Year" startItem="9"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81791184-B427-41F9-ADB9-3E6CB28EE311}" cache="Slicer_Year2" caption="Year" startItem="9"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55D4E3E0-12F9-4874-8B9B-565894C31C80}" cache="Slicer_Year2" caption="Year" columnCount="17"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7F2897-15FB-409E-B332-57236432CA9A}" name="Table2" displayName="Table2" ref="A1:W138" totalsRowShown="0" headerRowDxfId="7" dataDxfId="8" tableBorderDxfId="32">
  <autoFilter ref="A1:W138" xr:uid="{5A7F2897-15FB-409E-B332-57236432CA9A}"/>
  <tableColumns count="23">
    <tableColumn id="1" xr3:uid="{06ECB325-FA17-4451-8270-35755C0BD841}" name="Team" dataDxfId="31"/>
    <tableColumn id="2" xr3:uid="{5311FB84-694A-4C8E-BD25-DECBC5D22832}" name="Opponent" dataDxfId="30"/>
    <tableColumn id="3" xr3:uid="{D844DA6B-1B04-4BD4-82B7-314D824517B2}" name="Format" dataDxfId="29"/>
    <tableColumn id="4" xr3:uid="{AA440AAF-ACA5-4A14-B36E-276CBD080794}" name="Ground" dataDxfId="28"/>
    <tableColumn id="5" xr3:uid="{9344E1C1-FDBC-4CE5-8604-C4A3024F7169}" name="Year" dataDxfId="27"/>
    <tableColumn id="6" xr3:uid="{3B5378ED-DE50-4FDB-A712-A2BC516BE6DE}" name="Toss" dataDxfId="26"/>
    <tableColumn id="7" xr3:uid="{C4D58735-41EA-40D2-8C5A-BA33D77EDEE9}" name="Selection" dataDxfId="25"/>
    <tableColumn id="8" xr3:uid="{B1FF85EF-D691-4AEF-91FC-D4573E171FA8}" name="Run Scored" dataDxfId="24"/>
    <tableColumn id="9" xr3:uid="{86A25C9E-EB14-4F40-9205-8BC66FF1000C}" name="Wicket Lost" dataDxfId="23"/>
    <tableColumn id="10" xr3:uid="{DBFF124E-1980-4BB6-9DC7-B732A72BCAC2}" name="Fours" dataDxfId="22"/>
    <tableColumn id="11" xr3:uid="{2953D39A-1F7C-4281-9D71-F7FBB6789A54}" name="Sixes" dataDxfId="21"/>
    <tableColumn id="12" xr3:uid="{744BB766-8A4A-42BA-A45F-ED7E4E5850B7}" name="Extras" dataDxfId="20"/>
    <tableColumn id="13" xr3:uid="{CBB48ED4-A675-4C14-A45A-8B2CB21474B2}" name="Run Rate" dataDxfId="19"/>
    <tableColumn id="14" xr3:uid="{5CA7B534-0B81-43D2-AED0-1DD222DF3535}" name="Avg Bat Strike Rate" dataDxfId="18"/>
    <tableColumn id="15" xr3:uid="{55E3F44D-8D6E-4281-8F94-2432253FE7F1}" name="Highest Score" dataDxfId="17"/>
    <tableColumn id="16" xr3:uid="{546E64AE-3CEB-4F73-8463-CA6BCA65E64D}" name="Wicket Taken" dataDxfId="16"/>
    <tableColumn id="17" xr3:uid="{255BD3F1-22B0-40BA-A6FB-9B168F8C2E74}" name="Given Extras" dataDxfId="15"/>
    <tableColumn id="18" xr3:uid="{31E5E50B-EB80-4D3B-B1E2-D88840F7838E}" name="Highest Individual wicket" dataDxfId="14"/>
    <tableColumn id="19" xr3:uid="{CC7043B4-9B52-4817-B8E7-DEFBE0DB090E}" name="Player Of The Match" dataDxfId="13"/>
    <tableColumn id="20" xr3:uid="{04B3427B-3077-492C-9A31-B2277F5C5E4E}" name="Result" dataDxfId="12"/>
    <tableColumn id="21" xr3:uid="{83E8BA17-94F4-4A45-8E84-FC64B87549DA}" name="Toss Winner" dataDxfId="11"/>
    <tableColumn id="22" xr3:uid="{06B0AA00-79F1-4CC0-89CE-A674911EBE5B}" name="Winner" dataDxfId="10"/>
    <tableColumn id="23" xr3:uid="{EBBF8905-C8EB-4C03-8462-422FBFA01913}" name="Toss Selection" dataDxfId="9">
      <calculatedColumnFormula>IF(F2="Win", G2, IF(G2="Batting", "Bowling", "Batting"))</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F1FDB7B-0E7F-492C-ACCB-F0AE2F9A8887}" name="Table3" displayName="Table3" ref="A1:E17" totalsRowShown="0" headerRowDxfId="0" dataDxfId="1">
  <autoFilter ref="A1:E17" xr:uid="{4F1FDB7B-0E7F-492C-ACCB-F0AE2F9A8887}"/>
  <tableColumns count="5">
    <tableColumn id="1" xr3:uid="{099997F0-BB22-4884-A0D4-859C0690C9FF}" name="Years" dataDxfId="6"/>
    <tableColumn id="2" xr3:uid="{43ABB296-4945-432C-A8CD-58B9F28331B8}" name="Winner" dataDxfId="5"/>
    <tableColumn id="3" xr3:uid="{44550417-D7BB-4AF5-8D41-3A863EE0D928}" name="Runner-Up" dataDxfId="4"/>
    <tableColumn id="4" xr3:uid="{BFCBE714-8931-43D3-96E1-2187BAE34A91}" name="Host" dataDxfId="3"/>
    <tableColumn id="5" xr3:uid="{363AA642-BA51-4A40-A9BF-1BD4E8B13201}" name="Player of the Seri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5D1C281-8358-405D-9448-60377FED7F7A}" name="Table5" displayName="Table5" ref="F1:I18" totalsRowShown="0">
  <autoFilter ref="F1:I18" xr:uid="{F5D1C281-8358-405D-9448-60377FED7F7A}"/>
  <tableColumns count="4">
    <tableColumn id="1" xr3:uid="{87D14AB4-A77F-445E-AEA0-C2013363E886}" name="Year"/>
    <tableColumn id="2" xr3:uid="{57A47BA8-1D72-4AAB-815F-EDEECB02D146}" name="Winner"/>
    <tableColumn id="3" xr3:uid="{803AF1E3-ECBB-4BC3-B346-CF5DDE5DFB93}" name="Runner Up"/>
    <tableColumn id="4" xr3:uid="{2AD2219F-DACA-4BE2-A43F-A5BE09CFF810}" name="Player of the Tourna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CE02C-E31A-4E65-9C3D-BB017C7D277B}">
  <dimension ref="A1:W138"/>
  <sheetViews>
    <sheetView topLeftCell="E109" workbookViewId="0">
      <selection activeCell="C142" sqref="C142"/>
    </sheetView>
  </sheetViews>
  <sheetFormatPr defaultRowHeight="15"/>
  <cols>
    <col min="1" max="1" width="13.5703125" customWidth="1"/>
    <col min="2" max="2" width="12.140625" customWidth="1"/>
    <col min="3" max="3" width="9.42578125" customWidth="1"/>
    <col min="4" max="4" width="16.85546875" customWidth="1"/>
    <col min="7" max="7" width="11.7109375" customWidth="1"/>
    <col min="8" max="8" width="13.42578125" customWidth="1"/>
    <col min="9" max="9" width="13.7109375" customWidth="1"/>
    <col min="13" max="13" width="11.28515625" customWidth="1"/>
    <col min="14" max="14" width="19.85546875" customWidth="1"/>
    <col min="15" max="15" width="15.7109375" customWidth="1"/>
    <col min="16" max="16" width="15.140625" customWidth="1"/>
    <col min="17" max="17" width="14.42578125" customWidth="1"/>
    <col min="18" max="18" width="25.7109375" customWidth="1"/>
    <col min="19" max="19" width="21.140625" customWidth="1"/>
    <col min="21" max="21" width="14.28515625" customWidth="1"/>
    <col min="22" max="23" width="16.28515625" customWidth="1"/>
  </cols>
  <sheetData>
    <row r="1" spans="1:23">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129</v>
      </c>
      <c r="V1" s="9" t="s">
        <v>130</v>
      </c>
      <c r="W1" s="9" t="s">
        <v>131</v>
      </c>
    </row>
    <row r="2" spans="1:23">
      <c r="A2" s="7" t="s">
        <v>21</v>
      </c>
      <c r="B2" s="7" t="s">
        <v>20</v>
      </c>
      <c r="C2" s="7" t="s">
        <v>22</v>
      </c>
      <c r="D2" s="7" t="s">
        <v>23</v>
      </c>
      <c r="E2" s="7">
        <v>1984</v>
      </c>
      <c r="F2" s="7" t="s">
        <v>27</v>
      </c>
      <c r="G2" s="7" t="s">
        <v>28</v>
      </c>
      <c r="H2" s="7">
        <v>190</v>
      </c>
      <c r="I2" s="7">
        <v>5</v>
      </c>
      <c r="J2" s="7">
        <v>11</v>
      </c>
      <c r="K2" s="7">
        <v>1</v>
      </c>
      <c r="L2" s="7">
        <v>26</v>
      </c>
      <c r="M2" s="7">
        <v>4.3600000000000003</v>
      </c>
      <c r="N2" s="7">
        <v>68.510000000000005</v>
      </c>
      <c r="O2" s="7">
        <v>57</v>
      </c>
      <c r="P2" s="7">
        <v>9</v>
      </c>
      <c r="Q2" s="7">
        <v>21</v>
      </c>
      <c r="R2" s="7">
        <v>3</v>
      </c>
      <c r="S2" s="7" t="s">
        <v>26</v>
      </c>
      <c r="T2" s="7" t="s">
        <v>27</v>
      </c>
      <c r="U2" s="7" t="str">
        <f>IF(TRIM(F2)="Win", A2, B2)</f>
        <v>Sri Lanka</v>
      </c>
      <c r="V2" s="7" t="str">
        <f>IF(TRIM(T2)="Win", A2, B2)</f>
        <v>Sri Lanka</v>
      </c>
      <c r="W2" s="7" t="str">
        <f>IF(F2="Win", G2, IF(G2="Batting", "Bowling", "Batting"))</f>
        <v>Bowling</v>
      </c>
    </row>
    <row r="3" spans="1:23">
      <c r="A3" s="8" t="s">
        <v>21</v>
      </c>
      <c r="B3" s="8" t="s">
        <v>29</v>
      </c>
      <c r="C3" s="8" t="s">
        <v>22</v>
      </c>
      <c r="D3" s="8" t="s">
        <v>23</v>
      </c>
      <c r="E3" s="8">
        <v>1984</v>
      </c>
      <c r="F3" s="8" t="s">
        <v>24</v>
      </c>
      <c r="G3" s="8" t="s">
        <v>25</v>
      </c>
      <c r="H3" s="8">
        <v>96</v>
      </c>
      <c r="I3" s="8">
        <v>10</v>
      </c>
      <c r="J3" s="8">
        <v>7</v>
      </c>
      <c r="K3" s="8">
        <v>0</v>
      </c>
      <c r="L3" s="8">
        <v>8</v>
      </c>
      <c r="M3" s="8">
        <v>2.34</v>
      </c>
      <c r="N3" s="8">
        <v>25.74</v>
      </c>
      <c r="O3" s="8">
        <v>38</v>
      </c>
      <c r="P3" s="8">
        <v>0</v>
      </c>
      <c r="Q3" s="8">
        <v>14</v>
      </c>
      <c r="R3" s="8">
        <v>0</v>
      </c>
      <c r="S3" s="8" t="s">
        <v>30</v>
      </c>
      <c r="T3" s="8" t="s">
        <v>24</v>
      </c>
      <c r="U3" s="8" t="str">
        <f>IF(TRIM(F3)="Win", A3, B3)</f>
        <v>India</v>
      </c>
      <c r="V3" s="8" t="str">
        <f>IF(TRIM(T3)="Win", A3, B3)</f>
        <v>India</v>
      </c>
      <c r="W3" s="8" t="str">
        <f>IF(F3="Win", G3, IF(G3="Batting", "Bowling", "Batting"))</f>
        <v>Bowling</v>
      </c>
    </row>
    <row r="4" spans="1:23">
      <c r="A4" s="7" t="s">
        <v>29</v>
      </c>
      <c r="B4" s="7" t="s">
        <v>20</v>
      </c>
      <c r="C4" s="7" t="s">
        <v>22</v>
      </c>
      <c r="D4" s="7" t="s">
        <v>23</v>
      </c>
      <c r="E4" s="7">
        <v>1984</v>
      </c>
      <c r="F4" s="7" t="s">
        <v>27</v>
      </c>
      <c r="G4" s="7" t="s">
        <v>25</v>
      </c>
      <c r="H4" s="7">
        <v>188</v>
      </c>
      <c r="I4" s="7">
        <v>4</v>
      </c>
      <c r="J4" s="7">
        <v>13</v>
      </c>
      <c r="K4" s="7">
        <v>3</v>
      </c>
      <c r="L4" s="7">
        <v>17</v>
      </c>
      <c r="M4" s="7">
        <v>4.08</v>
      </c>
      <c r="N4" s="7">
        <v>60.21</v>
      </c>
      <c r="O4" s="7">
        <v>56</v>
      </c>
      <c r="P4" s="7">
        <v>10</v>
      </c>
      <c r="Q4" s="7">
        <v>5</v>
      </c>
      <c r="R4" s="7">
        <v>3</v>
      </c>
      <c r="S4" s="7" t="s">
        <v>30</v>
      </c>
      <c r="T4" s="7" t="s">
        <v>27</v>
      </c>
      <c r="U4" s="7" t="str">
        <f>IF(TRIM(F4)="Win", A4, B4)</f>
        <v>India</v>
      </c>
      <c r="V4" s="7" t="str">
        <f>IF(TRIM(T4)="Win", A4, B4)</f>
        <v>India</v>
      </c>
      <c r="W4" s="7" t="str">
        <f>IF(F4="Win", G4, IF(G4="Batting", "Bowling", "Batting"))</f>
        <v>Batting</v>
      </c>
    </row>
    <row r="5" spans="1:23">
      <c r="A5" s="8" t="s">
        <v>21</v>
      </c>
      <c r="B5" s="8" t="s">
        <v>20</v>
      </c>
      <c r="C5" s="8" t="s">
        <v>22</v>
      </c>
      <c r="D5" s="8" t="s">
        <v>31</v>
      </c>
      <c r="E5" s="8">
        <v>1986</v>
      </c>
      <c r="F5" s="8" t="s">
        <v>27</v>
      </c>
      <c r="G5" s="8" t="s">
        <v>28</v>
      </c>
      <c r="H5" s="8">
        <v>116</v>
      </c>
      <c r="I5" s="8">
        <v>10</v>
      </c>
      <c r="J5" s="8">
        <v>10</v>
      </c>
      <c r="K5" s="8">
        <v>0</v>
      </c>
      <c r="L5" s="8">
        <v>14</v>
      </c>
      <c r="M5" s="8">
        <v>3.42</v>
      </c>
      <c r="N5" s="8">
        <v>37.869999999999997</v>
      </c>
      <c r="O5" s="8">
        <v>34</v>
      </c>
      <c r="P5" s="8">
        <v>10</v>
      </c>
      <c r="Q5" s="8">
        <v>15</v>
      </c>
      <c r="R5" s="8">
        <v>3</v>
      </c>
      <c r="S5" s="8" t="s">
        <v>32</v>
      </c>
      <c r="T5" s="8" t="s">
        <v>24</v>
      </c>
      <c r="U5" s="8" t="str">
        <f>IF(TRIM(F5)="Win", A5, B5)</f>
        <v>Sri Lanka</v>
      </c>
      <c r="V5" s="8" t="str">
        <f>IF(TRIM(T5)="Win", A5, B5)</f>
        <v>Pakistan</v>
      </c>
      <c r="W5" s="8" t="str">
        <f>IF(F5="Win", G5, IF(G5="Batting", "Bowling", "Batting"))</f>
        <v>Bowling</v>
      </c>
    </row>
    <row r="6" spans="1:23">
      <c r="A6" s="7" t="s">
        <v>33</v>
      </c>
      <c r="B6" s="7" t="s">
        <v>20</v>
      </c>
      <c r="C6" s="7" t="s">
        <v>22</v>
      </c>
      <c r="D6" s="7" t="s">
        <v>34</v>
      </c>
      <c r="E6" s="7">
        <v>1986</v>
      </c>
      <c r="F6" s="7" t="s">
        <v>24</v>
      </c>
      <c r="G6" s="7" t="s">
        <v>25</v>
      </c>
      <c r="H6" s="7">
        <v>94</v>
      </c>
      <c r="I6" s="7">
        <v>10</v>
      </c>
      <c r="J6" s="7">
        <v>0</v>
      </c>
      <c r="K6" s="7">
        <v>0</v>
      </c>
      <c r="L6" s="7">
        <v>9</v>
      </c>
      <c r="M6" s="7">
        <v>2.64</v>
      </c>
      <c r="N6" s="7">
        <v>24.63</v>
      </c>
      <c r="O6" s="7">
        <v>37</v>
      </c>
      <c r="P6" s="7">
        <v>3</v>
      </c>
      <c r="Q6" s="7">
        <v>5</v>
      </c>
      <c r="R6" s="7">
        <v>2</v>
      </c>
      <c r="S6" s="7" t="s">
        <v>35</v>
      </c>
      <c r="T6" s="7" t="s">
        <v>24</v>
      </c>
      <c r="U6" s="7" t="str">
        <f>IF(TRIM(F6)="Win", A6, B6)</f>
        <v>Pakistan</v>
      </c>
      <c r="V6" s="7" t="str">
        <f>IF(TRIM(T6)="Win", A6, B6)</f>
        <v>Pakistan</v>
      </c>
      <c r="W6" s="7" t="str">
        <f>IF(F6="Win", G6, IF(G6="Batting", "Bowling", "Batting"))</f>
        <v>Bowling</v>
      </c>
    </row>
    <row r="7" spans="1:23">
      <c r="A7" s="8" t="s">
        <v>33</v>
      </c>
      <c r="B7" s="8" t="s">
        <v>21</v>
      </c>
      <c r="C7" s="8" t="s">
        <v>22</v>
      </c>
      <c r="D7" s="8" t="s">
        <v>36</v>
      </c>
      <c r="E7" s="8">
        <v>1986</v>
      </c>
      <c r="F7" s="8" t="s">
        <v>24</v>
      </c>
      <c r="G7" s="8" t="s">
        <v>25</v>
      </c>
      <c r="H7" s="8">
        <v>131</v>
      </c>
      <c r="I7" s="8">
        <v>8</v>
      </c>
      <c r="J7" s="8">
        <v>0</v>
      </c>
      <c r="K7" s="8">
        <v>0</v>
      </c>
      <c r="L7" s="8">
        <v>10</v>
      </c>
      <c r="M7" s="8">
        <v>2.91</v>
      </c>
      <c r="N7" s="8">
        <v>47.03</v>
      </c>
      <c r="O7" s="8">
        <v>40</v>
      </c>
      <c r="P7" s="8">
        <v>3</v>
      </c>
      <c r="Q7" s="8">
        <v>19</v>
      </c>
      <c r="R7" s="8">
        <v>1</v>
      </c>
      <c r="S7" s="8" t="s">
        <v>37</v>
      </c>
      <c r="T7" s="8" t="s">
        <v>24</v>
      </c>
      <c r="U7" s="8" t="str">
        <f>IF(TRIM(F7)="Win", A7, B7)</f>
        <v>Sri Lanka</v>
      </c>
      <c r="V7" s="8" t="str">
        <f>IF(TRIM(T7)="Win", A7, B7)</f>
        <v>Sri Lanka</v>
      </c>
      <c r="W7" s="8" t="str">
        <f>IF(F7="Win", G7, IF(G7="Batting", "Bowling", "Batting"))</f>
        <v>Bowling</v>
      </c>
    </row>
    <row r="8" spans="1:23">
      <c r="A8" s="7" t="s">
        <v>20</v>
      </c>
      <c r="B8" s="7" t="s">
        <v>21</v>
      </c>
      <c r="C8" s="7" t="s">
        <v>22</v>
      </c>
      <c r="D8" s="7" t="s">
        <v>38</v>
      </c>
      <c r="E8" s="7">
        <v>1986</v>
      </c>
      <c r="F8" s="7" t="s">
        <v>24</v>
      </c>
      <c r="G8" s="7" t="s">
        <v>25</v>
      </c>
      <c r="H8" s="7">
        <v>191</v>
      </c>
      <c r="I8" s="7">
        <v>9</v>
      </c>
      <c r="J8" s="7">
        <v>11</v>
      </c>
      <c r="K8" s="7">
        <v>4</v>
      </c>
      <c r="L8" s="7">
        <v>14</v>
      </c>
      <c r="M8" s="7">
        <v>4.24</v>
      </c>
      <c r="N8" s="7">
        <v>70.13</v>
      </c>
      <c r="O8" s="7">
        <v>67</v>
      </c>
      <c r="P8" s="7">
        <v>5</v>
      </c>
      <c r="Q8" s="7">
        <v>9</v>
      </c>
      <c r="R8" s="7">
        <v>3</v>
      </c>
      <c r="S8" s="7" t="s">
        <v>39</v>
      </c>
      <c r="T8" s="7" t="s">
        <v>24</v>
      </c>
      <c r="U8" s="7" t="str">
        <f>IF(TRIM(F8)="Win", A8, B8)</f>
        <v>Sri Lanka</v>
      </c>
      <c r="V8" s="7" t="str">
        <f>IF(TRIM(T8)="Win", A8, B8)</f>
        <v>Sri Lanka</v>
      </c>
      <c r="W8" s="7" t="str">
        <f>IF(F8="Win", G8, IF(G8="Batting", "Bowling", "Batting"))</f>
        <v>Bowling</v>
      </c>
    </row>
    <row r="9" spans="1:23">
      <c r="A9" s="8" t="s">
        <v>21</v>
      </c>
      <c r="B9" s="8" t="s">
        <v>20</v>
      </c>
      <c r="C9" s="8" t="s">
        <v>22</v>
      </c>
      <c r="D9" s="8" t="s">
        <v>40</v>
      </c>
      <c r="E9" s="8">
        <v>1988</v>
      </c>
      <c r="F9" s="8" t="s">
        <v>27</v>
      </c>
      <c r="G9" s="8" t="s">
        <v>28</v>
      </c>
      <c r="H9" s="8">
        <v>195</v>
      </c>
      <c r="I9" s="8">
        <v>5</v>
      </c>
      <c r="J9" s="8">
        <v>10</v>
      </c>
      <c r="K9" s="8">
        <v>0</v>
      </c>
      <c r="L9" s="8">
        <v>18</v>
      </c>
      <c r="M9" s="8">
        <v>5.0199999999999996</v>
      </c>
      <c r="N9" s="8">
        <v>73.08</v>
      </c>
      <c r="O9" s="8">
        <v>55</v>
      </c>
      <c r="P9" s="8">
        <v>7</v>
      </c>
      <c r="Q9" s="8">
        <v>7</v>
      </c>
      <c r="R9" s="8">
        <v>3</v>
      </c>
      <c r="S9" s="8" t="s">
        <v>41</v>
      </c>
      <c r="T9" s="8" t="s">
        <v>27</v>
      </c>
      <c r="U9" s="8" t="str">
        <f>IF(TRIM(F9)="Win", A9, B9)</f>
        <v>Sri Lanka</v>
      </c>
      <c r="V9" s="8" t="str">
        <f>IF(TRIM(T9)="Win", A9, B9)</f>
        <v>Sri Lanka</v>
      </c>
      <c r="W9" s="8" t="str">
        <f>IF(F9="Win", G9, IF(G9="Batting", "Bowling", "Batting"))</f>
        <v>Bowling</v>
      </c>
    </row>
    <row r="10" spans="1:23">
      <c r="A10" s="7" t="s">
        <v>29</v>
      </c>
      <c r="B10" s="7" t="s">
        <v>33</v>
      </c>
      <c r="C10" s="7" t="s">
        <v>22</v>
      </c>
      <c r="D10" s="7" t="s">
        <v>42</v>
      </c>
      <c r="E10" s="7">
        <v>1988</v>
      </c>
      <c r="F10" s="7" t="s">
        <v>27</v>
      </c>
      <c r="G10" s="7" t="s">
        <v>28</v>
      </c>
      <c r="H10" s="7">
        <v>100</v>
      </c>
      <c r="I10" s="7">
        <v>1</v>
      </c>
      <c r="J10" s="7">
        <v>7</v>
      </c>
      <c r="K10" s="7">
        <v>1</v>
      </c>
      <c r="L10" s="7">
        <v>7</v>
      </c>
      <c r="M10" s="7">
        <v>3.84</v>
      </c>
      <c r="N10" s="7">
        <v>56.7</v>
      </c>
      <c r="O10" s="7">
        <v>50</v>
      </c>
      <c r="P10" s="7">
        <v>8</v>
      </c>
      <c r="Q10" s="7">
        <v>13</v>
      </c>
      <c r="R10" s="7">
        <v>3</v>
      </c>
      <c r="S10" s="7" t="s">
        <v>43</v>
      </c>
      <c r="T10" s="7" t="s">
        <v>27</v>
      </c>
      <c r="U10" s="7" t="str">
        <f>IF(TRIM(F10)="Win", A10, B10)</f>
        <v>India</v>
      </c>
      <c r="V10" s="7" t="str">
        <f>IF(TRIM(T10)="Win", A10, B10)</f>
        <v>India</v>
      </c>
      <c r="W10" s="7" t="str">
        <f>IF(F10="Win", G10, IF(G10="Batting", "Bowling", "Batting"))</f>
        <v>Bowling</v>
      </c>
    </row>
    <row r="11" spans="1:23">
      <c r="A11" s="8" t="s">
        <v>29</v>
      </c>
      <c r="B11" s="8" t="s">
        <v>21</v>
      </c>
      <c r="C11" s="8" t="s">
        <v>22</v>
      </c>
      <c r="D11" s="8" t="s">
        <v>40</v>
      </c>
      <c r="E11" s="8">
        <v>1988</v>
      </c>
      <c r="F11" s="8" t="s">
        <v>27</v>
      </c>
      <c r="G11" s="8" t="s">
        <v>28</v>
      </c>
      <c r="H11" s="8">
        <v>254</v>
      </c>
      <c r="I11" s="8">
        <v>10</v>
      </c>
      <c r="J11" s="8">
        <v>14</v>
      </c>
      <c r="K11" s="8">
        <v>4</v>
      </c>
      <c r="L11" s="8">
        <v>5</v>
      </c>
      <c r="M11" s="8">
        <v>5.77</v>
      </c>
      <c r="N11" s="8">
        <v>97.52</v>
      </c>
      <c r="O11" s="8">
        <v>50</v>
      </c>
      <c r="P11" s="8">
        <v>6</v>
      </c>
      <c r="Q11" s="8">
        <v>13</v>
      </c>
      <c r="R11" s="8">
        <v>2</v>
      </c>
      <c r="S11" s="8" t="s">
        <v>44</v>
      </c>
      <c r="T11" s="8" t="s">
        <v>24</v>
      </c>
      <c r="U11" s="8" t="str">
        <f>IF(TRIM(F11)="Win", A11, B11)</f>
        <v>India</v>
      </c>
      <c r="V11" s="8" t="str">
        <f>IF(TRIM(T11)="Win", A11, B11)</f>
        <v>Sri Lanka</v>
      </c>
      <c r="W11" s="8" t="str">
        <f>IF(F11="Win", G11, IF(G11="Batting", "Bowling", "Batting"))</f>
        <v>Bowling</v>
      </c>
    </row>
    <row r="12" spans="1:23">
      <c r="A12" s="7" t="s">
        <v>20</v>
      </c>
      <c r="B12" s="7" t="s">
        <v>33</v>
      </c>
      <c r="C12" s="7" t="s">
        <v>22</v>
      </c>
      <c r="D12" s="7" t="s">
        <v>42</v>
      </c>
      <c r="E12" s="7">
        <v>1988</v>
      </c>
      <c r="F12" s="7" t="s">
        <v>27</v>
      </c>
      <c r="G12" s="7" t="s">
        <v>25</v>
      </c>
      <c r="H12" s="7">
        <v>284</v>
      </c>
      <c r="I12" s="7">
        <v>3</v>
      </c>
      <c r="J12" s="7">
        <v>9</v>
      </c>
      <c r="K12" s="7">
        <v>4</v>
      </c>
      <c r="L12" s="7">
        <v>23</v>
      </c>
      <c r="M12" s="7">
        <v>6.31</v>
      </c>
      <c r="N12" s="7">
        <v>76.52</v>
      </c>
      <c r="O12" s="7">
        <v>124</v>
      </c>
      <c r="P12" s="7">
        <v>6</v>
      </c>
      <c r="Q12" s="7">
        <v>15</v>
      </c>
      <c r="R12" s="7">
        <v>3</v>
      </c>
      <c r="S12" s="7" t="s">
        <v>45</v>
      </c>
      <c r="T12" s="7" t="s">
        <v>27</v>
      </c>
      <c r="U12" s="7" t="str">
        <f>IF(TRIM(F12)="Win", A12, B12)</f>
        <v>Pakistan</v>
      </c>
      <c r="V12" s="7" t="str">
        <f>IF(TRIM(T12)="Win", A12, B12)</f>
        <v>Pakistan</v>
      </c>
      <c r="W12" s="7" t="str">
        <f>IF(F12="Win", G12, IF(G12="Batting", "Bowling", "Batting"))</f>
        <v>Batting</v>
      </c>
    </row>
    <row r="13" spans="1:23">
      <c r="A13" s="8" t="s">
        <v>20</v>
      </c>
      <c r="B13" s="8" t="s">
        <v>29</v>
      </c>
      <c r="C13" s="8" t="s">
        <v>22</v>
      </c>
      <c r="D13" s="8" t="s">
        <v>40</v>
      </c>
      <c r="E13" s="8">
        <v>1988</v>
      </c>
      <c r="F13" s="8" t="s">
        <v>24</v>
      </c>
      <c r="G13" s="8" t="s">
        <v>25</v>
      </c>
      <c r="H13" s="8">
        <v>142</v>
      </c>
      <c r="I13" s="8">
        <v>10</v>
      </c>
      <c r="J13" s="8">
        <v>7</v>
      </c>
      <c r="K13" s="8">
        <v>0</v>
      </c>
      <c r="L13" s="8">
        <v>17</v>
      </c>
      <c r="M13" s="8">
        <v>3.35</v>
      </c>
      <c r="N13" s="8">
        <v>47.42</v>
      </c>
      <c r="O13" s="8">
        <v>38</v>
      </c>
      <c r="P13" s="8">
        <v>6</v>
      </c>
      <c r="Q13" s="8">
        <v>19</v>
      </c>
      <c r="R13" s="8">
        <v>3</v>
      </c>
      <c r="S13" s="8" t="s">
        <v>46</v>
      </c>
      <c r="T13" s="8" t="s">
        <v>24</v>
      </c>
      <c r="U13" s="8" t="str">
        <f>IF(TRIM(F13)="Win", A13, B13)</f>
        <v>India</v>
      </c>
      <c r="V13" s="8" t="str">
        <f>IF(TRIM(T13)="Win", A13, B13)</f>
        <v>India</v>
      </c>
      <c r="W13" s="8" t="str">
        <f>IF(F13="Win", G13, IF(G13="Batting", "Bowling", "Batting"))</f>
        <v>Bowling</v>
      </c>
    </row>
    <row r="14" spans="1:23">
      <c r="A14" s="7" t="s">
        <v>33</v>
      </c>
      <c r="B14" s="7" t="s">
        <v>21</v>
      </c>
      <c r="C14" s="7" t="s">
        <v>22</v>
      </c>
      <c r="D14" s="7" t="s">
        <v>40</v>
      </c>
      <c r="E14" s="7">
        <v>1988</v>
      </c>
      <c r="F14" s="7" t="s">
        <v>24</v>
      </c>
      <c r="G14" s="7" t="s">
        <v>25</v>
      </c>
      <c r="H14" s="7">
        <v>118</v>
      </c>
      <c r="I14" s="7">
        <v>8</v>
      </c>
      <c r="J14" s="7">
        <v>0</v>
      </c>
      <c r="K14" s="7">
        <v>0</v>
      </c>
      <c r="L14" s="7">
        <v>12</v>
      </c>
      <c r="M14" s="7">
        <v>2.62</v>
      </c>
      <c r="N14" s="7">
        <v>30.28</v>
      </c>
      <c r="O14" s="7">
        <v>30</v>
      </c>
      <c r="P14" s="7">
        <v>1</v>
      </c>
      <c r="Q14" s="7">
        <v>7</v>
      </c>
      <c r="R14" s="7">
        <v>1</v>
      </c>
      <c r="S14" s="7" t="s">
        <v>47</v>
      </c>
      <c r="T14" s="7" t="s">
        <v>24</v>
      </c>
      <c r="U14" s="7" t="str">
        <f>IF(TRIM(F14)="Win", A14, B14)</f>
        <v>Sri Lanka</v>
      </c>
      <c r="V14" s="7" t="str">
        <f>IF(TRIM(T14)="Win", A14, B14)</f>
        <v>Sri Lanka</v>
      </c>
      <c r="W14" s="7" t="str">
        <f>IF(F14="Win", G14, IF(G14="Batting", "Bowling", "Batting"))</f>
        <v>Bowling</v>
      </c>
    </row>
    <row r="15" spans="1:23">
      <c r="A15" s="8" t="s">
        <v>21</v>
      </c>
      <c r="B15" s="8" t="s">
        <v>29</v>
      </c>
      <c r="C15" s="8" t="s">
        <v>22</v>
      </c>
      <c r="D15" s="8" t="s">
        <v>40</v>
      </c>
      <c r="E15" s="8">
        <v>1988</v>
      </c>
      <c r="F15" s="8" t="s">
        <v>24</v>
      </c>
      <c r="G15" s="8" t="s">
        <v>25</v>
      </c>
      <c r="H15" s="8">
        <v>176</v>
      </c>
      <c r="I15" s="8">
        <v>10</v>
      </c>
      <c r="J15" s="8">
        <v>8</v>
      </c>
      <c r="K15" s="8">
        <v>1</v>
      </c>
      <c r="L15" s="8">
        <v>18</v>
      </c>
      <c r="M15" s="8">
        <v>4.0599999999999996</v>
      </c>
      <c r="N15" s="8">
        <v>54.48</v>
      </c>
      <c r="O15" s="8">
        <v>36</v>
      </c>
      <c r="P15" s="8">
        <v>4</v>
      </c>
      <c r="Q15" s="8">
        <v>12</v>
      </c>
      <c r="R15" s="8">
        <v>2</v>
      </c>
      <c r="S15" s="8" t="s">
        <v>43</v>
      </c>
      <c r="T15" s="8" t="s">
        <v>24</v>
      </c>
      <c r="U15" s="8" t="str">
        <f>IF(TRIM(F15)="Win", A15, B15)</f>
        <v>India</v>
      </c>
      <c r="V15" s="8" t="str">
        <f>IF(TRIM(T15)="Win", A15, B15)</f>
        <v>India</v>
      </c>
      <c r="W15" s="8" t="str">
        <f>IF(F15="Win", G15, IF(G15="Batting", "Bowling", "Batting"))</f>
        <v>Bowling</v>
      </c>
    </row>
    <row r="16" spans="1:23">
      <c r="A16" s="7" t="s">
        <v>29</v>
      </c>
      <c r="B16" s="7" t="s">
        <v>33</v>
      </c>
      <c r="C16" s="7" t="s">
        <v>22</v>
      </c>
      <c r="D16" s="7" t="s">
        <v>48</v>
      </c>
      <c r="E16" s="7">
        <v>1990</v>
      </c>
      <c r="F16" s="7" t="s">
        <v>24</v>
      </c>
      <c r="G16" s="7" t="s">
        <v>28</v>
      </c>
      <c r="H16" s="7">
        <v>171</v>
      </c>
      <c r="I16" s="7">
        <v>1</v>
      </c>
      <c r="J16" s="7">
        <v>12</v>
      </c>
      <c r="K16" s="7">
        <v>3</v>
      </c>
      <c r="L16" s="7">
        <v>12</v>
      </c>
      <c r="M16" s="7">
        <v>4.6399999999999997</v>
      </c>
      <c r="N16" s="7">
        <v>63.78</v>
      </c>
      <c r="O16" s="7">
        <v>104</v>
      </c>
      <c r="P16" s="7">
        <v>6</v>
      </c>
      <c r="Q16" s="7">
        <v>29</v>
      </c>
      <c r="R16" s="7">
        <v>2</v>
      </c>
      <c r="S16" s="7" t="s">
        <v>43</v>
      </c>
      <c r="T16" s="7" t="s">
        <v>27</v>
      </c>
      <c r="U16" s="7" t="str">
        <f>IF(TRIM(F16)="Win", A16, B16)</f>
        <v>Bangladesh</v>
      </c>
      <c r="V16" s="7" t="str">
        <f>IF(TRIM(T16)="Win", A16, B16)</f>
        <v>India</v>
      </c>
      <c r="W16" s="7" t="str">
        <f>IF(F16="Win", G16, IF(G16="Batting", "Bowling", "Batting"))</f>
        <v>Batting</v>
      </c>
    </row>
    <row r="17" spans="1:23">
      <c r="A17" s="8" t="s">
        <v>21</v>
      </c>
      <c r="B17" s="8" t="s">
        <v>29</v>
      </c>
      <c r="C17" s="8" t="s">
        <v>22</v>
      </c>
      <c r="D17" s="8" t="s">
        <v>49</v>
      </c>
      <c r="E17" s="8">
        <v>1990</v>
      </c>
      <c r="F17" s="8" t="s">
        <v>27</v>
      </c>
      <c r="G17" s="8" t="s">
        <v>25</v>
      </c>
      <c r="H17" s="8">
        <v>214</v>
      </c>
      <c r="I17" s="8">
        <v>10</v>
      </c>
      <c r="J17" s="8">
        <v>2</v>
      </c>
      <c r="K17" s="8">
        <v>1</v>
      </c>
      <c r="L17" s="8">
        <v>32</v>
      </c>
      <c r="M17" s="8">
        <v>4.33</v>
      </c>
      <c r="N17" s="8">
        <v>46.93</v>
      </c>
      <c r="O17" s="8">
        <v>53</v>
      </c>
      <c r="P17" s="8">
        <v>10</v>
      </c>
      <c r="Q17" s="8">
        <v>13</v>
      </c>
      <c r="R17" s="8">
        <v>3</v>
      </c>
      <c r="S17" s="8" t="s">
        <v>50</v>
      </c>
      <c r="T17" s="8" t="s">
        <v>27</v>
      </c>
      <c r="U17" s="8" t="str">
        <f>IF(TRIM(F17)="Win", A17, B17)</f>
        <v>Sri Lanka</v>
      </c>
      <c r="V17" s="8" t="str">
        <f>IF(TRIM(T17)="Win", A17, B17)</f>
        <v>Sri Lanka</v>
      </c>
      <c r="W17" s="8" t="str">
        <f>IF(F17="Win", G17, IF(G17="Batting", "Bowling", "Batting"))</f>
        <v>Batting</v>
      </c>
    </row>
    <row r="18" spans="1:23">
      <c r="A18" s="7" t="s">
        <v>33</v>
      </c>
      <c r="B18" s="7" t="s">
        <v>21</v>
      </c>
      <c r="C18" s="7" t="s">
        <v>22</v>
      </c>
      <c r="D18" s="7" t="s">
        <v>51</v>
      </c>
      <c r="E18" s="7">
        <v>1990</v>
      </c>
      <c r="F18" s="7" t="s">
        <v>24</v>
      </c>
      <c r="G18" s="7" t="s">
        <v>28</v>
      </c>
      <c r="H18" s="7">
        <v>178</v>
      </c>
      <c r="I18" s="7">
        <v>9</v>
      </c>
      <c r="J18" s="7">
        <v>0</v>
      </c>
      <c r="K18" s="7">
        <v>0</v>
      </c>
      <c r="L18" s="7">
        <v>20</v>
      </c>
      <c r="M18" s="7">
        <v>3.95</v>
      </c>
      <c r="N18" s="7">
        <v>43.2</v>
      </c>
      <c r="O18" s="7">
        <v>78</v>
      </c>
      <c r="P18" s="7">
        <v>4</v>
      </c>
      <c r="Q18" s="7">
        <v>15</v>
      </c>
      <c r="R18" s="7">
        <v>1</v>
      </c>
      <c r="S18" s="7" t="s">
        <v>52</v>
      </c>
      <c r="T18" s="7" t="s">
        <v>24</v>
      </c>
      <c r="U18" s="7" t="str">
        <f>IF(TRIM(F18)="Win", A18, B18)</f>
        <v>Sri Lanka</v>
      </c>
      <c r="V18" s="7" t="str">
        <f>IF(TRIM(T18)="Win", A18, B18)</f>
        <v>Sri Lanka</v>
      </c>
      <c r="W18" s="7" t="str">
        <f>IF(F18="Win", G18, IF(G18="Batting", "Bowling", "Batting"))</f>
        <v>Batting</v>
      </c>
    </row>
    <row r="19" spans="1:23">
      <c r="A19" s="8" t="s">
        <v>29</v>
      </c>
      <c r="B19" s="8" t="s">
        <v>21</v>
      </c>
      <c r="C19" s="8" t="s">
        <v>22</v>
      </c>
      <c r="D19" s="8" t="s">
        <v>51</v>
      </c>
      <c r="E19" s="8">
        <v>1990</v>
      </c>
      <c r="F19" s="8" t="s">
        <v>27</v>
      </c>
      <c r="G19" s="8" t="s">
        <v>28</v>
      </c>
      <c r="H19" s="8">
        <v>205</v>
      </c>
      <c r="I19" s="8">
        <v>3</v>
      </c>
      <c r="J19" s="8">
        <v>7</v>
      </c>
      <c r="K19" s="8">
        <v>1</v>
      </c>
      <c r="L19" s="8">
        <v>2</v>
      </c>
      <c r="M19" s="8">
        <v>4.8600000000000003</v>
      </c>
      <c r="N19" s="8">
        <v>73.75</v>
      </c>
      <c r="O19" s="8">
        <v>75</v>
      </c>
      <c r="P19" s="8">
        <v>9</v>
      </c>
      <c r="Q19" s="8">
        <v>21</v>
      </c>
      <c r="R19" s="8">
        <v>4</v>
      </c>
      <c r="S19" s="8" t="s">
        <v>53</v>
      </c>
      <c r="T19" s="8" t="s">
        <v>27</v>
      </c>
      <c r="U19" s="8" t="str">
        <f>IF(TRIM(F19)="Win", A19, B19)</f>
        <v>India</v>
      </c>
      <c r="V19" s="8" t="str">
        <f>IF(TRIM(T19)="Win", A19, B19)</f>
        <v>India</v>
      </c>
      <c r="W19" s="8" t="str">
        <f>IF(F19="Win", G19, IF(G19="Batting", "Bowling", "Batting"))</f>
        <v>Bowling</v>
      </c>
    </row>
    <row r="20" spans="1:23">
      <c r="A20" s="7" t="s">
        <v>33</v>
      </c>
      <c r="B20" s="7" t="s">
        <v>29</v>
      </c>
      <c r="C20" s="7" t="s">
        <v>22</v>
      </c>
      <c r="D20" s="7" t="s">
        <v>23</v>
      </c>
      <c r="E20" s="7">
        <v>1995</v>
      </c>
      <c r="F20" s="7" t="s">
        <v>27</v>
      </c>
      <c r="G20" s="7" t="s">
        <v>25</v>
      </c>
      <c r="H20" s="7">
        <v>163</v>
      </c>
      <c r="I20" s="7">
        <v>10</v>
      </c>
      <c r="J20" s="7">
        <v>12</v>
      </c>
      <c r="K20" s="7">
        <v>1</v>
      </c>
      <c r="L20" s="7">
        <v>11</v>
      </c>
      <c r="M20" s="7">
        <v>3.64</v>
      </c>
      <c r="N20" s="7">
        <v>66.87</v>
      </c>
      <c r="O20" s="7">
        <v>30</v>
      </c>
      <c r="P20" s="7">
        <v>1</v>
      </c>
      <c r="Q20" s="7">
        <v>7</v>
      </c>
      <c r="R20" s="7">
        <v>1</v>
      </c>
      <c r="S20" s="7" t="s">
        <v>54</v>
      </c>
      <c r="T20" s="7" t="s">
        <v>24</v>
      </c>
      <c r="U20" s="7" t="str">
        <f>IF(TRIM(F20)="Win", A20, B20)</f>
        <v>Bangladesh</v>
      </c>
      <c r="V20" s="7" t="str">
        <f>IF(TRIM(T20)="Win", A20, B20)</f>
        <v>India</v>
      </c>
      <c r="W20" s="7" t="str">
        <f>IF(F20="Win", G20, IF(G20="Batting", "Bowling", "Batting"))</f>
        <v>Batting</v>
      </c>
    </row>
    <row r="21" spans="1:23">
      <c r="A21" s="8" t="s">
        <v>33</v>
      </c>
      <c r="B21" s="8" t="s">
        <v>21</v>
      </c>
      <c r="C21" s="8" t="s">
        <v>22</v>
      </c>
      <c r="D21" s="8" t="s">
        <v>23</v>
      </c>
      <c r="E21" s="8">
        <v>1995</v>
      </c>
      <c r="F21" s="8" t="s">
        <v>27</v>
      </c>
      <c r="G21" s="8" t="s">
        <v>28</v>
      </c>
      <c r="H21" s="8">
        <v>126</v>
      </c>
      <c r="I21" s="8">
        <v>10</v>
      </c>
      <c r="J21" s="8">
        <v>8</v>
      </c>
      <c r="K21" s="8">
        <v>0</v>
      </c>
      <c r="L21" s="8">
        <v>12</v>
      </c>
      <c r="M21" s="8">
        <v>2.84</v>
      </c>
      <c r="N21" s="8">
        <v>36.15</v>
      </c>
      <c r="O21" s="8">
        <v>26</v>
      </c>
      <c r="P21" s="8">
        <v>10</v>
      </c>
      <c r="Q21" s="8">
        <v>10</v>
      </c>
      <c r="R21" s="8">
        <v>4</v>
      </c>
      <c r="S21" s="8" t="s">
        <v>50</v>
      </c>
      <c r="T21" s="8" t="s">
        <v>24</v>
      </c>
      <c r="U21" s="8" t="str">
        <f>IF(TRIM(F21)="Win", A21, B21)</f>
        <v>Bangladesh</v>
      </c>
      <c r="V21" s="8" t="str">
        <f>IF(TRIM(T21)="Win", A21, B21)</f>
        <v>Sri Lanka</v>
      </c>
      <c r="W21" s="8" t="str">
        <f>IF(F21="Win", G21, IF(G21="Batting", "Bowling", "Batting"))</f>
        <v>Bowling</v>
      </c>
    </row>
    <row r="22" spans="1:23">
      <c r="A22" s="7" t="s">
        <v>20</v>
      </c>
      <c r="B22" s="7" t="s">
        <v>29</v>
      </c>
      <c r="C22" s="7" t="s">
        <v>22</v>
      </c>
      <c r="D22" s="7" t="s">
        <v>23</v>
      </c>
      <c r="E22" s="7">
        <v>1995</v>
      </c>
      <c r="F22" s="7" t="s">
        <v>27</v>
      </c>
      <c r="G22" s="7" t="s">
        <v>25</v>
      </c>
      <c r="H22" s="7">
        <v>266</v>
      </c>
      <c r="I22" s="7">
        <v>9</v>
      </c>
      <c r="J22" s="7">
        <v>21</v>
      </c>
      <c r="K22" s="7">
        <v>5</v>
      </c>
      <c r="L22" s="7">
        <v>16</v>
      </c>
      <c r="M22" s="7">
        <v>5.32</v>
      </c>
      <c r="N22" s="7">
        <v>92.95</v>
      </c>
      <c r="O22" s="7">
        <v>88</v>
      </c>
      <c r="P22" s="7">
        <v>10</v>
      </c>
      <c r="Q22" s="7">
        <v>26</v>
      </c>
      <c r="R22" s="7">
        <v>5</v>
      </c>
      <c r="S22" s="7" t="s">
        <v>55</v>
      </c>
      <c r="T22" s="7" t="s">
        <v>27</v>
      </c>
      <c r="U22" s="7" t="str">
        <f>IF(TRIM(F22)="Win", A22, B22)</f>
        <v>Pakistan</v>
      </c>
      <c r="V22" s="7" t="str">
        <f>IF(TRIM(T22)="Win", A22, B22)</f>
        <v>Pakistan</v>
      </c>
      <c r="W22" s="7" t="str">
        <f>IF(F22="Win", G22, IF(G22="Batting", "Bowling", "Batting"))</f>
        <v>Batting</v>
      </c>
    </row>
    <row r="23" spans="1:23">
      <c r="A23" s="8" t="s">
        <v>20</v>
      </c>
      <c r="B23" s="8" t="s">
        <v>33</v>
      </c>
      <c r="C23" s="8" t="s">
        <v>22</v>
      </c>
      <c r="D23" s="8" t="s">
        <v>23</v>
      </c>
      <c r="E23" s="8">
        <v>1995</v>
      </c>
      <c r="F23" s="8" t="s">
        <v>24</v>
      </c>
      <c r="G23" s="8" t="s">
        <v>28</v>
      </c>
      <c r="H23" s="8">
        <v>152</v>
      </c>
      <c r="I23" s="8">
        <v>4</v>
      </c>
      <c r="J23" s="8">
        <v>15</v>
      </c>
      <c r="K23" s="8">
        <v>2</v>
      </c>
      <c r="L23" s="8">
        <v>7</v>
      </c>
      <c r="M23" s="8">
        <v>5.12</v>
      </c>
      <c r="N23" s="8">
        <v>79.03</v>
      </c>
      <c r="O23" s="8">
        <v>38</v>
      </c>
      <c r="P23" s="8">
        <v>8</v>
      </c>
      <c r="Q23" s="8">
        <v>14</v>
      </c>
      <c r="R23" s="8">
        <v>2</v>
      </c>
      <c r="S23" s="8" t="s">
        <v>35</v>
      </c>
      <c r="T23" s="8" t="s">
        <v>27</v>
      </c>
      <c r="U23" s="8" t="str">
        <f>IF(TRIM(F23)="Win", A23, B23)</f>
        <v>Bangladesh</v>
      </c>
      <c r="V23" s="8" t="str">
        <f>IF(TRIM(T23)="Win", A23, B23)</f>
        <v>Pakistan</v>
      </c>
      <c r="W23" s="8" t="str">
        <f>IF(F23="Win", G23, IF(G23="Batting", "Bowling", "Batting"))</f>
        <v>Batting</v>
      </c>
    </row>
    <row r="24" spans="1:23">
      <c r="A24" s="7" t="s">
        <v>21</v>
      </c>
      <c r="B24" s="7" t="s">
        <v>29</v>
      </c>
      <c r="C24" s="7" t="s">
        <v>22</v>
      </c>
      <c r="D24" s="7" t="s">
        <v>23</v>
      </c>
      <c r="E24" s="7">
        <v>1995</v>
      </c>
      <c r="F24" s="7" t="s">
        <v>27</v>
      </c>
      <c r="G24" s="7" t="s">
        <v>25</v>
      </c>
      <c r="H24" s="7">
        <v>202</v>
      </c>
      <c r="I24" s="7">
        <v>9</v>
      </c>
      <c r="J24" s="7">
        <v>15</v>
      </c>
      <c r="K24" s="7">
        <v>2</v>
      </c>
      <c r="L24" s="7">
        <v>29</v>
      </c>
      <c r="M24" s="7">
        <v>4.04</v>
      </c>
      <c r="N24" s="7">
        <v>49.64</v>
      </c>
      <c r="O24" s="7">
        <v>48</v>
      </c>
      <c r="P24" s="7">
        <v>2</v>
      </c>
      <c r="Q24" s="7">
        <v>17</v>
      </c>
      <c r="R24" s="7">
        <v>2</v>
      </c>
      <c r="S24" s="7" t="s">
        <v>56</v>
      </c>
      <c r="T24" s="7" t="s">
        <v>24</v>
      </c>
      <c r="U24" s="7" t="str">
        <f>IF(TRIM(F24)="Win", A24, B24)</f>
        <v>Sri Lanka</v>
      </c>
      <c r="V24" s="7" t="str">
        <f>IF(TRIM(T24)="Win", A24, B24)</f>
        <v>India</v>
      </c>
      <c r="W24" s="7" t="str">
        <f>IF(F24="Win", G24, IF(G24="Batting", "Bowling", "Batting"))</f>
        <v>Batting</v>
      </c>
    </row>
    <row r="25" spans="1:23">
      <c r="A25" s="8" t="s">
        <v>21</v>
      </c>
      <c r="B25" s="8" t="s">
        <v>20</v>
      </c>
      <c r="C25" s="8" t="s">
        <v>22</v>
      </c>
      <c r="D25" s="8" t="s">
        <v>23</v>
      </c>
      <c r="E25" s="8">
        <v>1995</v>
      </c>
      <c r="F25" s="8" t="s">
        <v>27</v>
      </c>
      <c r="G25" s="8" t="s">
        <v>28</v>
      </c>
      <c r="H25" s="8">
        <v>180</v>
      </c>
      <c r="I25" s="8">
        <v>5</v>
      </c>
      <c r="J25" s="8">
        <v>16</v>
      </c>
      <c r="K25" s="8">
        <v>2</v>
      </c>
      <c r="L25" s="8">
        <v>17</v>
      </c>
      <c r="M25" s="8">
        <v>5.83</v>
      </c>
      <c r="N25" s="8">
        <v>101.55</v>
      </c>
      <c r="O25" s="8">
        <v>48</v>
      </c>
      <c r="P25" s="8">
        <v>9</v>
      </c>
      <c r="Q25" s="8">
        <v>22</v>
      </c>
      <c r="R25" s="8">
        <v>3</v>
      </c>
      <c r="S25" s="8" t="s">
        <v>57</v>
      </c>
      <c r="T25" s="8" t="s">
        <v>27</v>
      </c>
      <c r="U25" s="8" t="str">
        <f>IF(TRIM(F25)="Win", A25, B25)</f>
        <v>Sri Lanka</v>
      </c>
      <c r="V25" s="8" t="str">
        <f>IF(TRIM(T25)="Win", A25, B25)</f>
        <v>Sri Lanka</v>
      </c>
      <c r="W25" s="8" t="str">
        <f>IF(F25="Win", G25, IF(G25="Batting", "Bowling", "Batting"))</f>
        <v>Bowling</v>
      </c>
    </row>
    <row r="26" spans="1:23">
      <c r="A26" s="7" t="s">
        <v>29</v>
      </c>
      <c r="B26" s="7" t="s">
        <v>21</v>
      </c>
      <c r="C26" s="7" t="s">
        <v>22</v>
      </c>
      <c r="D26" s="7" t="s">
        <v>23</v>
      </c>
      <c r="E26" s="7">
        <v>1995</v>
      </c>
      <c r="F26" s="7" t="s">
        <v>27</v>
      </c>
      <c r="G26" s="7" t="s">
        <v>28</v>
      </c>
      <c r="H26" s="7">
        <v>233</v>
      </c>
      <c r="I26" s="7">
        <v>2</v>
      </c>
      <c r="J26" s="7">
        <v>15</v>
      </c>
      <c r="K26" s="7">
        <v>2</v>
      </c>
      <c r="L26" s="7">
        <v>9</v>
      </c>
      <c r="M26" s="7">
        <v>5.56</v>
      </c>
      <c r="N26" s="7">
        <v>83.33</v>
      </c>
      <c r="O26" s="7">
        <v>90</v>
      </c>
      <c r="P26" s="7">
        <v>7</v>
      </c>
      <c r="Q26" s="7">
        <v>37</v>
      </c>
      <c r="R26" s="7">
        <v>2</v>
      </c>
      <c r="S26" s="7" t="s">
        <v>53</v>
      </c>
      <c r="T26" s="7" t="s">
        <v>27</v>
      </c>
      <c r="U26" s="7" t="str">
        <f>IF(TRIM(F26)="Win", A26, B26)</f>
        <v>India</v>
      </c>
      <c r="V26" s="7" t="str">
        <f>IF(TRIM(T26)="Win", A26, B26)</f>
        <v>India</v>
      </c>
      <c r="W26" s="7" t="str">
        <f>IF(F26="Win", G26, IF(G26="Batting", "Bowling", "Batting"))</f>
        <v>Bowling</v>
      </c>
    </row>
    <row r="27" spans="1:23">
      <c r="A27" s="8" t="s">
        <v>21</v>
      </c>
      <c r="B27" s="8" t="s">
        <v>20</v>
      </c>
      <c r="C27" s="8" t="s">
        <v>22</v>
      </c>
      <c r="D27" s="8" t="s">
        <v>58</v>
      </c>
      <c r="E27" s="8">
        <v>1997</v>
      </c>
      <c r="F27" s="8" t="s">
        <v>24</v>
      </c>
      <c r="G27" s="8" t="s">
        <v>25</v>
      </c>
      <c r="H27" s="8">
        <v>239</v>
      </c>
      <c r="I27" s="8">
        <v>10</v>
      </c>
      <c r="J27" s="8">
        <v>9</v>
      </c>
      <c r="K27" s="8">
        <v>1</v>
      </c>
      <c r="L27" s="8">
        <v>12</v>
      </c>
      <c r="M27" s="8">
        <v>4.79</v>
      </c>
      <c r="N27" s="8">
        <v>63.56</v>
      </c>
      <c r="O27" s="8">
        <v>80</v>
      </c>
      <c r="P27" s="8">
        <v>9</v>
      </c>
      <c r="Q27" s="8">
        <v>15</v>
      </c>
      <c r="R27" s="8">
        <v>4</v>
      </c>
      <c r="S27" s="8" t="s">
        <v>59</v>
      </c>
      <c r="T27" s="8" t="s">
        <v>27</v>
      </c>
      <c r="U27" s="8" t="str">
        <f>IF(TRIM(F27)="Win", A27, B27)</f>
        <v>Pakistan</v>
      </c>
      <c r="V27" s="8" t="str">
        <f>IF(TRIM(T27)="Win", A27, B27)</f>
        <v>Sri Lanka</v>
      </c>
      <c r="W27" s="8" t="str">
        <f>IF(F27="Win", G27, IF(G27="Batting", "Bowling", "Batting"))</f>
        <v>Bowling</v>
      </c>
    </row>
    <row r="28" spans="1:23">
      <c r="A28" s="7" t="s">
        <v>33</v>
      </c>
      <c r="B28" s="7" t="s">
        <v>20</v>
      </c>
      <c r="C28" s="7" t="s">
        <v>22</v>
      </c>
      <c r="D28" s="7" t="s">
        <v>58</v>
      </c>
      <c r="E28" s="7">
        <v>1997</v>
      </c>
      <c r="F28" s="7" t="s">
        <v>24</v>
      </c>
      <c r="G28" s="7" t="s">
        <v>28</v>
      </c>
      <c r="H28" s="7">
        <v>210</v>
      </c>
      <c r="I28" s="7">
        <v>10</v>
      </c>
      <c r="J28" s="7">
        <v>15</v>
      </c>
      <c r="K28" s="7">
        <v>1</v>
      </c>
      <c r="L28" s="7">
        <v>18</v>
      </c>
      <c r="M28" s="7">
        <v>4.24</v>
      </c>
      <c r="N28" s="7">
        <v>54.03</v>
      </c>
      <c r="O28" s="7">
        <v>82</v>
      </c>
      <c r="P28" s="7">
        <v>5</v>
      </c>
      <c r="Q28" s="7">
        <v>13</v>
      </c>
      <c r="R28" s="7">
        <v>1</v>
      </c>
      <c r="S28" s="7" t="s">
        <v>60</v>
      </c>
      <c r="T28" s="7" t="s">
        <v>24</v>
      </c>
      <c r="U28" s="7" t="str">
        <f>IF(TRIM(F28)="Win", A28, B28)</f>
        <v>Pakistan</v>
      </c>
      <c r="V28" s="7" t="str">
        <f>IF(TRIM(T28)="Win", A28, B28)</f>
        <v>Pakistan</v>
      </c>
      <c r="W28" s="7" t="str">
        <f>IF(F28="Win", G28, IF(G28="Batting", "Bowling", "Batting"))</f>
        <v>Batting</v>
      </c>
    </row>
    <row r="29" spans="1:23">
      <c r="A29" s="8" t="s">
        <v>29</v>
      </c>
      <c r="B29" s="8" t="s">
        <v>21</v>
      </c>
      <c r="C29" s="8" t="s">
        <v>22</v>
      </c>
      <c r="D29" s="8" t="s">
        <v>58</v>
      </c>
      <c r="E29" s="8">
        <v>1997</v>
      </c>
      <c r="F29" s="8" t="s">
        <v>24</v>
      </c>
      <c r="G29" s="8" t="s">
        <v>25</v>
      </c>
      <c r="H29" s="8">
        <v>227</v>
      </c>
      <c r="I29" s="8">
        <v>6</v>
      </c>
      <c r="J29" s="8">
        <v>19</v>
      </c>
      <c r="K29" s="8">
        <v>2</v>
      </c>
      <c r="L29" s="8">
        <v>4</v>
      </c>
      <c r="M29" s="8">
        <v>4.54</v>
      </c>
      <c r="N29" s="8">
        <v>86.79</v>
      </c>
      <c r="O29" s="8">
        <v>81</v>
      </c>
      <c r="P29" s="8">
        <v>4</v>
      </c>
      <c r="Q29" s="8">
        <v>21</v>
      </c>
      <c r="R29" s="8">
        <v>2</v>
      </c>
      <c r="S29" s="8" t="s">
        <v>50</v>
      </c>
      <c r="T29" s="8" t="s">
        <v>24</v>
      </c>
      <c r="U29" s="8" t="str">
        <f>IF(TRIM(F29)="Win", A29, B29)</f>
        <v>Sri Lanka</v>
      </c>
      <c r="V29" s="8" t="str">
        <f>IF(TRIM(T29)="Win", A29, B29)</f>
        <v>Sri Lanka</v>
      </c>
      <c r="W29" s="8" t="str">
        <f>IF(F29="Win", G29, IF(G29="Batting", "Bowling", "Batting"))</f>
        <v>Bowling</v>
      </c>
    </row>
    <row r="30" spans="1:23">
      <c r="A30" s="7" t="s">
        <v>33</v>
      </c>
      <c r="B30" s="7" t="s">
        <v>21</v>
      </c>
      <c r="C30" s="7" t="s">
        <v>22</v>
      </c>
      <c r="D30" s="7" t="s">
        <v>38</v>
      </c>
      <c r="E30" s="7">
        <v>1997</v>
      </c>
      <c r="F30" s="7" t="s">
        <v>27</v>
      </c>
      <c r="G30" s="7" t="s">
        <v>28</v>
      </c>
      <c r="H30" s="7">
        <v>193</v>
      </c>
      <c r="I30" s="7">
        <v>8</v>
      </c>
      <c r="J30" s="7">
        <v>15</v>
      </c>
      <c r="K30" s="7">
        <v>1</v>
      </c>
      <c r="L30" s="7">
        <v>23</v>
      </c>
      <c r="M30" s="7">
        <v>4.1900000000000004</v>
      </c>
      <c r="N30" s="7">
        <v>56.86</v>
      </c>
      <c r="O30" s="7">
        <v>47</v>
      </c>
      <c r="P30" s="7">
        <v>4</v>
      </c>
      <c r="Q30" s="7">
        <v>13</v>
      </c>
      <c r="R30" s="7">
        <v>2</v>
      </c>
      <c r="S30" s="7" t="s">
        <v>57</v>
      </c>
      <c r="T30" s="7" t="s">
        <v>24</v>
      </c>
      <c r="U30" s="7" t="str">
        <f>IF(TRIM(F30)="Win", A30, B30)</f>
        <v>Bangladesh</v>
      </c>
      <c r="V30" s="7" t="str">
        <f>IF(TRIM(T30)="Win", A30, B30)</f>
        <v>Sri Lanka</v>
      </c>
      <c r="W30" s="7" t="str">
        <f>IF(F30="Win", G30, IF(G30="Batting", "Bowling", "Batting"))</f>
        <v>Bowling</v>
      </c>
    </row>
    <row r="31" spans="1:23">
      <c r="A31" s="8" t="s">
        <v>29</v>
      </c>
      <c r="B31" s="8" t="s">
        <v>33</v>
      </c>
      <c r="C31" s="8" t="s">
        <v>22</v>
      </c>
      <c r="D31" s="8" t="s">
        <v>38</v>
      </c>
      <c r="E31" s="8">
        <v>1997</v>
      </c>
      <c r="F31" s="8" t="s">
        <v>27</v>
      </c>
      <c r="G31" s="8" t="s">
        <v>28</v>
      </c>
      <c r="H31" s="8">
        <v>132</v>
      </c>
      <c r="I31" s="8">
        <v>1</v>
      </c>
      <c r="J31" s="8">
        <v>16</v>
      </c>
      <c r="K31" s="8">
        <v>2</v>
      </c>
      <c r="L31" s="8">
        <v>8</v>
      </c>
      <c r="M31" s="8">
        <v>8.8000000000000007</v>
      </c>
      <c r="N31" s="8">
        <v>129.57</v>
      </c>
      <c r="O31" s="8">
        <v>73</v>
      </c>
      <c r="P31" s="8">
        <v>8</v>
      </c>
      <c r="Q31" s="8">
        <v>19</v>
      </c>
      <c r="R31" s="8">
        <v>3</v>
      </c>
      <c r="S31" s="8" t="s">
        <v>61</v>
      </c>
      <c r="T31" s="8" t="s">
        <v>27</v>
      </c>
      <c r="U31" s="8" t="str">
        <f>IF(TRIM(F31)="Win", A31, B31)</f>
        <v>India</v>
      </c>
      <c r="V31" s="8" t="str">
        <f>IF(TRIM(T31)="Win", A31, B31)</f>
        <v>India</v>
      </c>
      <c r="W31" s="8" t="str">
        <f>IF(F31="Win", G31, IF(G31="Batting", "Bowling", "Batting"))</f>
        <v>Bowling</v>
      </c>
    </row>
    <row r="32" spans="1:23">
      <c r="A32" s="7" t="s">
        <v>21</v>
      </c>
      <c r="B32" s="7" t="s">
        <v>29</v>
      </c>
      <c r="C32" s="7" t="s">
        <v>22</v>
      </c>
      <c r="D32" s="7" t="s">
        <v>58</v>
      </c>
      <c r="E32" s="7">
        <v>1997</v>
      </c>
      <c r="F32" s="7" t="s">
        <v>24</v>
      </c>
      <c r="G32" s="7" t="s">
        <v>28</v>
      </c>
      <c r="H32" s="7">
        <v>240</v>
      </c>
      <c r="I32" s="7">
        <v>2</v>
      </c>
      <c r="J32" s="7">
        <v>19</v>
      </c>
      <c r="K32" s="7">
        <v>6</v>
      </c>
      <c r="L32" s="7">
        <v>25</v>
      </c>
      <c r="M32" s="7">
        <v>6.51</v>
      </c>
      <c r="N32" s="7">
        <v>99.56</v>
      </c>
      <c r="O32" s="7">
        <v>84</v>
      </c>
      <c r="P32" s="7">
        <v>7</v>
      </c>
      <c r="Q32" s="7">
        <v>15</v>
      </c>
      <c r="R32" s="7">
        <v>2</v>
      </c>
      <c r="S32" s="7" t="s">
        <v>59</v>
      </c>
      <c r="T32" s="7" t="s">
        <v>27</v>
      </c>
      <c r="U32" s="7" t="str">
        <f>IF(TRIM(F32)="Win", A32, B32)</f>
        <v>India</v>
      </c>
      <c r="V32" s="7" t="str">
        <f>IF(TRIM(T32)="Win", A32, B32)</f>
        <v>Sri Lanka</v>
      </c>
      <c r="W32" s="7" t="str">
        <f>IF(F32="Win", G32, IF(G32="Batting", "Bowling", "Batting"))</f>
        <v>Batting</v>
      </c>
    </row>
    <row r="33" spans="1:23">
      <c r="A33" s="8" t="s">
        <v>21</v>
      </c>
      <c r="B33" s="8" t="s">
        <v>33</v>
      </c>
      <c r="C33" s="8" t="s">
        <v>22</v>
      </c>
      <c r="D33" s="8" t="s">
        <v>40</v>
      </c>
      <c r="E33" s="8">
        <v>2000</v>
      </c>
      <c r="F33" s="8" t="s">
        <v>27</v>
      </c>
      <c r="G33" s="8" t="s">
        <v>28</v>
      </c>
      <c r="H33" s="8">
        <v>178</v>
      </c>
      <c r="I33" s="8">
        <v>1</v>
      </c>
      <c r="J33" s="8">
        <v>20</v>
      </c>
      <c r="K33" s="8">
        <v>4</v>
      </c>
      <c r="L33" s="8">
        <v>13</v>
      </c>
      <c r="M33" s="8">
        <v>5.8</v>
      </c>
      <c r="N33" s="8">
        <v>82.31</v>
      </c>
      <c r="O33" s="8">
        <v>96</v>
      </c>
      <c r="P33" s="8">
        <v>6</v>
      </c>
      <c r="Q33" s="8">
        <v>12</v>
      </c>
      <c r="R33" s="8">
        <v>2</v>
      </c>
      <c r="S33" s="8" t="s">
        <v>44</v>
      </c>
      <c r="T33" s="8" t="s">
        <v>27</v>
      </c>
      <c r="U33" s="8" t="str">
        <f>IF(TRIM(F33)="Win", A33, B33)</f>
        <v>Sri Lanka</v>
      </c>
      <c r="V33" s="8" t="str">
        <f>IF(TRIM(T33)="Win", A33, B33)</f>
        <v>Sri Lanka</v>
      </c>
      <c r="W33" s="8" t="str">
        <f>IF(F33="Win", G33, IF(G33="Batting", "Bowling", "Batting"))</f>
        <v>Bowling</v>
      </c>
    </row>
    <row r="34" spans="1:23">
      <c r="A34" s="7" t="s">
        <v>33</v>
      </c>
      <c r="B34" s="7" t="s">
        <v>29</v>
      </c>
      <c r="C34" s="7" t="s">
        <v>22</v>
      </c>
      <c r="D34" s="7" t="s">
        <v>40</v>
      </c>
      <c r="E34" s="7">
        <v>2000</v>
      </c>
      <c r="F34" s="7" t="s">
        <v>27</v>
      </c>
      <c r="G34" s="7" t="s">
        <v>25</v>
      </c>
      <c r="H34" s="7">
        <v>249</v>
      </c>
      <c r="I34" s="7">
        <v>6</v>
      </c>
      <c r="J34" s="7">
        <v>17</v>
      </c>
      <c r="K34" s="7">
        <v>4</v>
      </c>
      <c r="L34" s="7">
        <v>17</v>
      </c>
      <c r="M34" s="7">
        <v>4.9800000000000004</v>
      </c>
      <c r="N34" s="7">
        <v>90.75</v>
      </c>
      <c r="O34" s="7">
        <v>64</v>
      </c>
      <c r="P34" s="7">
        <v>2</v>
      </c>
      <c r="Q34" s="7">
        <v>11</v>
      </c>
      <c r="R34" s="7">
        <v>1</v>
      </c>
      <c r="S34" s="7" t="s">
        <v>61</v>
      </c>
      <c r="T34" s="7" t="s">
        <v>24</v>
      </c>
      <c r="U34" s="7" t="str">
        <f>IF(TRIM(F34)="Win", A34, B34)</f>
        <v>Bangladesh</v>
      </c>
      <c r="V34" s="7" t="str">
        <f>IF(TRIM(T34)="Win", A34, B34)</f>
        <v>India</v>
      </c>
      <c r="W34" s="7" t="str">
        <f>IF(F34="Win", G34, IF(G34="Batting", "Bowling", "Batting"))</f>
        <v>Batting</v>
      </c>
    </row>
    <row r="35" spans="1:23">
      <c r="A35" s="8" t="s">
        <v>29</v>
      </c>
      <c r="B35" s="8" t="s">
        <v>21</v>
      </c>
      <c r="C35" s="8" t="s">
        <v>22</v>
      </c>
      <c r="D35" s="8" t="s">
        <v>40</v>
      </c>
      <c r="E35" s="8">
        <v>2000</v>
      </c>
      <c r="F35" s="8" t="s">
        <v>24</v>
      </c>
      <c r="G35" s="8" t="s">
        <v>28</v>
      </c>
      <c r="H35" s="8">
        <v>205</v>
      </c>
      <c r="I35" s="8">
        <v>10</v>
      </c>
      <c r="J35" s="8">
        <v>18</v>
      </c>
      <c r="K35" s="8">
        <v>2</v>
      </c>
      <c r="L35" s="8">
        <v>17</v>
      </c>
      <c r="M35" s="8">
        <v>4.55</v>
      </c>
      <c r="N35" s="8">
        <v>52.18</v>
      </c>
      <c r="O35" s="8">
        <v>93</v>
      </c>
      <c r="P35" s="8">
        <v>8</v>
      </c>
      <c r="Q35" s="8">
        <v>23</v>
      </c>
      <c r="R35" s="8">
        <v>2</v>
      </c>
      <c r="S35" s="8" t="s">
        <v>57</v>
      </c>
      <c r="T35" s="8" t="s">
        <v>24</v>
      </c>
      <c r="U35" s="8" t="str">
        <f>IF(TRIM(F35)="Win", A35, B35)</f>
        <v>Sri Lanka</v>
      </c>
      <c r="V35" s="8" t="str">
        <f>IF(TRIM(T35)="Win", A35, B35)</f>
        <v>Sri Lanka</v>
      </c>
      <c r="W35" s="8" t="str">
        <f>IF(F35="Win", G35, IF(G35="Batting", "Bowling", "Batting"))</f>
        <v>Batting</v>
      </c>
    </row>
    <row r="36" spans="1:23">
      <c r="A36" s="7" t="s">
        <v>20</v>
      </c>
      <c r="B36" s="7" t="s">
        <v>33</v>
      </c>
      <c r="C36" s="7" t="s">
        <v>22</v>
      </c>
      <c r="D36" s="7" t="s">
        <v>40</v>
      </c>
      <c r="E36" s="7">
        <v>2000</v>
      </c>
      <c r="F36" s="7" t="s">
        <v>27</v>
      </c>
      <c r="G36" s="7" t="s">
        <v>25</v>
      </c>
      <c r="H36" s="7">
        <v>320</v>
      </c>
      <c r="I36" s="7">
        <v>3</v>
      </c>
      <c r="J36" s="7">
        <v>33</v>
      </c>
      <c r="K36" s="7">
        <v>6</v>
      </c>
      <c r="L36" s="7">
        <v>9</v>
      </c>
      <c r="M36" s="7">
        <v>6.4</v>
      </c>
      <c r="N36" s="7">
        <v>111.43</v>
      </c>
      <c r="O36" s="7">
        <v>80</v>
      </c>
      <c r="P36" s="7">
        <v>10</v>
      </c>
      <c r="Q36" s="7">
        <v>22</v>
      </c>
      <c r="R36" s="7">
        <v>3</v>
      </c>
      <c r="S36" s="7" t="s">
        <v>62</v>
      </c>
      <c r="T36" s="7" t="s">
        <v>27</v>
      </c>
      <c r="U36" s="7" t="str">
        <f>IF(TRIM(F36)="Win", A36, B36)</f>
        <v>Pakistan</v>
      </c>
      <c r="V36" s="7" t="str">
        <f>IF(TRIM(T36)="Win", A36, B36)</f>
        <v>Pakistan</v>
      </c>
      <c r="W36" s="7" t="str">
        <f>IF(F36="Win", G36, IF(G36="Batting", "Bowling", "Batting"))</f>
        <v>Batting</v>
      </c>
    </row>
    <row r="37" spans="1:23">
      <c r="A37" s="8" t="s">
        <v>29</v>
      </c>
      <c r="B37" s="8" t="s">
        <v>20</v>
      </c>
      <c r="C37" s="8" t="s">
        <v>22</v>
      </c>
      <c r="D37" s="8" t="s">
        <v>40</v>
      </c>
      <c r="E37" s="8">
        <v>2000</v>
      </c>
      <c r="F37" s="8" t="s">
        <v>24</v>
      </c>
      <c r="G37" s="8" t="s">
        <v>28</v>
      </c>
      <c r="H37" s="8">
        <v>251</v>
      </c>
      <c r="I37" s="8">
        <v>10</v>
      </c>
      <c r="J37" s="8">
        <v>19</v>
      </c>
      <c r="K37" s="8">
        <v>4</v>
      </c>
      <c r="L37" s="8">
        <v>38</v>
      </c>
      <c r="M37" s="8">
        <v>5.26</v>
      </c>
      <c r="N37" s="8">
        <v>54.83</v>
      </c>
      <c r="O37" s="8">
        <v>93</v>
      </c>
      <c r="P37" s="8">
        <v>7</v>
      </c>
      <c r="Q37" s="8">
        <v>16</v>
      </c>
      <c r="R37" s="8">
        <v>3</v>
      </c>
      <c r="S37" s="8" t="s">
        <v>63</v>
      </c>
      <c r="T37" s="8" t="s">
        <v>24</v>
      </c>
      <c r="U37" s="8" t="str">
        <f>IF(TRIM(F37)="Win", A37, B37)</f>
        <v>Pakistan</v>
      </c>
      <c r="V37" s="8" t="str">
        <f>IF(TRIM(T37)="Win", A37, B37)</f>
        <v>Pakistan</v>
      </c>
      <c r="W37" s="8" t="str">
        <f>IF(F37="Win", G37, IF(G37="Batting", "Bowling", "Batting"))</f>
        <v>Batting</v>
      </c>
    </row>
    <row r="38" spans="1:23">
      <c r="A38" s="7" t="s">
        <v>20</v>
      </c>
      <c r="B38" s="7" t="s">
        <v>21</v>
      </c>
      <c r="C38" s="7" t="s">
        <v>22</v>
      </c>
      <c r="D38" s="7" t="s">
        <v>40</v>
      </c>
      <c r="E38" s="7">
        <v>2000</v>
      </c>
      <c r="F38" s="7" t="s">
        <v>24</v>
      </c>
      <c r="G38" s="7" t="s">
        <v>28</v>
      </c>
      <c r="H38" s="7">
        <v>193</v>
      </c>
      <c r="I38" s="7">
        <v>3</v>
      </c>
      <c r="J38" s="7">
        <v>14</v>
      </c>
      <c r="K38" s="7">
        <v>3</v>
      </c>
      <c r="L38" s="7">
        <v>15</v>
      </c>
      <c r="M38" s="7">
        <v>3.99</v>
      </c>
      <c r="N38" s="7">
        <v>64.61</v>
      </c>
      <c r="O38" s="7">
        <v>90</v>
      </c>
      <c r="P38" s="7">
        <v>10</v>
      </c>
      <c r="Q38" s="7">
        <v>12</v>
      </c>
      <c r="R38" s="7">
        <v>3</v>
      </c>
      <c r="S38" s="7" t="s">
        <v>63</v>
      </c>
      <c r="T38" s="7" t="s">
        <v>27</v>
      </c>
      <c r="U38" s="7" t="str">
        <f>IF(TRIM(F38)="Win", A38, B38)</f>
        <v>Sri Lanka</v>
      </c>
      <c r="V38" s="7" t="str">
        <f>IF(TRIM(T38)="Win", A38, B38)</f>
        <v>Pakistan</v>
      </c>
      <c r="W38" s="7" t="str">
        <f>IF(F38="Win", G38, IF(G38="Batting", "Bowling", "Batting"))</f>
        <v>Batting</v>
      </c>
    </row>
    <row r="39" spans="1:23">
      <c r="A39" s="8" t="s">
        <v>21</v>
      </c>
      <c r="B39" s="8" t="s">
        <v>20</v>
      </c>
      <c r="C39" s="8" t="s">
        <v>22</v>
      </c>
      <c r="D39" s="8" t="s">
        <v>40</v>
      </c>
      <c r="E39" s="8">
        <v>2000</v>
      </c>
      <c r="F39" s="8" t="s">
        <v>24</v>
      </c>
      <c r="G39" s="8" t="s">
        <v>28</v>
      </c>
      <c r="H39" s="8">
        <v>238</v>
      </c>
      <c r="I39" s="8">
        <v>10</v>
      </c>
      <c r="J39" s="8">
        <v>20</v>
      </c>
      <c r="K39" s="8">
        <v>3</v>
      </c>
      <c r="L39" s="8">
        <v>15</v>
      </c>
      <c r="M39" s="8">
        <v>5.25</v>
      </c>
      <c r="N39" s="8">
        <v>61.8</v>
      </c>
      <c r="O39" s="8">
        <v>100</v>
      </c>
      <c r="P39" s="8">
        <v>4</v>
      </c>
      <c r="Q39" s="8">
        <v>17</v>
      </c>
      <c r="R39" s="8">
        <v>2</v>
      </c>
      <c r="S39" s="8" t="s">
        <v>64</v>
      </c>
      <c r="T39" s="8" t="s">
        <v>24</v>
      </c>
      <c r="U39" s="8" t="str">
        <f>IF(TRIM(F39)="Win", A39, B39)</f>
        <v>Pakistan</v>
      </c>
      <c r="V39" s="8" t="str">
        <f>IF(TRIM(T39)="Win", A39, B39)</f>
        <v>Pakistan</v>
      </c>
      <c r="W39" s="8" t="str">
        <f>IF(F39="Win", G39, IF(G39="Batting", "Bowling", "Batting"))</f>
        <v>Batting</v>
      </c>
    </row>
    <row r="40" spans="1:23">
      <c r="A40" s="7" t="s">
        <v>65</v>
      </c>
      <c r="B40" s="7" t="s">
        <v>33</v>
      </c>
      <c r="C40" s="7" t="s">
        <v>22</v>
      </c>
      <c r="D40" s="7" t="s">
        <v>38</v>
      </c>
      <c r="E40" s="7">
        <v>2004</v>
      </c>
      <c r="F40" s="7" t="s">
        <v>27</v>
      </c>
      <c r="G40" s="7" t="s">
        <v>28</v>
      </c>
      <c r="H40" s="7">
        <v>105</v>
      </c>
      <c r="I40" s="7">
        <v>10</v>
      </c>
      <c r="J40" s="7">
        <v>6</v>
      </c>
      <c r="K40" s="7">
        <v>0</v>
      </c>
      <c r="L40" s="7">
        <v>13</v>
      </c>
      <c r="M40" s="7">
        <v>2.31</v>
      </c>
      <c r="N40" s="7">
        <v>31.01</v>
      </c>
      <c r="O40" s="7">
        <v>20</v>
      </c>
      <c r="P40" s="7">
        <v>9</v>
      </c>
      <c r="Q40" s="7">
        <v>20</v>
      </c>
      <c r="R40" s="7">
        <v>3</v>
      </c>
      <c r="S40" s="7" t="s">
        <v>66</v>
      </c>
      <c r="T40" s="7" t="s">
        <v>24</v>
      </c>
      <c r="U40" s="7" t="str">
        <f>IF(TRIM(F40)="Win", A40, B40)</f>
        <v>Hong Kong</v>
      </c>
      <c r="V40" s="7" t="str">
        <f>IF(TRIM(T40)="Win", A40, B40)</f>
        <v>Bangladesh</v>
      </c>
      <c r="W40" s="7" t="str">
        <f>IF(F40="Win", G40, IF(G40="Batting", "Bowling", "Batting"))</f>
        <v>Bowling</v>
      </c>
    </row>
    <row r="41" spans="1:23">
      <c r="A41" s="8" t="s">
        <v>29</v>
      </c>
      <c r="B41" s="8" t="s">
        <v>67</v>
      </c>
      <c r="C41" s="8" t="s">
        <v>22</v>
      </c>
      <c r="D41" s="8" t="s">
        <v>68</v>
      </c>
      <c r="E41" s="8">
        <v>2004</v>
      </c>
      <c r="F41" s="8" t="s">
        <v>27</v>
      </c>
      <c r="G41" s="8" t="s">
        <v>25</v>
      </c>
      <c r="H41" s="8">
        <v>260</v>
      </c>
      <c r="I41" s="8">
        <v>6</v>
      </c>
      <c r="J41" s="8">
        <v>17</v>
      </c>
      <c r="K41" s="8">
        <v>1</v>
      </c>
      <c r="L41" s="8">
        <v>14</v>
      </c>
      <c r="M41" s="8">
        <v>5.2</v>
      </c>
      <c r="N41" s="8">
        <v>74.59</v>
      </c>
      <c r="O41" s="8">
        <v>104</v>
      </c>
      <c r="P41" s="8">
        <v>10</v>
      </c>
      <c r="Q41" s="8">
        <v>34</v>
      </c>
      <c r="R41" s="8">
        <v>3</v>
      </c>
      <c r="S41" s="8" t="s">
        <v>69</v>
      </c>
      <c r="T41" s="8" t="s">
        <v>27</v>
      </c>
      <c r="U41" s="8" t="str">
        <f>IF(TRIM(F41)="Win", A41, B41)</f>
        <v>India</v>
      </c>
      <c r="V41" s="8" t="str">
        <f>IF(TRIM(T41)="Win", A41, B41)</f>
        <v>India</v>
      </c>
      <c r="W41" s="8" t="str">
        <f>IF(F41="Win", G41, IF(G41="Batting", "Bowling", "Batting"))</f>
        <v>Batting</v>
      </c>
    </row>
    <row r="42" spans="1:23">
      <c r="A42" s="7" t="s">
        <v>33</v>
      </c>
      <c r="B42" s="7" t="s">
        <v>20</v>
      </c>
      <c r="C42" s="7" t="s">
        <v>22</v>
      </c>
      <c r="D42" s="7" t="s">
        <v>38</v>
      </c>
      <c r="E42" s="7">
        <v>2004</v>
      </c>
      <c r="F42" s="7" t="s">
        <v>24</v>
      </c>
      <c r="G42" s="7" t="s">
        <v>28</v>
      </c>
      <c r="H42" s="7">
        <v>181</v>
      </c>
      <c r="I42" s="7">
        <v>10</v>
      </c>
      <c r="J42" s="7">
        <v>13</v>
      </c>
      <c r="K42" s="7">
        <v>1</v>
      </c>
      <c r="L42" s="7">
        <v>20</v>
      </c>
      <c r="M42" s="7">
        <v>3.99</v>
      </c>
      <c r="N42" s="7">
        <v>45.64</v>
      </c>
      <c r="O42" s="7">
        <v>62</v>
      </c>
      <c r="P42" s="7">
        <v>6</v>
      </c>
      <c r="Q42" s="7">
        <v>11</v>
      </c>
      <c r="R42" s="7">
        <v>2</v>
      </c>
      <c r="S42" s="7" t="s">
        <v>70</v>
      </c>
      <c r="T42" s="7" t="s">
        <v>24</v>
      </c>
      <c r="U42" s="7" t="str">
        <f>IF(TRIM(F42)="Win", A42, B42)</f>
        <v>Pakistan</v>
      </c>
      <c r="V42" s="7" t="str">
        <f>IF(TRIM(T42)="Win", A42, B42)</f>
        <v>Pakistan</v>
      </c>
      <c r="W42" s="7" t="str">
        <f>IF(F42="Win", G42, IF(G42="Batting", "Bowling", "Batting"))</f>
        <v>Batting</v>
      </c>
    </row>
    <row r="43" spans="1:23">
      <c r="A43" s="8" t="s">
        <v>21</v>
      </c>
      <c r="B43" s="8" t="s">
        <v>67</v>
      </c>
      <c r="C43" s="8" t="s">
        <v>22</v>
      </c>
      <c r="D43" s="8" t="s">
        <v>68</v>
      </c>
      <c r="E43" s="8">
        <v>2004</v>
      </c>
      <c r="F43" s="8" t="s">
        <v>27</v>
      </c>
      <c r="G43" s="8" t="s">
        <v>25</v>
      </c>
      <c r="H43" s="8">
        <v>239</v>
      </c>
      <c r="I43" s="8">
        <v>10</v>
      </c>
      <c r="J43" s="8">
        <v>20</v>
      </c>
      <c r="K43" s="8">
        <v>1</v>
      </c>
      <c r="L43" s="8">
        <v>24</v>
      </c>
      <c r="M43" s="8">
        <v>4.78</v>
      </c>
      <c r="N43" s="8">
        <v>65.42</v>
      </c>
      <c r="O43" s="8">
        <v>73</v>
      </c>
      <c r="P43" s="8">
        <v>10</v>
      </c>
      <c r="Q43" s="8">
        <v>24</v>
      </c>
      <c r="R43" s="8">
        <v>4</v>
      </c>
      <c r="S43" s="8" t="s">
        <v>71</v>
      </c>
      <c r="T43" s="8" t="s">
        <v>27</v>
      </c>
      <c r="U43" s="8" t="str">
        <f>IF(TRIM(F43)="Win", A43, B43)</f>
        <v>Sri Lanka</v>
      </c>
      <c r="V43" s="8" t="str">
        <f>IF(TRIM(T43)="Win", A43, B43)</f>
        <v>Sri Lanka</v>
      </c>
      <c r="W43" s="8" t="str">
        <f>IF(F43="Win", G43, IF(G43="Batting", "Bowling", "Batting"))</f>
        <v>Batting</v>
      </c>
    </row>
    <row r="44" spans="1:23">
      <c r="A44" s="7" t="s">
        <v>65</v>
      </c>
      <c r="B44" s="7" t="s">
        <v>20</v>
      </c>
      <c r="C44" s="7" t="s">
        <v>22</v>
      </c>
      <c r="D44" s="7" t="s">
        <v>38</v>
      </c>
      <c r="E44" s="7">
        <v>2004</v>
      </c>
      <c r="F44" s="7" t="s">
        <v>24</v>
      </c>
      <c r="G44" s="7" t="s">
        <v>28</v>
      </c>
      <c r="H44" s="7">
        <v>165</v>
      </c>
      <c r="I44" s="7">
        <v>10</v>
      </c>
      <c r="J44" s="7">
        <v>17</v>
      </c>
      <c r="K44" s="7">
        <v>1</v>
      </c>
      <c r="L44" s="7">
        <v>29</v>
      </c>
      <c r="M44" s="7">
        <v>3.73</v>
      </c>
      <c r="N44" s="7">
        <v>38.65</v>
      </c>
      <c r="O44" s="7">
        <v>36</v>
      </c>
      <c r="P44" s="7">
        <v>5</v>
      </c>
      <c r="Q44" s="7">
        <v>13</v>
      </c>
      <c r="R44" s="7">
        <v>2</v>
      </c>
      <c r="S44" s="7" t="s">
        <v>72</v>
      </c>
      <c r="T44" s="7" t="s">
        <v>24</v>
      </c>
      <c r="U44" s="7" t="str">
        <f>IF(TRIM(F44)="Win", A44, B44)</f>
        <v>Pakistan</v>
      </c>
      <c r="V44" s="7" t="str">
        <f>IF(TRIM(T44)="Win", A44, B44)</f>
        <v>Pakistan</v>
      </c>
      <c r="W44" s="7" t="str">
        <f>IF(F44="Win", G44, IF(G44="Batting", "Bowling", "Batting"))</f>
        <v>Batting</v>
      </c>
    </row>
    <row r="45" spans="1:23">
      <c r="A45" s="8" t="s">
        <v>21</v>
      </c>
      <c r="B45" s="8" t="s">
        <v>29</v>
      </c>
      <c r="C45" s="8" t="s">
        <v>22</v>
      </c>
      <c r="D45" s="8" t="s">
        <v>68</v>
      </c>
      <c r="E45" s="8">
        <v>2004</v>
      </c>
      <c r="F45" s="8" t="s">
        <v>27</v>
      </c>
      <c r="G45" s="8" t="s">
        <v>25</v>
      </c>
      <c r="H45" s="8">
        <v>282</v>
      </c>
      <c r="I45" s="8">
        <v>4</v>
      </c>
      <c r="J45" s="8">
        <v>19</v>
      </c>
      <c r="K45" s="8">
        <v>3</v>
      </c>
      <c r="L45" s="8">
        <v>27</v>
      </c>
      <c r="M45" s="8">
        <v>5.64</v>
      </c>
      <c r="N45" s="8">
        <v>87.88</v>
      </c>
      <c r="O45" s="8">
        <v>58</v>
      </c>
      <c r="P45" s="8">
        <v>8</v>
      </c>
      <c r="Q45" s="8">
        <v>34</v>
      </c>
      <c r="R45" s="8">
        <v>3</v>
      </c>
      <c r="S45" s="8" t="s">
        <v>73</v>
      </c>
      <c r="T45" s="8" t="s">
        <v>27</v>
      </c>
      <c r="U45" s="8" t="str">
        <f>IF(TRIM(F45)="Win", A45, B45)</f>
        <v>Sri Lanka</v>
      </c>
      <c r="V45" s="8" t="str">
        <f>IF(TRIM(T45)="Win", A45, B45)</f>
        <v>Sri Lanka</v>
      </c>
      <c r="W45" s="8" t="str">
        <f>IF(F45="Win", G45, IF(G45="Batting", "Bowling", "Batting"))</f>
        <v>Batting</v>
      </c>
    </row>
    <row r="46" spans="1:23">
      <c r="A46" s="7" t="s">
        <v>29</v>
      </c>
      <c r="B46" s="7" t="s">
        <v>33</v>
      </c>
      <c r="C46" s="7" t="s">
        <v>22</v>
      </c>
      <c r="D46" s="7" t="s">
        <v>38</v>
      </c>
      <c r="E46" s="7">
        <v>2004</v>
      </c>
      <c r="F46" s="7" t="s">
        <v>27</v>
      </c>
      <c r="G46" s="7" t="s">
        <v>28</v>
      </c>
      <c r="H46" s="7">
        <v>178</v>
      </c>
      <c r="I46" s="7">
        <v>2</v>
      </c>
      <c r="J46" s="7">
        <v>16</v>
      </c>
      <c r="K46" s="7">
        <v>4</v>
      </c>
      <c r="L46" s="7">
        <v>19</v>
      </c>
      <c r="M46" s="7">
        <v>4.62</v>
      </c>
      <c r="N46" s="7">
        <v>89.6</v>
      </c>
      <c r="O46" s="7">
        <v>82</v>
      </c>
      <c r="P46" s="7">
        <v>10</v>
      </c>
      <c r="Q46" s="7">
        <v>37</v>
      </c>
      <c r="R46" s="7">
        <v>3</v>
      </c>
      <c r="S46" s="7" t="s">
        <v>56</v>
      </c>
      <c r="T46" s="7" t="s">
        <v>27</v>
      </c>
      <c r="U46" s="7" t="str">
        <f>IF(TRIM(F46)="Win", A46, B46)</f>
        <v>India</v>
      </c>
      <c r="V46" s="7" t="str">
        <f>IF(TRIM(T46)="Win", A46, B46)</f>
        <v>India</v>
      </c>
      <c r="W46" s="7" t="str">
        <f>IF(F46="Win", G46, IF(G46="Batting", "Bowling", "Batting"))</f>
        <v>Bowling</v>
      </c>
    </row>
    <row r="47" spans="1:23">
      <c r="A47" s="8" t="s">
        <v>20</v>
      </c>
      <c r="B47" s="8" t="s">
        <v>21</v>
      </c>
      <c r="C47" s="8" t="s">
        <v>22</v>
      </c>
      <c r="D47" s="8" t="s">
        <v>58</v>
      </c>
      <c r="E47" s="8">
        <v>2004</v>
      </c>
      <c r="F47" s="8" t="s">
        <v>27</v>
      </c>
      <c r="G47" s="8" t="s">
        <v>25</v>
      </c>
      <c r="H47" s="8">
        <v>122</v>
      </c>
      <c r="I47" s="8">
        <v>10</v>
      </c>
      <c r="J47" s="8">
        <v>7</v>
      </c>
      <c r="K47" s="8">
        <v>1</v>
      </c>
      <c r="L47" s="8">
        <v>16</v>
      </c>
      <c r="M47" s="8">
        <v>3.06</v>
      </c>
      <c r="N47" s="8">
        <v>33.51</v>
      </c>
      <c r="O47" s="8">
        <v>43</v>
      </c>
      <c r="P47" s="8">
        <v>3</v>
      </c>
      <c r="Q47" s="8">
        <v>25</v>
      </c>
      <c r="R47" s="8">
        <v>2</v>
      </c>
      <c r="S47" s="8" t="s">
        <v>73</v>
      </c>
      <c r="T47" s="8" t="s">
        <v>24</v>
      </c>
      <c r="U47" s="8" t="str">
        <f>IF(TRIM(F47)="Win", A47, B47)</f>
        <v>Pakistan</v>
      </c>
      <c r="V47" s="8" t="str">
        <f>IF(TRIM(T47)="Win", A47, B47)</f>
        <v>Sri Lanka</v>
      </c>
      <c r="W47" s="8" t="str">
        <f>IF(F47="Win", G47, IF(G47="Batting", "Bowling", "Batting"))</f>
        <v>Batting</v>
      </c>
    </row>
    <row r="48" spans="1:23">
      <c r="A48" s="7" t="s">
        <v>33</v>
      </c>
      <c r="B48" s="7" t="s">
        <v>21</v>
      </c>
      <c r="C48" s="7" t="s">
        <v>22</v>
      </c>
      <c r="D48" s="7" t="s">
        <v>58</v>
      </c>
      <c r="E48" s="7">
        <v>2004</v>
      </c>
      <c r="F48" s="7" t="s">
        <v>27</v>
      </c>
      <c r="G48" s="7" t="s">
        <v>25</v>
      </c>
      <c r="H48" s="7">
        <v>190</v>
      </c>
      <c r="I48" s="7">
        <v>9</v>
      </c>
      <c r="J48" s="7">
        <v>12</v>
      </c>
      <c r="K48" s="7">
        <v>1</v>
      </c>
      <c r="L48" s="7">
        <v>20</v>
      </c>
      <c r="M48" s="7">
        <v>3.8</v>
      </c>
      <c r="N48" s="7">
        <v>79.55</v>
      </c>
      <c r="O48" s="7">
        <v>66</v>
      </c>
      <c r="P48" s="7">
        <v>0</v>
      </c>
      <c r="Q48" s="7">
        <v>20</v>
      </c>
      <c r="R48" s="7">
        <v>0</v>
      </c>
      <c r="S48" s="7" t="s">
        <v>57</v>
      </c>
      <c r="T48" s="7" t="s">
        <v>24</v>
      </c>
      <c r="U48" s="7" t="str">
        <f>IF(TRIM(F48)="Win", A48, B48)</f>
        <v>Bangladesh</v>
      </c>
      <c r="V48" s="7" t="str">
        <f>IF(TRIM(T48)="Win", A48, B48)</f>
        <v>Sri Lanka</v>
      </c>
      <c r="W48" s="7" t="str">
        <f>IF(F48="Win", G48, IF(G48="Batting", "Bowling", "Batting"))</f>
        <v>Batting</v>
      </c>
    </row>
    <row r="49" spans="1:23">
      <c r="A49" s="8" t="s">
        <v>20</v>
      </c>
      <c r="B49" s="8" t="s">
        <v>29</v>
      </c>
      <c r="C49" s="8" t="s">
        <v>22</v>
      </c>
      <c r="D49" s="8" t="s">
        <v>58</v>
      </c>
      <c r="E49" s="8">
        <v>2004</v>
      </c>
      <c r="F49" s="8" t="s">
        <v>27</v>
      </c>
      <c r="G49" s="8" t="s">
        <v>25</v>
      </c>
      <c r="H49" s="8">
        <v>300</v>
      </c>
      <c r="I49" s="8">
        <v>9</v>
      </c>
      <c r="J49" s="8">
        <v>29</v>
      </c>
      <c r="K49" s="8">
        <v>2</v>
      </c>
      <c r="L49" s="8">
        <v>21</v>
      </c>
      <c r="M49" s="8">
        <v>6</v>
      </c>
      <c r="N49" s="8">
        <v>68.11</v>
      </c>
      <c r="O49" s="8">
        <v>143</v>
      </c>
      <c r="P49" s="8">
        <v>8</v>
      </c>
      <c r="Q49" s="8">
        <v>38</v>
      </c>
      <c r="R49" s="8">
        <v>2</v>
      </c>
      <c r="S49" s="8" t="s">
        <v>72</v>
      </c>
      <c r="T49" s="8" t="s">
        <v>27</v>
      </c>
      <c r="U49" s="8" t="str">
        <f>IF(TRIM(F49)="Win", A49, B49)</f>
        <v>Pakistan</v>
      </c>
      <c r="V49" s="8" t="str">
        <f>IF(TRIM(T49)="Win", A49, B49)</f>
        <v>Pakistan</v>
      </c>
      <c r="W49" s="8" t="str">
        <f>IF(F49="Win", G49, IF(G49="Batting", "Bowling", "Batting"))</f>
        <v>Batting</v>
      </c>
    </row>
    <row r="50" spans="1:23">
      <c r="A50" s="7" t="s">
        <v>29</v>
      </c>
      <c r="B50" s="7" t="s">
        <v>21</v>
      </c>
      <c r="C50" s="7" t="s">
        <v>22</v>
      </c>
      <c r="D50" s="7" t="s">
        <v>58</v>
      </c>
      <c r="E50" s="7">
        <v>2004</v>
      </c>
      <c r="F50" s="7" t="s">
        <v>27</v>
      </c>
      <c r="G50" s="7" t="s">
        <v>25</v>
      </c>
      <c r="H50" s="7">
        <v>271</v>
      </c>
      <c r="I50" s="7">
        <v>6</v>
      </c>
      <c r="J50" s="7">
        <v>23</v>
      </c>
      <c r="K50" s="7">
        <v>2</v>
      </c>
      <c r="L50" s="7">
        <v>20</v>
      </c>
      <c r="M50" s="7">
        <v>5.42</v>
      </c>
      <c r="N50" s="7">
        <v>84.49</v>
      </c>
      <c r="O50" s="7">
        <v>79</v>
      </c>
      <c r="P50" s="7">
        <v>9</v>
      </c>
      <c r="Q50" s="7">
        <v>26</v>
      </c>
      <c r="R50" s="7">
        <v>3</v>
      </c>
      <c r="S50" s="7" t="s">
        <v>74</v>
      </c>
      <c r="T50" s="7" t="s">
        <v>27</v>
      </c>
      <c r="U50" s="7" t="str">
        <f>IF(TRIM(F50)="Win", A50, B50)</f>
        <v>India</v>
      </c>
      <c r="V50" s="7" t="str">
        <f>IF(TRIM(T50)="Win", A50, B50)</f>
        <v>India</v>
      </c>
      <c r="W50" s="7" t="str">
        <f>IF(F50="Win", G50, IF(G50="Batting", "Bowling", "Batting"))</f>
        <v>Batting</v>
      </c>
    </row>
    <row r="51" spans="1:23">
      <c r="A51" s="8" t="s">
        <v>20</v>
      </c>
      <c r="B51" s="8" t="s">
        <v>33</v>
      </c>
      <c r="C51" s="8" t="s">
        <v>22</v>
      </c>
      <c r="D51" s="8" t="s">
        <v>58</v>
      </c>
      <c r="E51" s="8">
        <v>2004</v>
      </c>
      <c r="F51" s="8" t="s">
        <v>24</v>
      </c>
      <c r="G51" s="8" t="s">
        <v>28</v>
      </c>
      <c r="H51" s="8">
        <v>167</v>
      </c>
      <c r="I51" s="8">
        <v>4</v>
      </c>
      <c r="J51" s="8">
        <v>22</v>
      </c>
      <c r="K51" s="8">
        <v>0</v>
      </c>
      <c r="L51" s="8">
        <v>10</v>
      </c>
      <c r="M51" s="8">
        <v>4.07</v>
      </c>
      <c r="N51" s="8">
        <v>62.75</v>
      </c>
      <c r="O51" s="8">
        <v>48</v>
      </c>
      <c r="P51" s="8">
        <v>10</v>
      </c>
      <c r="Q51" s="8">
        <v>37</v>
      </c>
      <c r="R51" s="8">
        <v>3</v>
      </c>
      <c r="S51" s="8" t="s">
        <v>72</v>
      </c>
      <c r="T51" s="8" t="s">
        <v>27</v>
      </c>
      <c r="U51" s="8" t="str">
        <f>IF(TRIM(F51)="Win", A51, B51)</f>
        <v>Bangladesh</v>
      </c>
      <c r="V51" s="8" t="str">
        <f>IF(TRIM(T51)="Win", A51, B51)</f>
        <v>Pakistan</v>
      </c>
      <c r="W51" s="8" t="str">
        <f>IF(F51="Win", G51, IF(G51="Batting", "Bowling", "Batting"))</f>
        <v>Batting</v>
      </c>
    </row>
    <row r="52" spans="1:23">
      <c r="A52" s="7" t="s">
        <v>21</v>
      </c>
      <c r="B52" s="7" t="s">
        <v>29</v>
      </c>
      <c r="C52" s="7" t="s">
        <v>22</v>
      </c>
      <c r="D52" s="7" t="s">
        <v>58</v>
      </c>
      <c r="E52" s="7">
        <v>2004</v>
      </c>
      <c r="F52" s="7" t="s">
        <v>27</v>
      </c>
      <c r="G52" s="7" t="s">
        <v>25</v>
      </c>
      <c r="H52" s="7">
        <v>228</v>
      </c>
      <c r="I52" s="7">
        <v>9</v>
      </c>
      <c r="J52" s="7">
        <v>18</v>
      </c>
      <c r="K52" s="7">
        <v>0</v>
      </c>
      <c r="L52" s="7">
        <v>32</v>
      </c>
      <c r="M52" s="7">
        <v>4.5599999999999996</v>
      </c>
      <c r="N52" s="7">
        <v>60.69</v>
      </c>
      <c r="O52" s="7">
        <v>65</v>
      </c>
      <c r="P52" s="7">
        <v>9</v>
      </c>
      <c r="Q52" s="7">
        <v>25</v>
      </c>
      <c r="R52" s="7">
        <v>3</v>
      </c>
      <c r="S52" s="7" t="s">
        <v>59</v>
      </c>
      <c r="T52" s="7" t="s">
        <v>27</v>
      </c>
      <c r="U52" s="7" t="str">
        <f>IF(TRIM(F52)="Win", A52, B52)</f>
        <v>Sri Lanka</v>
      </c>
      <c r="V52" s="7" t="str">
        <f>IF(TRIM(T52)="Win", A52, B52)</f>
        <v>Sri Lanka</v>
      </c>
      <c r="W52" s="7" t="str">
        <f>IF(F52="Win", G52, IF(G52="Batting", "Bowling", "Batting"))</f>
        <v>Batting</v>
      </c>
    </row>
    <row r="53" spans="1:23">
      <c r="A53" s="8" t="s">
        <v>33</v>
      </c>
      <c r="B53" s="8" t="s">
        <v>67</v>
      </c>
      <c r="C53" s="8" t="s">
        <v>22</v>
      </c>
      <c r="D53" s="8" t="s">
        <v>75</v>
      </c>
      <c r="E53" s="8">
        <v>2008</v>
      </c>
      <c r="F53" s="8" t="s">
        <v>27</v>
      </c>
      <c r="G53" s="8" t="s">
        <v>25</v>
      </c>
      <c r="H53" s="8">
        <v>300</v>
      </c>
      <c r="I53" s="8">
        <v>8</v>
      </c>
      <c r="J53" s="8">
        <v>22</v>
      </c>
      <c r="K53" s="8">
        <v>1</v>
      </c>
      <c r="L53" s="8">
        <v>18</v>
      </c>
      <c r="M53" s="8">
        <v>6</v>
      </c>
      <c r="N53" s="8">
        <v>95.6</v>
      </c>
      <c r="O53" s="8">
        <v>109</v>
      </c>
      <c r="P53" s="8">
        <v>10</v>
      </c>
      <c r="Q53" s="8">
        <v>10</v>
      </c>
      <c r="R53" s="8">
        <v>3</v>
      </c>
      <c r="S53" s="8" t="s">
        <v>76</v>
      </c>
      <c r="T53" s="8" t="s">
        <v>27</v>
      </c>
      <c r="U53" s="8" t="str">
        <f>IF(TRIM(F53)="Win", A53, B53)</f>
        <v>Bangladesh</v>
      </c>
      <c r="V53" s="8" t="str">
        <f>IF(TRIM(T53)="Win", A53, B53)</f>
        <v>Bangladesh</v>
      </c>
      <c r="W53" s="8" t="str">
        <f>IF(F53="Win", G53, IF(G53="Batting", "Bowling", "Batting"))</f>
        <v>Batting</v>
      </c>
    </row>
    <row r="54" spans="1:23">
      <c r="A54" s="7" t="s">
        <v>20</v>
      </c>
      <c r="B54" s="7" t="s">
        <v>65</v>
      </c>
      <c r="C54" s="7" t="s">
        <v>22</v>
      </c>
      <c r="D54" s="7" t="s">
        <v>77</v>
      </c>
      <c r="E54" s="7">
        <v>2008</v>
      </c>
      <c r="F54" s="7" t="s">
        <v>27</v>
      </c>
      <c r="G54" s="7" t="s">
        <v>25</v>
      </c>
      <c r="H54" s="7">
        <v>288</v>
      </c>
      <c r="I54" s="7">
        <v>9</v>
      </c>
      <c r="J54" s="7">
        <v>30</v>
      </c>
      <c r="K54" s="7">
        <v>1</v>
      </c>
      <c r="L54" s="7">
        <v>12</v>
      </c>
      <c r="M54" s="7">
        <v>5.76</v>
      </c>
      <c r="N54" s="7">
        <v>79.88</v>
      </c>
      <c r="O54" s="7">
        <v>67</v>
      </c>
      <c r="P54" s="7">
        <v>10</v>
      </c>
      <c r="Q54" s="7">
        <v>16</v>
      </c>
      <c r="R54" s="7">
        <v>2</v>
      </c>
      <c r="S54" s="7" t="s">
        <v>78</v>
      </c>
      <c r="T54" s="7" t="s">
        <v>27</v>
      </c>
      <c r="U54" s="7" t="str">
        <f>IF(TRIM(F54)="Win", A54, B54)</f>
        <v>Pakistan</v>
      </c>
      <c r="V54" s="7" t="str">
        <f>IF(TRIM(T54)="Win", A54, B54)</f>
        <v>Pakistan</v>
      </c>
      <c r="W54" s="7" t="str">
        <f>IF(F54="Win", G54, IF(G54="Batting", "Bowling", "Batting"))</f>
        <v>Batting</v>
      </c>
    </row>
    <row r="55" spans="1:23">
      <c r="A55" s="8" t="s">
        <v>33</v>
      </c>
      <c r="B55" s="8" t="s">
        <v>21</v>
      </c>
      <c r="C55" s="8" t="s">
        <v>22</v>
      </c>
      <c r="D55" s="8" t="s">
        <v>75</v>
      </c>
      <c r="E55" s="8">
        <v>2008</v>
      </c>
      <c r="F55" s="8" t="s">
        <v>27</v>
      </c>
      <c r="G55" s="8" t="s">
        <v>28</v>
      </c>
      <c r="H55" s="8">
        <v>226</v>
      </c>
      <c r="I55" s="8">
        <v>7</v>
      </c>
      <c r="J55" s="8">
        <v>13</v>
      </c>
      <c r="K55" s="8">
        <v>2</v>
      </c>
      <c r="L55" s="8">
        <v>20</v>
      </c>
      <c r="M55" s="8">
        <v>4.5199999999999996</v>
      </c>
      <c r="N55" s="8">
        <v>60.82</v>
      </c>
      <c r="O55" s="8">
        <v>44</v>
      </c>
      <c r="P55" s="8">
        <v>9</v>
      </c>
      <c r="Q55" s="8">
        <v>22</v>
      </c>
      <c r="R55" s="8">
        <v>3</v>
      </c>
      <c r="S55" s="8" t="s">
        <v>79</v>
      </c>
      <c r="T55" s="8" t="s">
        <v>24</v>
      </c>
      <c r="U55" s="8" t="str">
        <f>IF(TRIM(F55)="Win", A55, B55)</f>
        <v>Bangladesh</v>
      </c>
      <c r="V55" s="8" t="str">
        <f>IF(TRIM(T55)="Win", A55, B55)</f>
        <v>Sri Lanka</v>
      </c>
      <c r="W55" s="8" t="str">
        <f>IF(F55="Win", G55, IF(G55="Batting", "Bowling", "Batting"))</f>
        <v>Bowling</v>
      </c>
    </row>
    <row r="56" spans="1:23">
      <c r="A56" s="7" t="s">
        <v>29</v>
      </c>
      <c r="B56" s="7" t="s">
        <v>65</v>
      </c>
      <c r="C56" s="7" t="s">
        <v>22</v>
      </c>
      <c r="D56" s="7" t="s">
        <v>77</v>
      </c>
      <c r="E56" s="7">
        <v>2008</v>
      </c>
      <c r="F56" s="7" t="s">
        <v>27</v>
      </c>
      <c r="G56" s="7" t="s">
        <v>25</v>
      </c>
      <c r="H56" s="7">
        <v>374</v>
      </c>
      <c r="I56" s="7">
        <v>4</v>
      </c>
      <c r="J56" s="7">
        <v>33</v>
      </c>
      <c r="K56" s="7">
        <v>14</v>
      </c>
      <c r="L56" s="7">
        <v>9</v>
      </c>
      <c r="M56" s="7">
        <v>7.48</v>
      </c>
      <c r="N56" s="7">
        <v>123.06</v>
      </c>
      <c r="O56" s="7">
        <v>109</v>
      </c>
      <c r="P56" s="7">
        <v>10</v>
      </c>
      <c r="Q56" s="7">
        <v>9</v>
      </c>
      <c r="R56" s="7">
        <v>4</v>
      </c>
      <c r="S56" s="7" t="s">
        <v>80</v>
      </c>
      <c r="T56" s="7" t="s">
        <v>27</v>
      </c>
      <c r="U56" s="7" t="str">
        <f>IF(TRIM(F56)="Win", A56, B56)</f>
        <v>India</v>
      </c>
      <c r="V56" s="7" t="str">
        <f>IF(TRIM(T56)="Win", A56, B56)</f>
        <v>India</v>
      </c>
      <c r="W56" s="7" t="str">
        <f>IF(F56="Win", G56, IF(G56="Batting", "Bowling", "Batting"))</f>
        <v>Batting</v>
      </c>
    </row>
    <row r="57" spans="1:23">
      <c r="A57" s="8" t="s">
        <v>20</v>
      </c>
      <c r="B57" s="8" t="s">
        <v>29</v>
      </c>
      <c r="C57" s="8" t="s">
        <v>22</v>
      </c>
      <c r="D57" s="8" t="s">
        <v>77</v>
      </c>
      <c r="E57" s="8">
        <v>2008</v>
      </c>
      <c r="F57" s="8" t="s">
        <v>27</v>
      </c>
      <c r="G57" s="8" t="s">
        <v>25</v>
      </c>
      <c r="H57" s="8">
        <v>299</v>
      </c>
      <c r="I57" s="8">
        <v>4</v>
      </c>
      <c r="J57" s="8">
        <v>33</v>
      </c>
      <c r="K57" s="8">
        <v>1</v>
      </c>
      <c r="L57" s="8">
        <v>7</v>
      </c>
      <c r="M57" s="8">
        <v>5.98</v>
      </c>
      <c r="N57" s="8">
        <v>123.3</v>
      </c>
      <c r="O57" s="8">
        <v>125</v>
      </c>
      <c r="P57" s="8">
        <v>4</v>
      </c>
      <c r="Q57" s="8">
        <v>15</v>
      </c>
      <c r="R57" s="8">
        <v>2</v>
      </c>
      <c r="S57" s="8" t="s">
        <v>80</v>
      </c>
      <c r="T57" s="8" t="s">
        <v>24</v>
      </c>
      <c r="U57" s="8" t="str">
        <f>IF(TRIM(F57)="Win", A57, B57)</f>
        <v>Pakistan</v>
      </c>
      <c r="V57" s="8" t="str">
        <f>IF(TRIM(T57)="Win", A57, B57)</f>
        <v>India</v>
      </c>
      <c r="W57" s="8" t="str">
        <f>IF(F57="Win", G57, IF(G57="Batting", "Bowling", "Batting"))</f>
        <v>Batting</v>
      </c>
    </row>
    <row r="58" spans="1:23">
      <c r="A58" s="7" t="s">
        <v>67</v>
      </c>
      <c r="B58" s="7" t="s">
        <v>21</v>
      </c>
      <c r="C58" s="7" t="s">
        <v>22</v>
      </c>
      <c r="D58" s="7" t="s">
        <v>75</v>
      </c>
      <c r="E58" s="7">
        <v>2008</v>
      </c>
      <c r="F58" s="7" t="s">
        <v>24</v>
      </c>
      <c r="G58" s="7" t="s">
        <v>28</v>
      </c>
      <c r="H58" s="7">
        <v>148</v>
      </c>
      <c r="I58" s="7">
        <v>10</v>
      </c>
      <c r="J58" s="7">
        <v>16</v>
      </c>
      <c r="K58" s="7">
        <v>0</v>
      </c>
      <c r="L58" s="7">
        <v>9</v>
      </c>
      <c r="M58" s="7">
        <v>4.05</v>
      </c>
      <c r="N58" s="7">
        <v>42.01</v>
      </c>
      <c r="O58" s="7">
        <v>77</v>
      </c>
      <c r="P58" s="7">
        <v>9</v>
      </c>
      <c r="Q58" s="7">
        <v>19</v>
      </c>
      <c r="R58" s="7">
        <v>3</v>
      </c>
      <c r="S58" s="7" t="s">
        <v>81</v>
      </c>
      <c r="T58" s="7" t="s">
        <v>24</v>
      </c>
      <c r="U58" s="7" t="str">
        <f>IF(TRIM(F58)="Win", A58, B58)</f>
        <v>Sri Lanka</v>
      </c>
      <c r="V58" s="7" t="str">
        <f>IF(TRIM(T58)="Win", A58, B58)</f>
        <v>Sri Lanka</v>
      </c>
      <c r="W58" s="7" t="str">
        <f>IF(F58="Win", G58, IF(G58="Batting", "Bowling", "Batting"))</f>
        <v>Batting</v>
      </c>
    </row>
    <row r="59" spans="1:23">
      <c r="A59" s="8" t="s">
        <v>29</v>
      </c>
      <c r="B59" s="8" t="s">
        <v>33</v>
      </c>
      <c r="C59" s="8" t="s">
        <v>22</v>
      </c>
      <c r="D59" s="8" t="s">
        <v>77</v>
      </c>
      <c r="E59" s="8">
        <v>2008</v>
      </c>
      <c r="F59" s="8" t="s">
        <v>24</v>
      </c>
      <c r="G59" s="8" t="s">
        <v>28</v>
      </c>
      <c r="H59" s="8">
        <v>284</v>
      </c>
      <c r="I59" s="8">
        <v>3</v>
      </c>
      <c r="J59" s="8">
        <v>25</v>
      </c>
      <c r="K59" s="8">
        <v>6</v>
      </c>
      <c r="L59" s="8">
        <v>18</v>
      </c>
      <c r="M59" s="8">
        <v>6.55</v>
      </c>
      <c r="N59" s="8">
        <v>86.45</v>
      </c>
      <c r="O59" s="8">
        <v>116</v>
      </c>
      <c r="P59" s="8">
        <v>6</v>
      </c>
      <c r="Q59" s="8">
        <v>14</v>
      </c>
      <c r="R59" s="8">
        <v>2</v>
      </c>
      <c r="S59" s="8" t="s">
        <v>80</v>
      </c>
      <c r="T59" s="8" t="s">
        <v>27</v>
      </c>
      <c r="U59" s="8" t="str">
        <f>IF(TRIM(F59)="Win", A59, B59)</f>
        <v>Bangladesh</v>
      </c>
      <c r="V59" s="8" t="str">
        <f>IF(TRIM(T59)="Win", A59, B59)</f>
        <v>India</v>
      </c>
      <c r="W59" s="8" t="str">
        <f>IF(F59="Win", G59, IF(G59="Batting", "Bowling", "Batting"))</f>
        <v>Batting</v>
      </c>
    </row>
    <row r="60" spans="1:23">
      <c r="A60" s="7" t="s">
        <v>21</v>
      </c>
      <c r="B60" s="7" t="s">
        <v>20</v>
      </c>
      <c r="C60" s="7" t="s">
        <v>22</v>
      </c>
      <c r="D60" s="7" t="s">
        <v>77</v>
      </c>
      <c r="E60" s="7">
        <v>2008</v>
      </c>
      <c r="F60" s="7" t="s">
        <v>24</v>
      </c>
      <c r="G60" s="7" t="s">
        <v>25</v>
      </c>
      <c r="H60" s="7">
        <v>302</v>
      </c>
      <c r="I60" s="7">
        <v>7</v>
      </c>
      <c r="J60" s="7">
        <v>26</v>
      </c>
      <c r="K60" s="7">
        <v>4</v>
      </c>
      <c r="L60" s="7">
        <v>23</v>
      </c>
      <c r="M60" s="7">
        <v>6.04</v>
      </c>
      <c r="N60" s="7">
        <v>93.22</v>
      </c>
      <c r="O60" s="7">
        <v>112</v>
      </c>
      <c r="P60" s="7">
        <v>9</v>
      </c>
      <c r="Q60" s="7">
        <v>3</v>
      </c>
      <c r="R60" s="7">
        <v>4</v>
      </c>
      <c r="S60" s="7" t="s">
        <v>79</v>
      </c>
      <c r="T60" s="7" t="s">
        <v>27</v>
      </c>
      <c r="U60" s="7" t="str">
        <f>IF(TRIM(F60)="Win", A60, B60)</f>
        <v>Pakistan</v>
      </c>
      <c r="V60" s="7" t="str">
        <f>IF(TRIM(T60)="Win", A60, B60)</f>
        <v>Sri Lanka</v>
      </c>
      <c r="W60" s="7" t="str">
        <f>IF(F60="Win", G60, IF(G60="Batting", "Bowling", "Batting"))</f>
        <v>Bowling</v>
      </c>
    </row>
    <row r="61" spans="1:23">
      <c r="A61" s="8" t="s">
        <v>21</v>
      </c>
      <c r="B61" s="8" t="s">
        <v>33</v>
      </c>
      <c r="C61" s="8" t="s">
        <v>22</v>
      </c>
      <c r="D61" s="8" t="s">
        <v>77</v>
      </c>
      <c r="E61" s="8">
        <v>2008</v>
      </c>
      <c r="F61" s="8" t="s">
        <v>27</v>
      </c>
      <c r="G61" s="8" t="s">
        <v>25</v>
      </c>
      <c r="H61" s="8">
        <v>332</v>
      </c>
      <c r="I61" s="8">
        <v>8</v>
      </c>
      <c r="J61" s="8">
        <v>36</v>
      </c>
      <c r="K61" s="8">
        <v>8</v>
      </c>
      <c r="L61" s="8">
        <v>10</v>
      </c>
      <c r="M61" s="8">
        <v>6.64</v>
      </c>
      <c r="N61" s="8">
        <v>96.79</v>
      </c>
      <c r="O61" s="8">
        <v>130</v>
      </c>
      <c r="P61" s="8">
        <v>10</v>
      </c>
      <c r="Q61" s="8">
        <v>14</v>
      </c>
      <c r="R61" s="8">
        <v>5</v>
      </c>
      <c r="S61" s="8" t="s">
        <v>57</v>
      </c>
      <c r="T61" s="8" t="s">
        <v>27</v>
      </c>
      <c r="U61" s="8" t="str">
        <f>IF(TRIM(F61)="Win", A61, B61)</f>
        <v>Sri Lanka</v>
      </c>
      <c r="V61" s="8" t="str">
        <f>IF(TRIM(T61)="Win", A61, B61)</f>
        <v>Sri Lanka</v>
      </c>
      <c r="W61" s="8" t="str">
        <f>IF(F61="Win", G61, IF(G61="Batting", "Bowling", "Batting"))</f>
        <v>Batting</v>
      </c>
    </row>
    <row r="62" spans="1:23">
      <c r="A62" s="7" t="s">
        <v>29</v>
      </c>
      <c r="B62" s="7" t="s">
        <v>20</v>
      </c>
      <c r="C62" s="7" t="s">
        <v>22</v>
      </c>
      <c r="D62" s="7" t="s">
        <v>77</v>
      </c>
      <c r="E62" s="7">
        <v>2008</v>
      </c>
      <c r="F62" s="7" t="s">
        <v>27</v>
      </c>
      <c r="G62" s="7" t="s">
        <v>25</v>
      </c>
      <c r="H62" s="7">
        <v>308</v>
      </c>
      <c r="I62" s="7">
        <v>7</v>
      </c>
      <c r="J62" s="7">
        <v>26</v>
      </c>
      <c r="K62" s="7">
        <v>3</v>
      </c>
      <c r="L62" s="7">
        <v>13</v>
      </c>
      <c r="M62" s="7">
        <v>6.16</v>
      </c>
      <c r="N62" s="7">
        <v>89.22</v>
      </c>
      <c r="O62" s="7">
        <v>76</v>
      </c>
      <c r="P62" s="7">
        <v>2</v>
      </c>
      <c r="Q62" s="7">
        <v>6</v>
      </c>
      <c r="R62" s="7">
        <v>1</v>
      </c>
      <c r="S62" s="7" t="s">
        <v>82</v>
      </c>
      <c r="T62" s="7" t="s">
        <v>24</v>
      </c>
      <c r="U62" s="7" t="str">
        <f>IF(TRIM(F62)="Win", A62, B62)</f>
        <v>India</v>
      </c>
      <c r="V62" s="7" t="str">
        <f>IF(TRIM(T62)="Win", A62, B62)</f>
        <v>Pakistan</v>
      </c>
      <c r="W62" s="7" t="str">
        <f>IF(F62="Win", G62, IF(G62="Batting", "Bowling", "Batting"))</f>
        <v>Batting</v>
      </c>
    </row>
    <row r="63" spans="1:23">
      <c r="A63" s="8" t="s">
        <v>21</v>
      </c>
      <c r="B63" s="8" t="s">
        <v>29</v>
      </c>
      <c r="C63" s="8" t="s">
        <v>22</v>
      </c>
      <c r="D63" s="8" t="s">
        <v>77</v>
      </c>
      <c r="E63" s="8">
        <v>2008</v>
      </c>
      <c r="F63" s="8" t="s">
        <v>27</v>
      </c>
      <c r="G63" s="8" t="s">
        <v>25</v>
      </c>
      <c r="H63" s="8">
        <v>308</v>
      </c>
      <c r="I63" s="8">
        <v>8</v>
      </c>
      <c r="J63" s="8">
        <v>30</v>
      </c>
      <c r="K63" s="8">
        <v>3</v>
      </c>
      <c r="L63" s="8">
        <v>15</v>
      </c>
      <c r="M63" s="8">
        <v>6.16</v>
      </c>
      <c r="N63" s="8">
        <v>107.2</v>
      </c>
      <c r="O63" s="8">
        <v>75</v>
      </c>
      <c r="P63" s="8">
        <v>4</v>
      </c>
      <c r="Q63" s="8">
        <v>21</v>
      </c>
      <c r="R63" s="8">
        <v>2</v>
      </c>
      <c r="S63" s="8" t="s">
        <v>83</v>
      </c>
      <c r="T63" s="8" t="s">
        <v>24</v>
      </c>
      <c r="U63" s="8" t="str">
        <f>IF(TRIM(F63)="Win", A63, B63)</f>
        <v>Sri Lanka</v>
      </c>
      <c r="V63" s="8" t="str">
        <f>IF(TRIM(T63)="Win", A63, B63)</f>
        <v>India</v>
      </c>
      <c r="W63" s="8" t="str">
        <f>IF(F63="Win", G63, IF(G63="Batting", "Bowling", "Batting"))</f>
        <v>Batting</v>
      </c>
    </row>
    <row r="64" spans="1:23">
      <c r="A64" s="7" t="s">
        <v>33</v>
      </c>
      <c r="B64" s="7" t="s">
        <v>20</v>
      </c>
      <c r="C64" s="7" t="s">
        <v>22</v>
      </c>
      <c r="D64" s="7" t="s">
        <v>77</v>
      </c>
      <c r="E64" s="7">
        <v>2008</v>
      </c>
      <c r="F64" s="7" t="s">
        <v>27</v>
      </c>
      <c r="G64" s="7" t="s">
        <v>25</v>
      </c>
      <c r="H64" s="7">
        <v>115</v>
      </c>
      <c r="I64" s="7">
        <v>10</v>
      </c>
      <c r="J64" s="7">
        <v>8</v>
      </c>
      <c r="K64" s="7">
        <v>2</v>
      </c>
      <c r="L64" s="7">
        <v>16</v>
      </c>
      <c r="M64" s="7">
        <v>3</v>
      </c>
      <c r="N64" s="7">
        <v>38.31</v>
      </c>
      <c r="O64" s="7">
        <v>26</v>
      </c>
      <c r="P64" s="7">
        <v>0</v>
      </c>
      <c r="Q64" s="7">
        <v>8</v>
      </c>
      <c r="R64" s="7">
        <v>0</v>
      </c>
      <c r="S64" s="7" t="s">
        <v>84</v>
      </c>
      <c r="T64" s="7" t="s">
        <v>24</v>
      </c>
      <c r="U64" s="7" t="str">
        <f>IF(TRIM(F64)="Win", A64, B64)</f>
        <v>Bangladesh</v>
      </c>
      <c r="V64" s="7" t="str">
        <f>IF(TRIM(T64)="Win", A64, B64)</f>
        <v>Pakistan</v>
      </c>
      <c r="W64" s="7" t="str">
        <f>IF(F64="Win", G64, IF(G64="Batting", "Bowling", "Batting"))</f>
        <v>Batting</v>
      </c>
    </row>
    <row r="65" spans="1:23">
      <c r="A65" s="8" t="s">
        <v>21</v>
      </c>
      <c r="B65" s="8" t="s">
        <v>29</v>
      </c>
      <c r="C65" s="8" t="s">
        <v>22</v>
      </c>
      <c r="D65" s="8" t="s">
        <v>77</v>
      </c>
      <c r="E65" s="8">
        <v>2008</v>
      </c>
      <c r="F65" s="8" t="s">
        <v>24</v>
      </c>
      <c r="G65" s="8" t="s">
        <v>25</v>
      </c>
      <c r="H65" s="8">
        <v>273</v>
      </c>
      <c r="I65" s="8">
        <v>10</v>
      </c>
      <c r="J65" s="8">
        <v>21</v>
      </c>
      <c r="K65" s="8">
        <v>5</v>
      </c>
      <c r="L65" s="8">
        <v>9</v>
      </c>
      <c r="M65" s="8">
        <v>5.47</v>
      </c>
      <c r="N65" s="8">
        <v>82.77</v>
      </c>
      <c r="O65" s="8">
        <v>125</v>
      </c>
      <c r="P65" s="8">
        <v>10</v>
      </c>
      <c r="Q65" s="8">
        <v>3</v>
      </c>
      <c r="R65" s="8">
        <v>6</v>
      </c>
      <c r="S65" s="8" t="s">
        <v>81</v>
      </c>
      <c r="T65" s="8" t="s">
        <v>27</v>
      </c>
      <c r="U65" s="8" t="str">
        <f>IF(TRIM(F65)="Win", A65, B65)</f>
        <v>India</v>
      </c>
      <c r="V65" s="8" t="str">
        <f>IF(TRIM(T65)="Win", A65, B65)</f>
        <v>Sri Lanka</v>
      </c>
      <c r="W65" s="8" t="str">
        <f>IF(F65="Win", G65, IF(G65="Batting", "Bowling", "Batting"))</f>
        <v>Bowling</v>
      </c>
    </row>
    <row r="66" spans="1:23">
      <c r="A66" s="7" t="s">
        <v>20</v>
      </c>
      <c r="B66" s="7" t="s">
        <v>21</v>
      </c>
      <c r="C66" s="7" t="s">
        <v>22</v>
      </c>
      <c r="D66" s="7" t="s">
        <v>68</v>
      </c>
      <c r="E66" s="7">
        <v>2010</v>
      </c>
      <c r="F66" s="7" t="s">
        <v>24</v>
      </c>
      <c r="G66" s="7" t="s">
        <v>28</v>
      </c>
      <c r="H66" s="7">
        <v>226</v>
      </c>
      <c r="I66" s="7">
        <v>10</v>
      </c>
      <c r="J66" s="7">
        <v>12</v>
      </c>
      <c r="K66" s="7">
        <v>7</v>
      </c>
      <c r="L66" s="7">
        <v>15</v>
      </c>
      <c r="M66" s="7">
        <v>4.8</v>
      </c>
      <c r="N66" s="7">
        <v>48.35</v>
      </c>
      <c r="O66" s="7">
        <v>109</v>
      </c>
      <c r="P66" s="7">
        <v>9</v>
      </c>
      <c r="Q66" s="7">
        <v>11</v>
      </c>
      <c r="R66" s="7">
        <v>3</v>
      </c>
      <c r="S66" s="7" t="s">
        <v>85</v>
      </c>
      <c r="T66" s="7" t="s">
        <v>24</v>
      </c>
      <c r="U66" s="7" t="str">
        <f>IF(TRIM(F66)="Win", A66, B66)</f>
        <v>Sri Lanka</v>
      </c>
      <c r="V66" s="7" t="str">
        <f>IF(TRIM(T66)="Win", A66, B66)</f>
        <v>Sri Lanka</v>
      </c>
      <c r="W66" s="7" t="str">
        <f>IF(F66="Win", G66, IF(G66="Batting", "Bowling", "Batting"))</f>
        <v>Batting</v>
      </c>
    </row>
    <row r="67" spans="1:23">
      <c r="A67" s="8" t="s">
        <v>29</v>
      </c>
      <c r="B67" s="8" t="s">
        <v>33</v>
      </c>
      <c r="C67" s="8" t="s">
        <v>22</v>
      </c>
      <c r="D67" s="8" t="s">
        <v>68</v>
      </c>
      <c r="E67" s="8">
        <v>2010</v>
      </c>
      <c r="F67" s="8" t="s">
        <v>24</v>
      </c>
      <c r="G67" s="8" t="s">
        <v>28</v>
      </c>
      <c r="H67" s="8">
        <v>168</v>
      </c>
      <c r="I67" s="8">
        <v>4</v>
      </c>
      <c r="J67" s="8">
        <v>11</v>
      </c>
      <c r="K67" s="8">
        <v>1</v>
      </c>
      <c r="L67" s="8">
        <v>25</v>
      </c>
      <c r="M67" s="8">
        <v>5.47</v>
      </c>
      <c r="N67" s="8">
        <v>65.7</v>
      </c>
      <c r="O67" s="8">
        <v>82</v>
      </c>
      <c r="P67" s="8">
        <v>10</v>
      </c>
      <c r="Q67" s="8">
        <v>21</v>
      </c>
      <c r="R67" s="8">
        <v>4</v>
      </c>
      <c r="S67" s="8" t="s">
        <v>86</v>
      </c>
      <c r="T67" s="8" t="s">
        <v>27</v>
      </c>
      <c r="U67" s="8" t="str">
        <f>IF(TRIM(F67)="Win", A67, B67)</f>
        <v>Bangladesh</v>
      </c>
      <c r="V67" s="8" t="str">
        <f>IF(TRIM(T67)="Win", A67, B67)</f>
        <v>India</v>
      </c>
      <c r="W67" s="8" t="str">
        <f>IF(F67="Win", G67, IF(G67="Batting", "Bowling", "Batting"))</f>
        <v>Batting</v>
      </c>
    </row>
    <row r="68" spans="1:23">
      <c r="A68" s="7" t="s">
        <v>21</v>
      </c>
      <c r="B68" s="7" t="s">
        <v>33</v>
      </c>
      <c r="C68" s="7" t="s">
        <v>22</v>
      </c>
      <c r="D68" s="7" t="s">
        <v>68</v>
      </c>
      <c r="E68" s="7">
        <v>2010</v>
      </c>
      <c r="F68" s="7" t="s">
        <v>27</v>
      </c>
      <c r="G68" s="7" t="s">
        <v>25</v>
      </c>
      <c r="H68" s="7">
        <v>312</v>
      </c>
      <c r="I68" s="7">
        <v>4</v>
      </c>
      <c r="J68" s="7">
        <v>28</v>
      </c>
      <c r="K68" s="7">
        <v>5</v>
      </c>
      <c r="L68" s="7">
        <v>13</v>
      </c>
      <c r="M68" s="7">
        <v>6.24</v>
      </c>
      <c r="N68" s="7">
        <v>106.19</v>
      </c>
      <c r="O68" s="7">
        <v>71</v>
      </c>
      <c r="P68" s="7">
        <v>10</v>
      </c>
      <c r="Q68" s="7">
        <v>18</v>
      </c>
      <c r="R68" s="7">
        <v>3</v>
      </c>
      <c r="S68" s="7" t="s">
        <v>87</v>
      </c>
      <c r="T68" s="7" t="s">
        <v>27</v>
      </c>
      <c r="U68" s="7" t="str">
        <f>IF(TRIM(F68)="Win", A68, B68)</f>
        <v>Sri Lanka</v>
      </c>
      <c r="V68" s="7" t="str">
        <f>IF(TRIM(T68)="Win", A68, B68)</f>
        <v>Sri Lanka</v>
      </c>
      <c r="W68" s="7" t="str">
        <f>IF(F68="Win", G68, IF(G68="Batting", "Bowling", "Batting"))</f>
        <v>Batting</v>
      </c>
    </row>
    <row r="69" spans="1:23">
      <c r="A69" s="8" t="s">
        <v>29</v>
      </c>
      <c r="B69" s="8" t="s">
        <v>20</v>
      </c>
      <c r="C69" s="8" t="s">
        <v>22</v>
      </c>
      <c r="D69" s="8" t="s">
        <v>68</v>
      </c>
      <c r="E69" s="8">
        <v>2010</v>
      </c>
      <c r="F69" s="8" t="s">
        <v>24</v>
      </c>
      <c r="G69" s="8" t="s">
        <v>28</v>
      </c>
      <c r="H69" s="8">
        <v>271</v>
      </c>
      <c r="I69" s="8">
        <v>7</v>
      </c>
      <c r="J69" s="8">
        <v>14</v>
      </c>
      <c r="K69" s="8">
        <v>6</v>
      </c>
      <c r="L69" s="8">
        <v>24</v>
      </c>
      <c r="M69" s="8">
        <v>5.43</v>
      </c>
      <c r="N69" s="8">
        <v>92.55</v>
      </c>
      <c r="O69" s="8">
        <v>83</v>
      </c>
      <c r="P69" s="8">
        <v>10</v>
      </c>
      <c r="Q69" s="8">
        <v>11</v>
      </c>
      <c r="R69" s="8">
        <v>3</v>
      </c>
      <c r="S69" s="8" t="s">
        <v>86</v>
      </c>
      <c r="T69" s="8" t="s">
        <v>27</v>
      </c>
      <c r="U69" s="8" t="str">
        <f>IF(TRIM(F69)="Win", A69, B69)</f>
        <v>Pakistan</v>
      </c>
      <c r="V69" s="8" t="str">
        <f>IF(TRIM(T69)="Win", A69, B69)</f>
        <v>India</v>
      </c>
      <c r="W69" s="8" t="str">
        <f>IF(F69="Win", G69, IF(G69="Batting", "Bowling", "Batting"))</f>
        <v>Batting</v>
      </c>
    </row>
    <row r="70" spans="1:23">
      <c r="A70" s="7" t="s">
        <v>33</v>
      </c>
      <c r="B70" s="7" t="s">
        <v>20</v>
      </c>
      <c r="C70" s="7" t="s">
        <v>22</v>
      </c>
      <c r="D70" s="7" t="s">
        <v>68</v>
      </c>
      <c r="E70" s="7">
        <v>2010</v>
      </c>
      <c r="F70" s="7" t="s">
        <v>24</v>
      </c>
      <c r="G70" s="7" t="s">
        <v>28</v>
      </c>
      <c r="H70" s="7">
        <v>246</v>
      </c>
      <c r="I70" s="7">
        <v>5</v>
      </c>
      <c r="J70" s="7">
        <v>18</v>
      </c>
      <c r="K70" s="7">
        <v>2</v>
      </c>
      <c r="L70" s="7">
        <v>12</v>
      </c>
      <c r="M70" s="7">
        <v>4.92</v>
      </c>
      <c r="N70" s="7">
        <v>67.64</v>
      </c>
      <c r="O70" s="7">
        <v>97</v>
      </c>
      <c r="P70" s="7">
        <v>7</v>
      </c>
      <c r="Q70" s="7">
        <v>11</v>
      </c>
      <c r="R70" s="7">
        <v>3</v>
      </c>
      <c r="S70" s="7" t="s">
        <v>85</v>
      </c>
      <c r="T70" s="7" t="s">
        <v>24</v>
      </c>
      <c r="U70" s="7" t="str">
        <f>IF(TRIM(F70)="Win", A70, B70)</f>
        <v>Pakistan</v>
      </c>
      <c r="V70" s="7" t="str">
        <f>IF(TRIM(T70)="Win", A70, B70)</f>
        <v>Pakistan</v>
      </c>
      <c r="W70" s="7" t="str">
        <f>IF(F70="Win", G70, IF(G70="Batting", "Bowling", "Batting"))</f>
        <v>Batting</v>
      </c>
    </row>
    <row r="71" spans="1:23">
      <c r="A71" s="8" t="s">
        <v>21</v>
      </c>
      <c r="B71" s="8" t="s">
        <v>29</v>
      </c>
      <c r="C71" s="8" t="s">
        <v>22</v>
      </c>
      <c r="D71" s="8" t="s">
        <v>68</v>
      </c>
      <c r="E71" s="8">
        <v>2010</v>
      </c>
      <c r="F71" s="8" t="s">
        <v>27</v>
      </c>
      <c r="G71" s="8" t="s">
        <v>28</v>
      </c>
      <c r="H71" s="8">
        <v>211</v>
      </c>
      <c r="I71" s="8">
        <v>3</v>
      </c>
      <c r="J71" s="8">
        <v>25</v>
      </c>
      <c r="K71" s="8">
        <v>2</v>
      </c>
      <c r="L71" s="8">
        <v>16</v>
      </c>
      <c r="M71" s="8">
        <v>5.62</v>
      </c>
      <c r="N71" s="8">
        <v>90.14</v>
      </c>
      <c r="O71" s="8">
        <v>73</v>
      </c>
      <c r="P71" s="8">
        <v>10</v>
      </c>
      <c r="Q71" s="8">
        <v>6</v>
      </c>
      <c r="R71" s="8">
        <v>5</v>
      </c>
      <c r="S71" s="8" t="s">
        <v>88</v>
      </c>
      <c r="T71" s="8" t="s">
        <v>27</v>
      </c>
      <c r="U71" s="8" t="str">
        <f>IF(TRIM(F71)="Win", A71, B71)</f>
        <v>Sri Lanka</v>
      </c>
      <c r="V71" s="8" t="str">
        <f>IF(TRIM(T71)="Win", A71, B71)</f>
        <v>Sri Lanka</v>
      </c>
      <c r="W71" s="8" t="str">
        <f>IF(F71="Win", G71, IF(G71="Batting", "Bowling", "Batting"))</f>
        <v>Bowling</v>
      </c>
    </row>
    <row r="72" spans="1:23">
      <c r="A72" s="7" t="s">
        <v>29</v>
      </c>
      <c r="B72" s="7" t="s">
        <v>21</v>
      </c>
      <c r="C72" s="7" t="s">
        <v>22</v>
      </c>
      <c r="D72" s="7" t="s">
        <v>68</v>
      </c>
      <c r="E72" s="7">
        <v>2010</v>
      </c>
      <c r="F72" s="7" t="s">
        <v>27</v>
      </c>
      <c r="G72" s="7" t="s">
        <v>25</v>
      </c>
      <c r="H72" s="7">
        <v>268</v>
      </c>
      <c r="I72" s="7">
        <v>6</v>
      </c>
      <c r="J72" s="7">
        <v>24</v>
      </c>
      <c r="K72" s="7">
        <v>1</v>
      </c>
      <c r="L72" s="7">
        <v>19</v>
      </c>
      <c r="M72" s="7">
        <v>5.36</v>
      </c>
      <c r="N72" s="7">
        <v>87</v>
      </c>
      <c r="O72" s="7">
        <v>66</v>
      </c>
      <c r="P72" s="7">
        <v>10</v>
      </c>
      <c r="Q72" s="7">
        <v>18</v>
      </c>
      <c r="R72" s="7">
        <v>4</v>
      </c>
      <c r="S72" s="7" t="s">
        <v>89</v>
      </c>
      <c r="T72" s="7" t="s">
        <v>27</v>
      </c>
      <c r="U72" s="7" t="str">
        <f>IF(TRIM(F72)="Win", A72, B72)</f>
        <v>India</v>
      </c>
      <c r="V72" s="7" t="str">
        <f>IF(TRIM(T72)="Win", A72, B72)</f>
        <v>India</v>
      </c>
      <c r="W72" s="7" t="str">
        <f>IF(F72="Win", G72, IF(G72="Batting", "Bowling", "Batting"))</f>
        <v>Batting</v>
      </c>
    </row>
    <row r="73" spans="1:23">
      <c r="A73" s="8" t="s">
        <v>20</v>
      </c>
      <c r="B73" s="8" t="s">
        <v>33</v>
      </c>
      <c r="C73" s="8" t="s">
        <v>22</v>
      </c>
      <c r="D73" s="8" t="s">
        <v>90</v>
      </c>
      <c r="E73" s="8">
        <v>2012</v>
      </c>
      <c r="F73" s="8" t="s">
        <v>24</v>
      </c>
      <c r="G73" s="8" t="s">
        <v>25</v>
      </c>
      <c r="H73" s="8">
        <v>262</v>
      </c>
      <c r="I73" s="8">
        <v>8</v>
      </c>
      <c r="J73" s="8">
        <v>21</v>
      </c>
      <c r="K73" s="8">
        <v>2</v>
      </c>
      <c r="L73" s="8">
        <v>8</v>
      </c>
      <c r="M73" s="8">
        <v>5.24</v>
      </c>
      <c r="N73" s="8">
        <v>95.87</v>
      </c>
      <c r="O73" s="8">
        <v>89</v>
      </c>
      <c r="P73" s="8">
        <v>10</v>
      </c>
      <c r="Q73" s="8">
        <v>7</v>
      </c>
      <c r="R73" s="8">
        <v>3</v>
      </c>
      <c r="S73" s="8" t="s">
        <v>91</v>
      </c>
      <c r="T73" s="8" t="s">
        <v>27</v>
      </c>
      <c r="U73" s="8" t="str">
        <f>IF(TRIM(F73)="Win", A73, B73)</f>
        <v>Bangladesh</v>
      </c>
      <c r="V73" s="8" t="str">
        <f>IF(TRIM(T73)="Win", A73, B73)</f>
        <v>Pakistan</v>
      </c>
      <c r="W73" s="8" t="str">
        <f>IF(F73="Win", G73, IF(G73="Batting", "Bowling", "Batting"))</f>
        <v>Bowling</v>
      </c>
    </row>
    <row r="74" spans="1:23">
      <c r="A74" s="7" t="s">
        <v>21</v>
      </c>
      <c r="B74" s="7" t="s">
        <v>29</v>
      </c>
      <c r="C74" s="7" t="s">
        <v>22</v>
      </c>
      <c r="D74" s="7" t="s">
        <v>90</v>
      </c>
      <c r="E74" s="7">
        <v>2012</v>
      </c>
      <c r="F74" s="7" t="s">
        <v>27</v>
      </c>
      <c r="G74" s="7" t="s">
        <v>28</v>
      </c>
      <c r="H74" s="7">
        <v>254</v>
      </c>
      <c r="I74" s="7">
        <v>10</v>
      </c>
      <c r="J74" s="7">
        <v>20</v>
      </c>
      <c r="K74" s="7">
        <v>5</v>
      </c>
      <c r="L74" s="7">
        <v>8</v>
      </c>
      <c r="M74" s="7">
        <v>5.62</v>
      </c>
      <c r="N74" s="7">
        <v>73.819999999999993</v>
      </c>
      <c r="O74" s="7">
        <v>78</v>
      </c>
      <c r="P74" s="7">
        <v>3</v>
      </c>
      <c r="Q74" s="7">
        <v>14</v>
      </c>
      <c r="R74" s="7">
        <v>2</v>
      </c>
      <c r="S74" s="7" t="s">
        <v>92</v>
      </c>
      <c r="T74" s="7" t="s">
        <v>24</v>
      </c>
      <c r="U74" s="7" t="str">
        <f>IF(TRIM(F74)="Win", A74, B74)</f>
        <v>Sri Lanka</v>
      </c>
      <c r="V74" s="7" t="str">
        <f>IF(TRIM(T74)="Win", A74, B74)</f>
        <v>India</v>
      </c>
      <c r="W74" s="7" t="str">
        <f>IF(F74="Win", G74, IF(G74="Batting", "Bowling", "Batting"))</f>
        <v>Bowling</v>
      </c>
    </row>
    <row r="75" spans="1:23">
      <c r="A75" s="8" t="s">
        <v>20</v>
      </c>
      <c r="B75" s="8" t="s">
        <v>21</v>
      </c>
      <c r="C75" s="8" t="s">
        <v>22</v>
      </c>
      <c r="D75" s="8" t="s">
        <v>90</v>
      </c>
      <c r="E75" s="8">
        <v>2012</v>
      </c>
      <c r="F75" s="8" t="s">
        <v>24</v>
      </c>
      <c r="G75" s="8" t="s">
        <v>28</v>
      </c>
      <c r="H75" s="8">
        <v>189</v>
      </c>
      <c r="I75" s="8">
        <v>4</v>
      </c>
      <c r="J75" s="8">
        <v>21</v>
      </c>
      <c r="K75" s="8">
        <v>3</v>
      </c>
      <c r="L75" s="8">
        <v>5</v>
      </c>
      <c r="M75" s="8">
        <v>4.74</v>
      </c>
      <c r="N75" s="8">
        <v>64.33</v>
      </c>
      <c r="O75" s="8">
        <v>77</v>
      </c>
      <c r="P75" s="8">
        <v>10</v>
      </c>
      <c r="Q75" s="8">
        <v>9</v>
      </c>
      <c r="R75" s="8">
        <v>4</v>
      </c>
      <c r="S75" s="8" t="s">
        <v>93</v>
      </c>
      <c r="T75" s="8" t="s">
        <v>27</v>
      </c>
      <c r="U75" s="8" t="str">
        <f>IF(TRIM(F75)="Win", A75, B75)</f>
        <v>Sri Lanka</v>
      </c>
      <c r="V75" s="8" t="str">
        <f>IF(TRIM(T75)="Win", A75, B75)</f>
        <v>Pakistan</v>
      </c>
      <c r="W75" s="8" t="str">
        <f>IF(F75="Win", G75, IF(G75="Batting", "Bowling", "Batting"))</f>
        <v>Batting</v>
      </c>
    </row>
    <row r="76" spans="1:23">
      <c r="A76" s="7" t="s">
        <v>33</v>
      </c>
      <c r="B76" s="7" t="s">
        <v>29</v>
      </c>
      <c r="C76" s="7" t="s">
        <v>22</v>
      </c>
      <c r="D76" s="7" t="s">
        <v>90</v>
      </c>
      <c r="E76" s="7">
        <v>2012</v>
      </c>
      <c r="F76" s="7" t="s">
        <v>27</v>
      </c>
      <c r="G76" s="7" t="s">
        <v>28</v>
      </c>
      <c r="H76" s="7">
        <v>293</v>
      </c>
      <c r="I76" s="7">
        <v>5</v>
      </c>
      <c r="J76" s="7">
        <v>24</v>
      </c>
      <c r="K76" s="7">
        <v>6</v>
      </c>
      <c r="L76" s="7">
        <v>12</v>
      </c>
      <c r="M76" s="7">
        <v>5.93</v>
      </c>
      <c r="N76" s="7">
        <v>116.73</v>
      </c>
      <c r="O76" s="7">
        <v>70</v>
      </c>
      <c r="P76" s="7">
        <v>5</v>
      </c>
      <c r="Q76" s="7">
        <v>18</v>
      </c>
      <c r="R76" s="7">
        <v>2</v>
      </c>
      <c r="S76" s="7" t="s">
        <v>94</v>
      </c>
      <c r="T76" s="7" t="s">
        <v>27</v>
      </c>
      <c r="U76" s="7" t="str">
        <f>IF(TRIM(F76)="Win", A76, B76)</f>
        <v>Bangladesh</v>
      </c>
      <c r="V76" s="7" t="str">
        <f>IF(TRIM(T76)="Win", A76, B76)</f>
        <v>Bangladesh</v>
      </c>
      <c r="W76" s="7" t="str">
        <f>IF(F76="Win", G76, IF(G76="Batting", "Bowling", "Batting"))</f>
        <v>Bowling</v>
      </c>
    </row>
    <row r="77" spans="1:23">
      <c r="A77" s="8" t="s">
        <v>20</v>
      </c>
      <c r="B77" s="8" t="s">
        <v>29</v>
      </c>
      <c r="C77" s="8" t="s">
        <v>22</v>
      </c>
      <c r="D77" s="8" t="s">
        <v>90</v>
      </c>
      <c r="E77" s="8">
        <v>2012</v>
      </c>
      <c r="F77" s="8" t="s">
        <v>27</v>
      </c>
      <c r="G77" s="8" t="s">
        <v>25</v>
      </c>
      <c r="H77" s="8">
        <v>329</v>
      </c>
      <c r="I77" s="8">
        <v>6</v>
      </c>
      <c r="J77" s="8">
        <v>27</v>
      </c>
      <c r="K77" s="8">
        <v>2</v>
      </c>
      <c r="L77" s="8">
        <v>15</v>
      </c>
      <c r="M77" s="8">
        <v>6.58</v>
      </c>
      <c r="N77" s="8">
        <v>86.28</v>
      </c>
      <c r="O77" s="8">
        <v>112</v>
      </c>
      <c r="P77" s="8">
        <v>4</v>
      </c>
      <c r="Q77" s="8">
        <v>11</v>
      </c>
      <c r="R77" s="8">
        <v>2</v>
      </c>
      <c r="S77" s="8" t="s">
        <v>92</v>
      </c>
      <c r="T77" s="8" t="s">
        <v>24</v>
      </c>
      <c r="U77" s="8" t="str">
        <f>IF(TRIM(F77)="Win", A77, B77)</f>
        <v>Pakistan</v>
      </c>
      <c r="V77" s="8" t="str">
        <f>IF(TRIM(T77)="Win", A77, B77)</f>
        <v>India</v>
      </c>
      <c r="W77" s="8" t="str">
        <f>IF(F77="Win", G77, IF(G77="Batting", "Bowling", "Batting"))</f>
        <v>Batting</v>
      </c>
    </row>
    <row r="78" spans="1:23">
      <c r="A78" s="7" t="s">
        <v>21</v>
      </c>
      <c r="B78" s="7" t="s">
        <v>33</v>
      </c>
      <c r="C78" s="7" t="s">
        <v>22</v>
      </c>
      <c r="D78" s="7" t="s">
        <v>90</v>
      </c>
      <c r="E78" s="7">
        <v>2012</v>
      </c>
      <c r="F78" s="7" t="s">
        <v>24</v>
      </c>
      <c r="G78" s="7" t="s">
        <v>25</v>
      </c>
      <c r="H78" s="7">
        <v>232</v>
      </c>
      <c r="I78" s="7">
        <v>10</v>
      </c>
      <c r="J78" s="7">
        <v>19</v>
      </c>
      <c r="K78" s="7">
        <v>1</v>
      </c>
      <c r="L78" s="7">
        <v>11</v>
      </c>
      <c r="M78" s="7">
        <v>4.6500000000000004</v>
      </c>
      <c r="N78" s="7">
        <v>64.14</v>
      </c>
      <c r="O78" s="7">
        <v>62</v>
      </c>
      <c r="P78" s="7">
        <v>5</v>
      </c>
      <c r="Q78" s="7">
        <v>20</v>
      </c>
      <c r="R78" s="7">
        <v>2</v>
      </c>
      <c r="S78" s="7" t="s">
        <v>94</v>
      </c>
      <c r="T78" s="7" t="s">
        <v>95</v>
      </c>
      <c r="U78" s="7" t="str">
        <f>IF(TRIM(F78)="Win", A78, B78)</f>
        <v>Bangladesh</v>
      </c>
      <c r="V78" s="7" t="str">
        <f>IF(TRIM(T78)="Win", A78, B78)</f>
        <v>Bangladesh</v>
      </c>
      <c r="W78" s="7" t="str">
        <f>IF(F78="Win", G78, IF(G78="Batting", "Bowling", "Batting"))</f>
        <v>Bowling</v>
      </c>
    </row>
    <row r="79" spans="1:23">
      <c r="A79" s="8" t="s">
        <v>20</v>
      </c>
      <c r="B79" s="8" t="s">
        <v>33</v>
      </c>
      <c r="C79" s="8" t="s">
        <v>22</v>
      </c>
      <c r="D79" s="8" t="s">
        <v>90</v>
      </c>
      <c r="E79" s="8">
        <v>2012</v>
      </c>
      <c r="F79" s="8" t="s">
        <v>24</v>
      </c>
      <c r="G79" s="8" t="s">
        <v>25</v>
      </c>
      <c r="H79" s="8">
        <v>236</v>
      </c>
      <c r="I79" s="8">
        <v>9</v>
      </c>
      <c r="J79" s="8">
        <v>19</v>
      </c>
      <c r="K79" s="8">
        <v>3</v>
      </c>
      <c r="L79" s="8">
        <v>18</v>
      </c>
      <c r="M79" s="8">
        <v>4.72</v>
      </c>
      <c r="N79" s="8">
        <v>74.75</v>
      </c>
      <c r="O79" s="8">
        <v>46</v>
      </c>
      <c r="P79" s="8">
        <v>8</v>
      </c>
      <c r="Q79" s="8">
        <v>11</v>
      </c>
      <c r="R79" s="8">
        <v>3</v>
      </c>
      <c r="S79" s="8" t="s">
        <v>85</v>
      </c>
      <c r="T79" s="8" t="s">
        <v>27</v>
      </c>
      <c r="U79" s="8" t="str">
        <f>IF(TRIM(F79)="Win", A79, B79)</f>
        <v>Bangladesh</v>
      </c>
      <c r="V79" s="8" t="str">
        <f>IF(TRIM(T79)="Win", A79, B79)</f>
        <v>Pakistan</v>
      </c>
      <c r="W79" s="8" t="str">
        <f>IF(F79="Win", G79, IF(G79="Batting", "Bowling", "Batting"))</f>
        <v>Bowling</v>
      </c>
    </row>
    <row r="80" spans="1:23">
      <c r="A80" s="7" t="s">
        <v>20</v>
      </c>
      <c r="B80" s="7" t="s">
        <v>21</v>
      </c>
      <c r="C80" s="7" t="s">
        <v>22</v>
      </c>
      <c r="D80" s="7" t="s">
        <v>96</v>
      </c>
      <c r="E80" s="7">
        <v>2014</v>
      </c>
      <c r="F80" s="7" t="s">
        <v>24</v>
      </c>
      <c r="G80" s="7" t="s">
        <v>28</v>
      </c>
      <c r="H80" s="7">
        <v>284</v>
      </c>
      <c r="I80" s="7">
        <v>10</v>
      </c>
      <c r="J80" s="7">
        <v>26</v>
      </c>
      <c r="K80" s="7">
        <v>6</v>
      </c>
      <c r="L80" s="7">
        <v>13</v>
      </c>
      <c r="M80" s="7">
        <v>5.81</v>
      </c>
      <c r="N80" s="7">
        <v>101.36</v>
      </c>
      <c r="O80" s="7">
        <v>74</v>
      </c>
      <c r="P80" s="7">
        <v>6</v>
      </c>
      <c r="Q80" s="7">
        <v>18</v>
      </c>
      <c r="R80" s="7">
        <v>2</v>
      </c>
      <c r="S80" s="7" t="s">
        <v>97</v>
      </c>
      <c r="T80" s="7" t="s">
        <v>24</v>
      </c>
      <c r="U80" s="7" t="str">
        <f>IF(TRIM(F80)="Win", A80, B80)</f>
        <v>Sri Lanka</v>
      </c>
      <c r="V80" s="7" t="str">
        <f>IF(TRIM(T80)="Win", A80, B80)</f>
        <v>Sri Lanka</v>
      </c>
      <c r="W80" s="7" t="str">
        <f>IF(F80="Win", G80, IF(G80="Batting", "Bowling", "Batting"))</f>
        <v>Batting</v>
      </c>
    </row>
    <row r="81" spans="1:23">
      <c r="A81" s="8" t="s">
        <v>29</v>
      </c>
      <c r="B81" s="8" t="s">
        <v>33</v>
      </c>
      <c r="C81" s="8" t="s">
        <v>22</v>
      </c>
      <c r="D81" s="8" t="s">
        <v>96</v>
      </c>
      <c r="E81" s="8">
        <v>2014</v>
      </c>
      <c r="F81" s="8" t="s">
        <v>27</v>
      </c>
      <c r="G81" s="8" t="s">
        <v>28</v>
      </c>
      <c r="H81" s="8">
        <v>280</v>
      </c>
      <c r="I81" s="8">
        <v>4</v>
      </c>
      <c r="J81" s="8">
        <v>29</v>
      </c>
      <c r="K81" s="8">
        <v>4</v>
      </c>
      <c r="L81" s="8">
        <v>11</v>
      </c>
      <c r="M81" s="8">
        <v>5.71</v>
      </c>
      <c r="N81" s="8">
        <v>82.58</v>
      </c>
      <c r="O81" s="8">
        <v>136</v>
      </c>
      <c r="P81" s="8">
        <v>7</v>
      </c>
      <c r="Q81" s="8">
        <v>18</v>
      </c>
      <c r="R81" s="8">
        <v>4</v>
      </c>
      <c r="S81" s="8" t="s">
        <v>92</v>
      </c>
      <c r="T81" s="8" t="s">
        <v>27</v>
      </c>
      <c r="U81" s="8" t="str">
        <f>IF(TRIM(F81)="Win", A81, B81)</f>
        <v>India</v>
      </c>
      <c r="V81" s="8" t="str">
        <f>IF(TRIM(T81)="Win", A81, B81)</f>
        <v>India</v>
      </c>
      <c r="W81" s="8" t="str">
        <f>IF(F81="Win", G81, IF(G81="Batting", "Bowling", "Batting"))</f>
        <v>Bowling</v>
      </c>
    </row>
    <row r="82" spans="1:23">
      <c r="A82" s="7" t="s">
        <v>20</v>
      </c>
      <c r="B82" s="7" t="s">
        <v>98</v>
      </c>
      <c r="C82" s="7" t="s">
        <v>22</v>
      </c>
      <c r="D82" s="7" t="s">
        <v>96</v>
      </c>
      <c r="E82" s="7">
        <v>2014</v>
      </c>
      <c r="F82" s="7" t="s">
        <v>24</v>
      </c>
      <c r="G82" s="7" t="s">
        <v>25</v>
      </c>
      <c r="H82" s="7">
        <v>248</v>
      </c>
      <c r="I82" s="7">
        <v>8</v>
      </c>
      <c r="J82" s="7">
        <v>22</v>
      </c>
      <c r="K82" s="7">
        <v>5</v>
      </c>
      <c r="L82" s="7">
        <v>5</v>
      </c>
      <c r="M82" s="7">
        <v>4.96</v>
      </c>
      <c r="N82" s="7">
        <v>70.209999999999994</v>
      </c>
      <c r="O82" s="7">
        <v>102</v>
      </c>
      <c r="P82" s="7">
        <v>10</v>
      </c>
      <c r="Q82" s="7">
        <v>13</v>
      </c>
      <c r="R82" s="7">
        <v>3</v>
      </c>
      <c r="S82" s="7" t="s">
        <v>99</v>
      </c>
      <c r="T82" s="7" t="s">
        <v>27</v>
      </c>
      <c r="U82" s="7" t="str">
        <f>IF(TRIM(F82)="Win", A82, B82)</f>
        <v>Afghanistan</v>
      </c>
      <c r="V82" s="7" t="str">
        <f>IF(TRIM(T82)="Win", A82, B82)</f>
        <v>Pakistan</v>
      </c>
      <c r="W82" s="7" t="str">
        <f>IF(F82="Win", G82, IF(G82="Batting", "Bowling", "Batting"))</f>
        <v>Bowling</v>
      </c>
    </row>
    <row r="83" spans="1:23">
      <c r="A83" s="8" t="s">
        <v>21</v>
      </c>
      <c r="B83" s="8" t="s">
        <v>29</v>
      </c>
      <c r="C83" s="8" t="s">
        <v>22</v>
      </c>
      <c r="D83" s="8" t="s">
        <v>96</v>
      </c>
      <c r="E83" s="8">
        <v>2014</v>
      </c>
      <c r="F83" s="8" t="s">
        <v>27</v>
      </c>
      <c r="G83" s="8" t="s">
        <v>28</v>
      </c>
      <c r="H83" s="8">
        <v>265</v>
      </c>
      <c r="I83" s="8">
        <v>8</v>
      </c>
      <c r="J83" s="8">
        <v>25</v>
      </c>
      <c r="K83" s="8">
        <v>4</v>
      </c>
      <c r="L83" s="8">
        <v>8</v>
      </c>
      <c r="M83" s="8">
        <v>5.37</v>
      </c>
      <c r="N83" s="8">
        <v>85.75</v>
      </c>
      <c r="O83" s="8">
        <v>103</v>
      </c>
      <c r="P83" s="8">
        <v>9</v>
      </c>
      <c r="Q83" s="8">
        <v>11</v>
      </c>
      <c r="R83" s="8">
        <v>4</v>
      </c>
      <c r="S83" s="8" t="s">
        <v>79</v>
      </c>
      <c r="T83" s="8" t="s">
        <v>27</v>
      </c>
      <c r="U83" s="8" t="str">
        <f>IF(TRIM(F83)="Win", A83, B83)</f>
        <v>Sri Lanka</v>
      </c>
      <c r="V83" s="8" t="str">
        <f>IF(TRIM(T83)="Win", A83, B83)</f>
        <v>Sri Lanka</v>
      </c>
      <c r="W83" s="8" t="str">
        <f>IF(F83="Win", G83, IF(G83="Batting", "Bowling", "Batting"))</f>
        <v>Bowling</v>
      </c>
    </row>
    <row r="84" spans="1:23">
      <c r="A84" s="7" t="s">
        <v>98</v>
      </c>
      <c r="B84" s="7" t="s">
        <v>33</v>
      </c>
      <c r="C84" s="7" t="s">
        <v>22</v>
      </c>
      <c r="D84" s="7" t="s">
        <v>96</v>
      </c>
      <c r="E84" s="7">
        <v>2014</v>
      </c>
      <c r="F84" s="7" t="s">
        <v>24</v>
      </c>
      <c r="G84" s="7" t="s">
        <v>25</v>
      </c>
      <c r="H84" s="7">
        <v>254</v>
      </c>
      <c r="I84" s="7">
        <v>6</v>
      </c>
      <c r="J84" s="7">
        <v>21</v>
      </c>
      <c r="K84" s="7">
        <v>5</v>
      </c>
      <c r="L84" s="7">
        <v>17</v>
      </c>
      <c r="M84" s="7">
        <v>5.08</v>
      </c>
      <c r="N84" s="7">
        <v>55.1</v>
      </c>
      <c r="O84" s="7">
        <v>90</v>
      </c>
      <c r="P84" s="7">
        <v>10</v>
      </c>
      <c r="Q84" s="7">
        <v>12</v>
      </c>
      <c r="R84" s="7">
        <v>3</v>
      </c>
      <c r="S84" s="7" t="s">
        <v>100</v>
      </c>
      <c r="T84" s="7" t="s">
        <v>27</v>
      </c>
      <c r="U84" s="7" t="str">
        <f>IF(TRIM(F84)="Win", A84, B84)</f>
        <v>Bangladesh</v>
      </c>
      <c r="V84" s="7" t="str">
        <f>IF(TRIM(T84)="Win", A84, B84)</f>
        <v>Afghanistan</v>
      </c>
      <c r="W84" s="7" t="str">
        <f>IF(F84="Win", G84, IF(G84="Batting", "Bowling", "Batting"))</f>
        <v>Bowling</v>
      </c>
    </row>
    <row r="85" spans="1:23">
      <c r="A85" s="8" t="s">
        <v>29</v>
      </c>
      <c r="B85" s="8" t="s">
        <v>20</v>
      </c>
      <c r="C85" s="8" t="s">
        <v>22</v>
      </c>
      <c r="D85" s="8" t="s">
        <v>90</v>
      </c>
      <c r="E85" s="8">
        <v>2014</v>
      </c>
      <c r="F85" s="8" t="s">
        <v>24</v>
      </c>
      <c r="G85" s="8" t="s">
        <v>25</v>
      </c>
      <c r="H85" s="8">
        <v>245</v>
      </c>
      <c r="I85" s="8">
        <v>8</v>
      </c>
      <c r="J85" s="8">
        <v>23</v>
      </c>
      <c r="K85" s="8">
        <v>5</v>
      </c>
      <c r="L85" s="8">
        <v>8</v>
      </c>
      <c r="M85" s="8">
        <v>4.9000000000000004</v>
      </c>
      <c r="N85" s="8">
        <v>74.319999999999993</v>
      </c>
      <c r="O85" s="8">
        <v>58</v>
      </c>
      <c r="P85" s="8">
        <v>9</v>
      </c>
      <c r="Q85" s="8">
        <v>17</v>
      </c>
      <c r="R85" s="8">
        <v>3</v>
      </c>
      <c r="S85" s="8" t="s">
        <v>91</v>
      </c>
      <c r="T85" s="8" t="s">
        <v>24</v>
      </c>
      <c r="U85" s="8" t="str">
        <f>IF(TRIM(F85)="Win", A85, B85)</f>
        <v>Pakistan</v>
      </c>
      <c r="V85" s="8" t="str">
        <f>IF(TRIM(T85)="Win", A85, B85)</f>
        <v>Pakistan</v>
      </c>
      <c r="W85" s="8" t="str">
        <f>IF(F85="Win", G85, IF(G85="Batting", "Bowling", "Batting"))</f>
        <v>Bowling</v>
      </c>
    </row>
    <row r="86" spans="1:23">
      <c r="A86" s="7" t="s">
        <v>98</v>
      </c>
      <c r="B86" s="7" t="s">
        <v>21</v>
      </c>
      <c r="C86" s="7" t="s">
        <v>22</v>
      </c>
      <c r="D86" s="7" t="s">
        <v>90</v>
      </c>
      <c r="E86" s="7">
        <v>2014</v>
      </c>
      <c r="F86" s="7" t="s">
        <v>24</v>
      </c>
      <c r="G86" s="7" t="s">
        <v>28</v>
      </c>
      <c r="H86" s="7">
        <v>124</v>
      </c>
      <c r="I86" s="7">
        <v>10</v>
      </c>
      <c r="J86" s="7">
        <v>11</v>
      </c>
      <c r="K86" s="7">
        <v>2</v>
      </c>
      <c r="L86" s="7">
        <v>9</v>
      </c>
      <c r="M86" s="7">
        <v>3.2</v>
      </c>
      <c r="N86" s="7">
        <v>38.46</v>
      </c>
      <c r="O86" s="7">
        <v>37</v>
      </c>
      <c r="P86" s="7">
        <v>6</v>
      </c>
      <c r="Q86" s="7">
        <v>18</v>
      </c>
      <c r="R86" s="7">
        <v>2</v>
      </c>
      <c r="S86" s="7" t="s">
        <v>79</v>
      </c>
      <c r="T86" s="7" t="s">
        <v>24</v>
      </c>
      <c r="U86" s="7" t="str">
        <f>IF(TRIM(F86)="Win", A86, B86)</f>
        <v>Sri Lanka</v>
      </c>
      <c r="V86" s="7" t="str">
        <f>IF(TRIM(T86)="Win", A86, B86)</f>
        <v>Sri Lanka</v>
      </c>
      <c r="W86" s="7" t="str">
        <f>IF(F86="Win", G86, IF(G86="Batting", "Bowling", "Batting"))</f>
        <v>Batting</v>
      </c>
    </row>
    <row r="87" spans="1:23">
      <c r="A87" s="8" t="s">
        <v>33</v>
      </c>
      <c r="B87" s="8" t="s">
        <v>20</v>
      </c>
      <c r="C87" s="8" t="s">
        <v>22</v>
      </c>
      <c r="D87" s="8" t="s">
        <v>90</v>
      </c>
      <c r="E87" s="8">
        <v>2014</v>
      </c>
      <c r="F87" s="8" t="s">
        <v>27</v>
      </c>
      <c r="G87" s="8" t="s">
        <v>25</v>
      </c>
      <c r="H87" s="8">
        <v>326</v>
      </c>
      <c r="I87" s="8">
        <v>3</v>
      </c>
      <c r="J87" s="8">
        <v>31</v>
      </c>
      <c r="K87" s="8">
        <v>8</v>
      </c>
      <c r="L87" s="8">
        <v>21</v>
      </c>
      <c r="M87" s="8">
        <v>6.52</v>
      </c>
      <c r="N87" s="8">
        <v>138.5</v>
      </c>
      <c r="O87" s="8">
        <v>100</v>
      </c>
      <c r="P87" s="8">
        <v>7</v>
      </c>
      <c r="Q87" s="8">
        <v>13</v>
      </c>
      <c r="R87" s="8">
        <v>2</v>
      </c>
      <c r="S87" s="8" t="s">
        <v>85</v>
      </c>
      <c r="T87" s="8" t="s">
        <v>24</v>
      </c>
      <c r="U87" s="8" t="str">
        <f>IF(TRIM(F87)="Win", A87, B87)</f>
        <v>Bangladesh</v>
      </c>
      <c r="V87" s="8" t="str">
        <f>IF(TRIM(T87)="Win", A87, B87)</f>
        <v>Pakistan</v>
      </c>
      <c r="W87" s="8" t="str">
        <f>IF(F87="Win", G87, IF(G87="Batting", "Bowling", "Batting"))</f>
        <v>Batting</v>
      </c>
    </row>
    <row r="88" spans="1:23">
      <c r="A88" s="7" t="s">
        <v>98</v>
      </c>
      <c r="B88" s="7" t="s">
        <v>29</v>
      </c>
      <c r="C88" s="7" t="s">
        <v>22</v>
      </c>
      <c r="D88" s="7" t="s">
        <v>90</v>
      </c>
      <c r="E88" s="7">
        <v>2014</v>
      </c>
      <c r="F88" s="7" t="s">
        <v>24</v>
      </c>
      <c r="G88" s="7" t="s">
        <v>25</v>
      </c>
      <c r="H88" s="7">
        <v>159</v>
      </c>
      <c r="I88" s="7">
        <v>10</v>
      </c>
      <c r="J88" s="7">
        <v>16</v>
      </c>
      <c r="K88" s="7">
        <v>2</v>
      </c>
      <c r="L88" s="7">
        <v>14</v>
      </c>
      <c r="M88" s="7">
        <v>3.5</v>
      </c>
      <c r="N88" s="7">
        <v>45.2</v>
      </c>
      <c r="O88" s="7">
        <v>50</v>
      </c>
      <c r="P88" s="7">
        <v>2</v>
      </c>
      <c r="Q88" s="7">
        <v>5</v>
      </c>
      <c r="R88" s="7">
        <v>1</v>
      </c>
      <c r="S88" s="7" t="s">
        <v>101</v>
      </c>
      <c r="T88" s="7" t="s">
        <v>24</v>
      </c>
      <c r="U88" s="7" t="str">
        <f>IF(TRIM(F88)="Win", A88, B88)</f>
        <v>India</v>
      </c>
      <c r="V88" s="7" t="str">
        <f>IF(TRIM(T88)="Win", A88, B88)</f>
        <v>India</v>
      </c>
      <c r="W88" s="7" t="str">
        <f>IF(F88="Win", G88, IF(G88="Batting", "Bowling", "Batting"))</f>
        <v>Bowling</v>
      </c>
    </row>
    <row r="89" spans="1:23">
      <c r="A89" s="8" t="s">
        <v>33</v>
      </c>
      <c r="B89" s="8" t="s">
        <v>21</v>
      </c>
      <c r="C89" s="8" t="s">
        <v>22</v>
      </c>
      <c r="D89" s="8" t="s">
        <v>90</v>
      </c>
      <c r="E89" s="8">
        <v>2014</v>
      </c>
      <c r="F89" s="8" t="s">
        <v>27</v>
      </c>
      <c r="G89" s="8" t="s">
        <v>25</v>
      </c>
      <c r="H89" s="8">
        <v>204</v>
      </c>
      <c r="I89" s="8">
        <v>9</v>
      </c>
      <c r="J89" s="8">
        <v>14</v>
      </c>
      <c r="K89" s="8">
        <v>1</v>
      </c>
      <c r="L89" s="8">
        <v>17</v>
      </c>
      <c r="M89" s="8">
        <v>4.08</v>
      </c>
      <c r="N89" s="8">
        <v>49.51</v>
      </c>
      <c r="O89" s="8">
        <v>49</v>
      </c>
      <c r="P89" s="8">
        <v>7</v>
      </c>
      <c r="Q89" s="8">
        <v>9</v>
      </c>
      <c r="R89" s="8">
        <v>2</v>
      </c>
      <c r="S89" s="8" t="s">
        <v>102</v>
      </c>
      <c r="T89" s="8" t="s">
        <v>24</v>
      </c>
      <c r="U89" s="8" t="str">
        <f>IF(TRIM(F89)="Win", A89, B89)</f>
        <v>Bangladesh</v>
      </c>
      <c r="V89" s="8" t="str">
        <f>IF(TRIM(T89)="Win", A89, B89)</f>
        <v>Sri Lanka</v>
      </c>
      <c r="W89" s="8" t="str">
        <f>IF(F89="Win", G89, IF(G89="Batting", "Bowling", "Batting"))</f>
        <v>Batting</v>
      </c>
    </row>
    <row r="90" spans="1:23">
      <c r="A90" s="7" t="s">
        <v>20</v>
      </c>
      <c r="B90" s="7" t="s">
        <v>21</v>
      </c>
      <c r="C90" s="7" t="s">
        <v>22</v>
      </c>
      <c r="D90" s="7" t="s">
        <v>90</v>
      </c>
      <c r="E90" s="7">
        <v>2014</v>
      </c>
      <c r="F90" s="7" t="s">
        <v>27</v>
      </c>
      <c r="G90" s="7" t="s">
        <v>25</v>
      </c>
      <c r="H90" s="7">
        <v>260</v>
      </c>
      <c r="I90" s="7">
        <v>5</v>
      </c>
      <c r="J90" s="7">
        <v>21</v>
      </c>
      <c r="K90" s="7">
        <v>5</v>
      </c>
      <c r="L90" s="7">
        <v>6</v>
      </c>
      <c r="M90" s="7">
        <v>5.2</v>
      </c>
      <c r="N90" s="7">
        <v>86.61</v>
      </c>
      <c r="O90" s="7">
        <v>114</v>
      </c>
      <c r="P90" s="7">
        <v>5</v>
      </c>
      <c r="Q90" s="7">
        <v>8</v>
      </c>
      <c r="R90" s="7">
        <v>3</v>
      </c>
      <c r="S90" s="7" t="s">
        <v>97</v>
      </c>
      <c r="T90" s="7" t="s">
        <v>24</v>
      </c>
      <c r="U90" s="7" t="str">
        <f>IF(TRIM(F90)="Win", A90, B90)</f>
        <v>Pakistan</v>
      </c>
      <c r="V90" s="7" t="str">
        <f>IF(TRIM(T90)="Win", A90, B90)</f>
        <v>Sri Lanka</v>
      </c>
      <c r="W90" s="7" t="str">
        <f>IF(F90="Win", G90, IF(G90="Batting", "Bowling", "Batting"))</f>
        <v>Batting</v>
      </c>
    </row>
    <row r="91" spans="1:23">
      <c r="A91" s="8" t="s">
        <v>33</v>
      </c>
      <c r="B91" s="8" t="s">
        <v>29</v>
      </c>
      <c r="C91" s="8" t="s">
        <v>103</v>
      </c>
      <c r="D91" s="8" t="s">
        <v>90</v>
      </c>
      <c r="E91" s="8">
        <v>2016</v>
      </c>
      <c r="F91" s="8" t="s">
        <v>27</v>
      </c>
      <c r="G91" s="8" t="s">
        <v>28</v>
      </c>
      <c r="H91" s="8">
        <v>121</v>
      </c>
      <c r="I91" s="8">
        <v>7</v>
      </c>
      <c r="J91" s="8">
        <v>8</v>
      </c>
      <c r="K91" s="8">
        <v>3</v>
      </c>
      <c r="L91" s="8">
        <v>10</v>
      </c>
      <c r="M91" s="8">
        <v>6.05</v>
      </c>
      <c r="N91" s="8">
        <v>72.89</v>
      </c>
      <c r="O91" s="8">
        <v>44</v>
      </c>
      <c r="P91" s="8">
        <v>6</v>
      </c>
      <c r="Q91" s="8">
        <v>7</v>
      </c>
      <c r="R91" s="8">
        <v>3</v>
      </c>
      <c r="S91" s="8" t="s">
        <v>104</v>
      </c>
      <c r="T91" s="8" t="s">
        <v>24</v>
      </c>
      <c r="U91" s="8" t="str">
        <f>IF(TRIM(F91)="Win", A91, B91)</f>
        <v>Bangladesh</v>
      </c>
      <c r="V91" s="8" t="str">
        <f>IF(TRIM(T91)="Win", A91, B91)</f>
        <v>India</v>
      </c>
      <c r="W91" s="8" t="str">
        <f>IF(F91="Win", G91, IF(G91="Batting", "Bowling", "Batting"))</f>
        <v>Bowling</v>
      </c>
    </row>
    <row r="92" spans="1:23">
      <c r="A92" s="7" t="s">
        <v>21</v>
      </c>
      <c r="B92" s="7" t="s">
        <v>67</v>
      </c>
      <c r="C92" s="7" t="s">
        <v>103</v>
      </c>
      <c r="D92" s="7" t="s">
        <v>90</v>
      </c>
      <c r="E92" s="7">
        <v>2016</v>
      </c>
      <c r="F92" s="7" t="s">
        <v>24</v>
      </c>
      <c r="G92" s="7" t="s">
        <v>25</v>
      </c>
      <c r="H92" s="7">
        <v>129</v>
      </c>
      <c r="I92" s="7">
        <v>8</v>
      </c>
      <c r="J92" s="7">
        <v>14</v>
      </c>
      <c r="K92" s="7">
        <v>1</v>
      </c>
      <c r="L92" s="7">
        <v>5</v>
      </c>
      <c r="M92" s="7">
        <v>6.45</v>
      </c>
      <c r="N92" s="7">
        <v>87.84</v>
      </c>
      <c r="O92" s="7">
        <v>50</v>
      </c>
      <c r="P92" s="7">
        <v>9</v>
      </c>
      <c r="Q92" s="7">
        <v>16</v>
      </c>
      <c r="R92" s="7">
        <v>4</v>
      </c>
      <c r="S92" s="7" t="s">
        <v>97</v>
      </c>
      <c r="T92" s="7" t="s">
        <v>27</v>
      </c>
      <c r="U92" s="7" t="str">
        <f>IF(TRIM(F92)="Win", A92, B92)</f>
        <v>UAE</v>
      </c>
      <c r="V92" s="7" t="str">
        <f>IF(TRIM(T92)="Win", A92, B92)</f>
        <v>Sri Lanka</v>
      </c>
      <c r="W92" s="7" t="str">
        <f>IF(F92="Win", G92, IF(G92="Batting", "Bowling", "Batting"))</f>
        <v>Bowling</v>
      </c>
    </row>
    <row r="93" spans="1:23">
      <c r="A93" s="8" t="s">
        <v>33</v>
      </c>
      <c r="B93" s="8" t="s">
        <v>67</v>
      </c>
      <c r="C93" s="8" t="s">
        <v>103</v>
      </c>
      <c r="D93" s="8" t="s">
        <v>90</v>
      </c>
      <c r="E93" s="8">
        <v>2016</v>
      </c>
      <c r="F93" s="8" t="s">
        <v>24</v>
      </c>
      <c r="G93" s="8" t="s">
        <v>25</v>
      </c>
      <c r="H93" s="8">
        <v>133</v>
      </c>
      <c r="I93" s="8">
        <v>8</v>
      </c>
      <c r="J93" s="8">
        <v>8</v>
      </c>
      <c r="K93" s="8">
        <v>5</v>
      </c>
      <c r="L93" s="8">
        <v>5</v>
      </c>
      <c r="M93" s="8">
        <v>6.65</v>
      </c>
      <c r="N93" s="8">
        <v>64.8</v>
      </c>
      <c r="O93" s="8">
        <v>47</v>
      </c>
      <c r="P93" s="8">
        <v>10</v>
      </c>
      <c r="Q93" s="8">
        <v>3</v>
      </c>
      <c r="R93" s="8">
        <v>2</v>
      </c>
      <c r="S93" s="8" t="s">
        <v>105</v>
      </c>
      <c r="T93" s="8" t="s">
        <v>27</v>
      </c>
      <c r="U93" s="8" t="str">
        <f>IF(TRIM(F93)="Win", A93, B93)</f>
        <v>UAE</v>
      </c>
      <c r="V93" s="8" t="str">
        <f>IF(TRIM(T93)="Win", A93, B93)</f>
        <v>Bangladesh</v>
      </c>
      <c r="W93" s="8" t="str">
        <f>IF(F93="Win", G93, IF(G93="Batting", "Bowling", "Batting"))</f>
        <v>Bowling</v>
      </c>
    </row>
    <row r="94" spans="1:23">
      <c r="A94" s="7" t="s">
        <v>29</v>
      </c>
      <c r="B94" s="7" t="s">
        <v>20</v>
      </c>
      <c r="C94" s="7" t="s">
        <v>103</v>
      </c>
      <c r="D94" s="7" t="s">
        <v>90</v>
      </c>
      <c r="E94" s="7">
        <v>2016</v>
      </c>
      <c r="F94" s="7" t="s">
        <v>27</v>
      </c>
      <c r="G94" s="7" t="s">
        <v>28</v>
      </c>
      <c r="H94" s="7">
        <v>85</v>
      </c>
      <c r="I94" s="7">
        <v>5</v>
      </c>
      <c r="J94" s="7">
        <v>10</v>
      </c>
      <c r="K94" s="7">
        <v>0</v>
      </c>
      <c r="L94" s="7">
        <v>14</v>
      </c>
      <c r="M94" s="7">
        <v>5.48</v>
      </c>
      <c r="N94" s="7">
        <v>56.88</v>
      </c>
      <c r="O94" s="7">
        <v>49</v>
      </c>
      <c r="P94" s="7">
        <v>10</v>
      </c>
      <c r="Q94" s="7">
        <v>15</v>
      </c>
      <c r="R94" s="7">
        <v>3</v>
      </c>
      <c r="S94" s="7" t="s">
        <v>92</v>
      </c>
      <c r="T94" s="7" t="s">
        <v>27</v>
      </c>
      <c r="U94" s="7" t="str">
        <f>IF(TRIM(F94)="Win", A94, B94)</f>
        <v>India</v>
      </c>
      <c r="V94" s="7" t="str">
        <f>IF(TRIM(T94)="Win", A94, B94)</f>
        <v>India</v>
      </c>
      <c r="W94" s="7" t="str">
        <f>IF(F94="Win", G94, IF(G94="Batting", "Bowling", "Batting"))</f>
        <v>Bowling</v>
      </c>
    </row>
    <row r="95" spans="1:23">
      <c r="A95" s="8" t="s">
        <v>33</v>
      </c>
      <c r="B95" s="8" t="s">
        <v>21</v>
      </c>
      <c r="C95" s="8" t="s">
        <v>103</v>
      </c>
      <c r="D95" s="8" t="s">
        <v>90</v>
      </c>
      <c r="E95" s="8">
        <v>2016</v>
      </c>
      <c r="F95" s="8" t="s">
        <v>27</v>
      </c>
      <c r="G95" s="8" t="s">
        <v>25</v>
      </c>
      <c r="H95" s="8">
        <v>147</v>
      </c>
      <c r="I95" s="8">
        <v>7</v>
      </c>
      <c r="J95" s="8">
        <v>15</v>
      </c>
      <c r="K95" s="8">
        <v>4</v>
      </c>
      <c r="L95" s="8">
        <v>4</v>
      </c>
      <c r="M95" s="8">
        <v>7.35</v>
      </c>
      <c r="N95" s="8">
        <v>68.709999999999994</v>
      </c>
      <c r="O95" s="8">
        <v>80</v>
      </c>
      <c r="P95" s="8">
        <v>8</v>
      </c>
      <c r="Q95" s="8">
        <v>3</v>
      </c>
      <c r="R95" s="8">
        <v>3</v>
      </c>
      <c r="S95" s="8" t="s">
        <v>106</v>
      </c>
      <c r="T95" s="8" t="s">
        <v>27</v>
      </c>
      <c r="U95" s="8" t="str">
        <f>IF(TRIM(F95)="Win", A95, B95)</f>
        <v>Bangladesh</v>
      </c>
      <c r="V95" s="8" t="str">
        <f>IF(TRIM(T95)="Win", A95, B95)</f>
        <v>Bangladesh</v>
      </c>
      <c r="W95" s="8" t="str">
        <f>IF(F95="Win", G95, IF(G95="Batting", "Bowling", "Batting"))</f>
        <v>Batting</v>
      </c>
    </row>
    <row r="96" spans="1:23">
      <c r="A96" s="7" t="s">
        <v>20</v>
      </c>
      <c r="B96" s="7" t="s">
        <v>67</v>
      </c>
      <c r="C96" s="7" t="s">
        <v>103</v>
      </c>
      <c r="D96" s="7" t="s">
        <v>90</v>
      </c>
      <c r="E96" s="7">
        <v>2016</v>
      </c>
      <c r="F96" s="7" t="s">
        <v>24</v>
      </c>
      <c r="G96" s="7" t="s">
        <v>28</v>
      </c>
      <c r="H96" s="7">
        <v>131</v>
      </c>
      <c r="I96" s="7">
        <v>3</v>
      </c>
      <c r="J96" s="7">
        <v>12</v>
      </c>
      <c r="K96" s="7">
        <v>6</v>
      </c>
      <c r="L96" s="7">
        <v>3</v>
      </c>
      <c r="M96" s="7">
        <v>7.01</v>
      </c>
      <c r="N96" s="7">
        <v>92.45</v>
      </c>
      <c r="O96" s="7">
        <v>63</v>
      </c>
      <c r="P96" s="7">
        <v>6</v>
      </c>
      <c r="Q96" s="7">
        <v>9</v>
      </c>
      <c r="R96" s="7">
        <v>2</v>
      </c>
      <c r="S96" s="7" t="s">
        <v>72</v>
      </c>
      <c r="T96" s="7" t="s">
        <v>27</v>
      </c>
      <c r="U96" s="7" t="str">
        <f>IF(TRIM(F96)="Win", A96, B96)</f>
        <v>UAE</v>
      </c>
      <c r="V96" s="7" t="str">
        <f>IF(TRIM(T96)="Win", A96, B96)</f>
        <v>Pakistan</v>
      </c>
      <c r="W96" s="7" t="str">
        <f>IF(F96="Win", G96, IF(G96="Batting", "Bowling", "Batting"))</f>
        <v>Batting</v>
      </c>
    </row>
    <row r="97" spans="1:23">
      <c r="A97" s="8" t="s">
        <v>29</v>
      </c>
      <c r="B97" s="8" t="s">
        <v>21</v>
      </c>
      <c r="C97" s="8" t="s">
        <v>103</v>
      </c>
      <c r="D97" s="8" t="s">
        <v>90</v>
      </c>
      <c r="E97" s="8">
        <v>2016</v>
      </c>
      <c r="F97" s="8" t="s">
        <v>27</v>
      </c>
      <c r="G97" s="8" t="s">
        <v>28</v>
      </c>
      <c r="H97" s="8">
        <v>142</v>
      </c>
      <c r="I97" s="8">
        <v>5</v>
      </c>
      <c r="J97" s="8">
        <v>15</v>
      </c>
      <c r="K97" s="8">
        <v>4</v>
      </c>
      <c r="L97" s="8">
        <v>1</v>
      </c>
      <c r="M97" s="8">
        <v>7.34</v>
      </c>
      <c r="N97" s="8">
        <v>110.74</v>
      </c>
      <c r="O97" s="8">
        <v>56</v>
      </c>
      <c r="P97" s="8">
        <v>9</v>
      </c>
      <c r="Q97" s="8">
        <v>10</v>
      </c>
      <c r="R97" s="8">
        <v>2</v>
      </c>
      <c r="S97" s="8" t="s">
        <v>92</v>
      </c>
      <c r="T97" s="8" t="s">
        <v>27</v>
      </c>
      <c r="U97" s="8" t="str">
        <f>IF(TRIM(F97)="Win", A97, B97)</f>
        <v>India</v>
      </c>
      <c r="V97" s="8" t="str">
        <f>IF(TRIM(T97)="Win", A97, B97)</f>
        <v>India</v>
      </c>
      <c r="W97" s="8" t="str">
        <f>IF(F97="Win", G97, IF(G97="Batting", "Bowling", "Batting"))</f>
        <v>Bowling</v>
      </c>
    </row>
    <row r="98" spans="1:23">
      <c r="A98" s="7" t="s">
        <v>33</v>
      </c>
      <c r="B98" s="7" t="s">
        <v>20</v>
      </c>
      <c r="C98" s="7" t="s">
        <v>103</v>
      </c>
      <c r="D98" s="7" t="s">
        <v>90</v>
      </c>
      <c r="E98" s="7">
        <v>2016</v>
      </c>
      <c r="F98" s="7" t="s">
        <v>24</v>
      </c>
      <c r="G98" s="7" t="s">
        <v>28</v>
      </c>
      <c r="H98" s="7">
        <v>131</v>
      </c>
      <c r="I98" s="7">
        <v>5</v>
      </c>
      <c r="J98" s="7">
        <v>10</v>
      </c>
      <c r="K98" s="7">
        <v>3</v>
      </c>
      <c r="L98" s="7">
        <v>8</v>
      </c>
      <c r="M98" s="7">
        <v>6.83</v>
      </c>
      <c r="N98" s="7">
        <v>118.28</v>
      </c>
      <c r="O98" s="7">
        <v>48</v>
      </c>
      <c r="P98" s="7">
        <v>7</v>
      </c>
      <c r="Q98" s="7">
        <v>0</v>
      </c>
      <c r="R98" s="7">
        <v>3</v>
      </c>
      <c r="S98" s="7" t="s">
        <v>107</v>
      </c>
      <c r="T98" s="7" t="s">
        <v>27</v>
      </c>
      <c r="U98" s="7" t="str">
        <f>IF(TRIM(F98)="Win", A98, B98)</f>
        <v>Pakistan</v>
      </c>
      <c r="V98" s="7" t="str">
        <f>IF(TRIM(T98)="Win", A98, B98)</f>
        <v>Bangladesh</v>
      </c>
      <c r="W98" s="7" t="str">
        <f>IF(F98="Win", G98, IF(G98="Batting", "Bowling", "Batting"))</f>
        <v>Batting</v>
      </c>
    </row>
    <row r="99" spans="1:23">
      <c r="A99" s="8" t="s">
        <v>29</v>
      </c>
      <c r="B99" s="8" t="s">
        <v>67</v>
      </c>
      <c r="C99" s="8" t="s">
        <v>103</v>
      </c>
      <c r="D99" s="8" t="s">
        <v>90</v>
      </c>
      <c r="E99" s="8">
        <v>2016</v>
      </c>
      <c r="F99" s="8" t="s">
        <v>24</v>
      </c>
      <c r="G99" s="8" t="s">
        <v>28</v>
      </c>
      <c r="H99" s="8">
        <v>82</v>
      </c>
      <c r="I99" s="8">
        <v>1</v>
      </c>
      <c r="J99" s="8">
        <v>14</v>
      </c>
      <c r="K99" s="8">
        <v>2</v>
      </c>
      <c r="L99" s="8">
        <v>2</v>
      </c>
      <c r="M99" s="8">
        <v>8.06</v>
      </c>
      <c r="N99" s="8">
        <v>132.62</v>
      </c>
      <c r="O99" s="8">
        <v>39</v>
      </c>
      <c r="P99" s="8">
        <v>9</v>
      </c>
      <c r="Q99" s="8">
        <v>7</v>
      </c>
      <c r="R99" s="8">
        <v>2</v>
      </c>
      <c r="S99" s="8" t="s">
        <v>104</v>
      </c>
      <c r="T99" s="8" t="s">
        <v>27</v>
      </c>
      <c r="U99" s="8" t="str">
        <f>IF(TRIM(F99)="Win", A99, B99)</f>
        <v>UAE</v>
      </c>
      <c r="V99" s="8" t="str">
        <f>IF(TRIM(T99)="Win", A99, B99)</f>
        <v>India</v>
      </c>
      <c r="W99" s="8" t="str">
        <f>IF(F99="Win", G99, IF(G99="Batting", "Bowling", "Batting"))</f>
        <v>Batting</v>
      </c>
    </row>
    <row r="100" spans="1:23">
      <c r="A100" s="7" t="s">
        <v>20</v>
      </c>
      <c r="B100" s="7" t="s">
        <v>21</v>
      </c>
      <c r="C100" s="7" t="s">
        <v>103</v>
      </c>
      <c r="D100" s="7" t="s">
        <v>90</v>
      </c>
      <c r="E100" s="7">
        <v>2016</v>
      </c>
      <c r="F100" s="7" t="s">
        <v>27</v>
      </c>
      <c r="G100" s="7" t="s">
        <v>28</v>
      </c>
      <c r="H100" s="7">
        <v>151</v>
      </c>
      <c r="I100" s="7">
        <v>4</v>
      </c>
      <c r="J100" s="7">
        <v>18</v>
      </c>
      <c r="K100" s="7">
        <v>3</v>
      </c>
      <c r="L100" s="7">
        <v>7</v>
      </c>
      <c r="M100" s="7">
        <v>7.81</v>
      </c>
      <c r="N100" s="7">
        <v>120.67</v>
      </c>
      <c r="O100" s="7">
        <v>48</v>
      </c>
      <c r="P100" s="7">
        <v>4</v>
      </c>
      <c r="Q100" s="7">
        <v>7</v>
      </c>
      <c r="R100" s="7">
        <v>2</v>
      </c>
      <c r="S100" s="7" t="s">
        <v>99</v>
      </c>
      <c r="T100" s="7" t="s">
        <v>27</v>
      </c>
      <c r="U100" s="7" t="str">
        <f>IF(TRIM(F100)="Win", A100, B100)</f>
        <v>Pakistan</v>
      </c>
      <c r="V100" s="7" t="str">
        <f>IF(TRIM(T100)="Win", A100, B100)</f>
        <v>Pakistan</v>
      </c>
      <c r="W100" s="7" t="str">
        <f>IF(F100="Win", G100, IF(G100="Batting", "Bowling", "Batting"))</f>
        <v>Bowling</v>
      </c>
    </row>
    <row r="101" spans="1:23">
      <c r="A101" s="8" t="s">
        <v>33</v>
      </c>
      <c r="B101" s="8" t="s">
        <v>29</v>
      </c>
      <c r="C101" s="8" t="s">
        <v>103</v>
      </c>
      <c r="D101" s="8" t="s">
        <v>90</v>
      </c>
      <c r="E101" s="8">
        <v>2016</v>
      </c>
      <c r="F101" s="8" t="s">
        <v>24</v>
      </c>
      <c r="G101" s="8" t="s">
        <v>25</v>
      </c>
      <c r="H101" s="8">
        <v>120</v>
      </c>
      <c r="I101" s="8">
        <v>5</v>
      </c>
      <c r="J101" s="8">
        <v>12</v>
      </c>
      <c r="K101" s="8">
        <v>2</v>
      </c>
      <c r="L101" s="8">
        <v>3</v>
      </c>
      <c r="M101" s="8">
        <v>8</v>
      </c>
      <c r="N101" s="8">
        <v>115.35</v>
      </c>
      <c r="O101" s="8">
        <v>33</v>
      </c>
      <c r="P101" s="8">
        <v>2</v>
      </c>
      <c r="Q101" s="8">
        <v>0</v>
      </c>
      <c r="R101" s="8">
        <v>1</v>
      </c>
      <c r="S101" s="8" t="s">
        <v>108</v>
      </c>
      <c r="T101" s="8" t="s">
        <v>24</v>
      </c>
      <c r="U101" s="8" t="str">
        <f>IF(TRIM(F101)="Win", A101, B101)</f>
        <v>India</v>
      </c>
      <c r="V101" s="8" t="str">
        <f>IF(TRIM(T101)="Win", A101, B101)</f>
        <v>India</v>
      </c>
      <c r="W101" s="8" t="str">
        <f>IF(F101="Win", G101, IF(G101="Batting", "Bowling", "Batting"))</f>
        <v>Bowling</v>
      </c>
    </row>
    <row r="102" spans="1:23">
      <c r="A102" s="7" t="s">
        <v>33</v>
      </c>
      <c r="B102" s="7" t="s">
        <v>21</v>
      </c>
      <c r="C102" s="7" t="s">
        <v>22</v>
      </c>
      <c r="D102" s="7" t="s">
        <v>109</v>
      </c>
      <c r="E102" s="7">
        <v>2018</v>
      </c>
      <c r="F102" s="7" t="s">
        <v>27</v>
      </c>
      <c r="G102" s="7" t="s">
        <v>25</v>
      </c>
      <c r="H102" s="7">
        <v>261</v>
      </c>
      <c r="I102" s="7">
        <v>10</v>
      </c>
      <c r="J102" s="7">
        <v>19</v>
      </c>
      <c r="K102" s="7">
        <v>6</v>
      </c>
      <c r="L102" s="7">
        <v>12</v>
      </c>
      <c r="M102" s="7">
        <v>5.27</v>
      </c>
      <c r="N102" s="7">
        <v>47.61</v>
      </c>
      <c r="O102" s="7">
        <v>144</v>
      </c>
      <c r="P102" s="7">
        <v>10</v>
      </c>
      <c r="Q102" s="7">
        <v>1</v>
      </c>
      <c r="R102" s="7">
        <v>2</v>
      </c>
      <c r="S102" s="7" t="s">
        <v>110</v>
      </c>
      <c r="T102" s="7" t="s">
        <v>27</v>
      </c>
      <c r="U102" s="7" t="str">
        <f>IF(TRIM(F102)="Win", A102, B102)</f>
        <v>Bangladesh</v>
      </c>
      <c r="V102" s="7" t="str">
        <f>IF(TRIM(T102)="Win", A102, B102)</f>
        <v>Bangladesh</v>
      </c>
      <c r="W102" s="7" t="str">
        <f>IF(F102="Win", G102, IF(G102="Batting", "Bowling", "Batting"))</f>
        <v>Batting</v>
      </c>
    </row>
    <row r="103" spans="1:23">
      <c r="A103" s="8" t="s">
        <v>65</v>
      </c>
      <c r="B103" s="8" t="s">
        <v>20</v>
      </c>
      <c r="C103" s="8" t="s">
        <v>22</v>
      </c>
      <c r="D103" s="8" t="s">
        <v>109</v>
      </c>
      <c r="E103" s="8">
        <v>2018</v>
      </c>
      <c r="F103" s="8" t="s">
        <v>27</v>
      </c>
      <c r="G103" s="8" t="s">
        <v>25</v>
      </c>
      <c r="H103" s="8">
        <v>116</v>
      </c>
      <c r="I103" s="8">
        <v>10</v>
      </c>
      <c r="J103" s="8">
        <v>10</v>
      </c>
      <c r="K103" s="8">
        <v>1</v>
      </c>
      <c r="L103" s="8">
        <v>4</v>
      </c>
      <c r="M103" s="8">
        <v>3.12</v>
      </c>
      <c r="N103" s="8">
        <v>40.6</v>
      </c>
      <c r="O103" s="8">
        <v>27</v>
      </c>
      <c r="P103" s="8">
        <v>2</v>
      </c>
      <c r="Q103" s="8">
        <v>4</v>
      </c>
      <c r="R103" s="8">
        <v>2</v>
      </c>
      <c r="S103" s="8" t="s">
        <v>111</v>
      </c>
      <c r="T103" s="8" t="s">
        <v>24</v>
      </c>
      <c r="U103" s="8" t="str">
        <f>IF(TRIM(F103)="Win", A103, B103)</f>
        <v>Hong Kong</v>
      </c>
      <c r="V103" s="8" t="str">
        <f>IF(TRIM(T103)="Win", A103, B103)</f>
        <v>Pakistan</v>
      </c>
      <c r="W103" s="8" t="str">
        <f>IF(F103="Win", G103, IF(G103="Batting", "Bowling", "Batting"))</f>
        <v>Batting</v>
      </c>
    </row>
    <row r="104" spans="1:23">
      <c r="A104" s="7" t="s">
        <v>98</v>
      </c>
      <c r="B104" s="7" t="s">
        <v>21</v>
      </c>
      <c r="C104" s="7" t="s">
        <v>22</v>
      </c>
      <c r="D104" s="7" t="s">
        <v>112</v>
      </c>
      <c r="E104" s="7">
        <v>2018</v>
      </c>
      <c r="F104" s="7" t="s">
        <v>27</v>
      </c>
      <c r="G104" s="7" t="s">
        <v>25</v>
      </c>
      <c r="H104" s="7">
        <v>249</v>
      </c>
      <c r="I104" s="7">
        <v>10</v>
      </c>
      <c r="J104" s="7">
        <v>19</v>
      </c>
      <c r="K104" s="7">
        <v>3</v>
      </c>
      <c r="L104" s="7">
        <v>9</v>
      </c>
      <c r="M104" s="7">
        <v>4.9800000000000004</v>
      </c>
      <c r="N104" s="7">
        <v>106.37</v>
      </c>
      <c r="O104" s="7">
        <v>72</v>
      </c>
      <c r="P104" s="7">
        <v>10</v>
      </c>
      <c r="Q104" s="7">
        <v>13</v>
      </c>
      <c r="R104" s="7">
        <v>2</v>
      </c>
      <c r="S104" s="7" t="s">
        <v>113</v>
      </c>
      <c r="T104" s="7" t="s">
        <v>27</v>
      </c>
      <c r="U104" s="7" t="str">
        <f>IF(TRIM(F104)="Win", A104, B104)</f>
        <v>Afghanistan</v>
      </c>
      <c r="V104" s="7" t="str">
        <f>IF(TRIM(T104)="Win", A104, B104)</f>
        <v>Afghanistan</v>
      </c>
      <c r="W104" s="7" t="str">
        <f>IF(F104="Win", G104, IF(G104="Batting", "Bowling", "Batting"))</f>
        <v>Batting</v>
      </c>
    </row>
    <row r="105" spans="1:23">
      <c r="A105" s="8" t="s">
        <v>65</v>
      </c>
      <c r="B105" s="8" t="s">
        <v>29</v>
      </c>
      <c r="C105" s="8" t="s">
        <v>22</v>
      </c>
      <c r="D105" s="8" t="s">
        <v>109</v>
      </c>
      <c r="E105" s="8">
        <v>2018</v>
      </c>
      <c r="F105" s="8" t="s">
        <v>27</v>
      </c>
      <c r="G105" s="8" t="s">
        <v>28</v>
      </c>
      <c r="H105" s="8">
        <v>259</v>
      </c>
      <c r="I105" s="8">
        <v>8</v>
      </c>
      <c r="J105" s="8">
        <v>19</v>
      </c>
      <c r="K105" s="8">
        <v>6</v>
      </c>
      <c r="L105" s="8">
        <v>13</v>
      </c>
      <c r="M105" s="8">
        <v>5.18</v>
      </c>
      <c r="N105" s="8">
        <v>77.72</v>
      </c>
      <c r="O105" s="8">
        <v>92</v>
      </c>
      <c r="P105" s="8">
        <v>7</v>
      </c>
      <c r="Q105" s="8">
        <v>5</v>
      </c>
      <c r="R105" s="8">
        <v>3</v>
      </c>
      <c r="S105" s="8" t="s">
        <v>108</v>
      </c>
      <c r="T105" s="8" t="s">
        <v>24</v>
      </c>
      <c r="U105" s="8" t="str">
        <f>IF(TRIM(F105)="Win", A105, B105)</f>
        <v>Hong Kong</v>
      </c>
      <c r="V105" s="8" t="str">
        <f>IF(TRIM(T105)="Win", A105, B105)</f>
        <v>India</v>
      </c>
      <c r="W105" s="8" t="str">
        <f>IF(F105="Win", G105, IF(G105="Batting", "Bowling", "Batting"))</f>
        <v>Bowling</v>
      </c>
    </row>
    <row r="106" spans="1:23">
      <c r="A106" s="7" t="s">
        <v>29</v>
      </c>
      <c r="B106" s="7" t="s">
        <v>20</v>
      </c>
      <c r="C106" s="7" t="s">
        <v>22</v>
      </c>
      <c r="D106" s="7" t="s">
        <v>109</v>
      </c>
      <c r="E106" s="7">
        <v>2018</v>
      </c>
      <c r="F106" s="7" t="s">
        <v>24</v>
      </c>
      <c r="G106" s="7" t="s">
        <v>28</v>
      </c>
      <c r="H106" s="7">
        <v>164</v>
      </c>
      <c r="I106" s="7">
        <v>2</v>
      </c>
      <c r="J106" s="7">
        <v>17</v>
      </c>
      <c r="K106" s="7">
        <v>5</v>
      </c>
      <c r="L106" s="7">
        <v>4</v>
      </c>
      <c r="M106" s="7">
        <v>5.65</v>
      </c>
      <c r="N106" s="7">
        <v>92.42</v>
      </c>
      <c r="O106" s="7">
        <v>52</v>
      </c>
      <c r="P106" s="7">
        <v>10</v>
      </c>
      <c r="Q106" s="7">
        <v>7</v>
      </c>
      <c r="R106" s="7">
        <v>3</v>
      </c>
      <c r="S106" s="7" t="s">
        <v>114</v>
      </c>
      <c r="T106" s="7" t="s">
        <v>27</v>
      </c>
      <c r="U106" s="7" t="str">
        <f>IF(TRIM(F106)="Win", A106, B106)</f>
        <v>Pakistan</v>
      </c>
      <c r="V106" s="7" t="str">
        <f>IF(TRIM(T106)="Win", A106, B106)</f>
        <v>India</v>
      </c>
      <c r="W106" s="7" t="str">
        <f>IF(F106="Win", G106, IF(G106="Batting", "Bowling", "Batting"))</f>
        <v>Batting</v>
      </c>
    </row>
    <row r="107" spans="1:23">
      <c r="A107" s="8" t="s">
        <v>98</v>
      </c>
      <c r="B107" s="8" t="s">
        <v>33</v>
      </c>
      <c r="C107" s="8" t="s">
        <v>22</v>
      </c>
      <c r="D107" s="8" t="s">
        <v>112</v>
      </c>
      <c r="E107" s="8">
        <v>2018</v>
      </c>
      <c r="F107" s="8" t="s">
        <v>27</v>
      </c>
      <c r="G107" s="8" t="s">
        <v>25</v>
      </c>
      <c r="H107" s="8">
        <v>255</v>
      </c>
      <c r="I107" s="8">
        <v>7</v>
      </c>
      <c r="J107" s="8">
        <v>24</v>
      </c>
      <c r="K107" s="8">
        <v>1</v>
      </c>
      <c r="L107" s="8">
        <v>7</v>
      </c>
      <c r="M107" s="8">
        <v>5.0999999999999996</v>
      </c>
      <c r="N107" s="8">
        <v>93.22</v>
      </c>
      <c r="O107" s="8">
        <v>58</v>
      </c>
      <c r="P107" s="8">
        <v>10</v>
      </c>
      <c r="Q107" s="8">
        <v>5</v>
      </c>
      <c r="R107" s="8">
        <v>2</v>
      </c>
      <c r="S107" s="8" t="s">
        <v>115</v>
      </c>
      <c r="T107" s="8" t="s">
        <v>27</v>
      </c>
      <c r="U107" s="8" t="str">
        <f>IF(TRIM(F107)="Win", A107, B107)</f>
        <v>Afghanistan</v>
      </c>
      <c r="V107" s="8" t="str">
        <f>IF(TRIM(T107)="Win", A107, B107)</f>
        <v>Afghanistan</v>
      </c>
      <c r="W107" s="8" t="str">
        <f>IF(F107="Win", G107, IF(G107="Batting", "Bowling", "Batting"))</f>
        <v>Batting</v>
      </c>
    </row>
    <row r="108" spans="1:23">
      <c r="A108" s="7" t="s">
        <v>33</v>
      </c>
      <c r="B108" s="7" t="s">
        <v>29</v>
      </c>
      <c r="C108" s="7" t="s">
        <v>22</v>
      </c>
      <c r="D108" s="7" t="s">
        <v>109</v>
      </c>
      <c r="E108" s="7">
        <v>2018</v>
      </c>
      <c r="F108" s="7" t="s">
        <v>24</v>
      </c>
      <c r="G108" s="7" t="s">
        <v>25</v>
      </c>
      <c r="H108" s="7">
        <v>173</v>
      </c>
      <c r="I108" s="7">
        <v>10</v>
      </c>
      <c r="J108" s="7">
        <v>11</v>
      </c>
      <c r="K108" s="7">
        <v>4</v>
      </c>
      <c r="L108" s="7">
        <v>3</v>
      </c>
      <c r="M108" s="7">
        <v>3.51</v>
      </c>
      <c r="N108" s="7">
        <v>56.81</v>
      </c>
      <c r="O108" s="7">
        <v>42</v>
      </c>
      <c r="P108" s="7">
        <v>3</v>
      </c>
      <c r="Q108" s="7">
        <v>4</v>
      </c>
      <c r="R108" s="7">
        <v>1</v>
      </c>
      <c r="S108" s="7" t="s">
        <v>101</v>
      </c>
      <c r="T108" s="7" t="s">
        <v>24</v>
      </c>
      <c r="U108" s="7" t="str">
        <f>IF(TRIM(F108)="Win", A108, B108)</f>
        <v>India</v>
      </c>
      <c r="V108" s="7" t="str">
        <f>IF(TRIM(T108)="Win", A108, B108)</f>
        <v>India</v>
      </c>
      <c r="W108" s="7" t="str">
        <f>IF(F108="Win", G108, IF(G108="Batting", "Bowling", "Batting"))</f>
        <v>Bowling</v>
      </c>
    </row>
    <row r="109" spans="1:23">
      <c r="A109" s="8" t="s">
        <v>98</v>
      </c>
      <c r="B109" s="8" t="s">
        <v>20</v>
      </c>
      <c r="C109" s="8" t="s">
        <v>22</v>
      </c>
      <c r="D109" s="8" t="s">
        <v>112</v>
      </c>
      <c r="E109" s="8">
        <v>2018</v>
      </c>
      <c r="F109" s="8" t="s">
        <v>27</v>
      </c>
      <c r="G109" s="8" t="s">
        <v>25</v>
      </c>
      <c r="H109" s="8">
        <v>257</v>
      </c>
      <c r="I109" s="8">
        <v>6</v>
      </c>
      <c r="J109" s="8">
        <v>16</v>
      </c>
      <c r="K109" s="8">
        <v>5</v>
      </c>
      <c r="L109" s="8">
        <v>5</v>
      </c>
      <c r="M109" s="8">
        <v>5.14</v>
      </c>
      <c r="N109" s="8">
        <v>92.35</v>
      </c>
      <c r="O109" s="8">
        <v>97</v>
      </c>
      <c r="P109" s="8">
        <v>7</v>
      </c>
      <c r="Q109" s="8">
        <v>17</v>
      </c>
      <c r="R109" s="8">
        <v>3</v>
      </c>
      <c r="S109" s="8" t="s">
        <v>72</v>
      </c>
      <c r="T109" s="8" t="s">
        <v>24</v>
      </c>
      <c r="U109" s="8" t="str">
        <f>IF(TRIM(F109)="Win", A109, B109)</f>
        <v>Afghanistan</v>
      </c>
      <c r="V109" s="8" t="str">
        <f>IF(TRIM(T109)="Win", A109, B109)</f>
        <v>Pakistan</v>
      </c>
      <c r="W109" s="8" t="str">
        <f>IF(F109="Win", G109, IF(G109="Batting", "Bowling", "Batting"))</f>
        <v>Batting</v>
      </c>
    </row>
    <row r="110" spans="1:23">
      <c r="A110" s="7" t="s">
        <v>29</v>
      </c>
      <c r="B110" s="7" t="s">
        <v>20</v>
      </c>
      <c r="C110" s="7" t="s">
        <v>22</v>
      </c>
      <c r="D110" s="7" t="s">
        <v>109</v>
      </c>
      <c r="E110" s="7">
        <v>2018</v>
      </c>
      <c r="F110" s="7" t="s">
        <v>24</v>
      </c>
      <c r="G110" s="7" t="s">
        <v>28</v>
      </c>
      <c r="H110" s="7">
        <v>238</v>
      </c>
      <c r="I110" s="7">
        <v>1</v>
      </c>
      <c r="J110" s="7">
        <v>24</v>
      </c>
      <c r="K110" s="7">
        <v>6</v>
      </c>
      <c r="L110" s="7">
        <v>1</v>
      </c>
      <c r="M110" s="7">
        <v>6.02</v>
      </c>
      <c r="N110" s="7">
        <v>91.31</v>
      </c>
      <c r="O110" s="7">
        <v>114</v>
      </c>
      <c r="P110" s="7">
        <v>7</v>
      </c>
      <c r="Q110" s="7">
        <v>8</v>
      </c>
      <c r="R110" s="7">
        <v>2</v>
      </c>
      <c r="S110" s="7" t="s">
        <v>108</v>
      </c>
      <c r="T110" s="7" t="s">
        <v>27</v>
      </c>
      <c r="U110" s="7" t="str">
        <f>IF(TRIM(F110)="Win", A110, B110)</f>
        <v>Pakistan</v>
      </c>
      <c r="V110" s="7" t="str">
        <f>IF(TRIM(T110)="Win", A110, B110)</f>
        <v>India</v>
      </c>
      <c r="W110" s="7" t="str">
        <f>IF(F110="Win", G110, IF(G110="Batting", "Bowling", "Batting"))</f>
        <v>Batting</v>
      </c>
    </row>
    <row r="111" spans="1:23">
      <c r="A111" s="8" t="s">
        <v>98</v>
      </c>
      <c r="B111" s="8" t="s">
        <v>33</v>
      </c>
      <c r="C111" s="8" t="s">
        <v>22</v>
      </c>
      <c r="D111" s="8" t="s">
        <v>112</v>
      </c>
      <c r="E111" s="8">
        <v>2018</v>
      </c>
      <c r="F111" s="8" t="s">
        <v>24</v>
      </c>
      <c r="G111" s="8" t="s">
        <v>28</v>
      </c>
      <c r="H111" s="8">
        <v>246</v>
      </c>
      <c r="I111" s="8">
        <v>7</v>
      </c>
      <c r="J111" s="8">
        <v>20</v>
      </c>
      <c r="K111" s="8">
        <v>3</v>
      </c>
      <c r="L111" s="8">
        <v>8</v>
      </c>
      <c r="M111" s="8">
        <v>4.92</v>
      </c>
      <c r="N111" s="8">
        <v>76.19</v>
      </c>
      <c r="O111" s="8">
        <v>71</v>
      </c>
      <c r="P111" s="8">
        <v>7</v>
      </c>
      <c r="Q111" s="8">
        <v>7</v>
      </c>
      <c r="R111" s="8">
        <v>3</v>
      </c>
      <c r="S111" s="8" t="s">
        <v>105</v>
      </c>
      <c r="T111" s="8" t="s">
        <v>24</v>
      </c>
      <c r="U111" s="8" t="str">
        <f>IF(TRIM(F111)="Win", A111, B111)</f>
        <v>Bangladesh</v>
      </c>
      <c r="V111" s="8" t="str">
        <f>IF(TRIM(T111)="Win", A111, B111)</f>
        <v>Bangladesh</v>
      </c>
      <c r="W111" s="8" t="str">
        <f>IF(F111="Win", G111, IF(G111="Batting", "Bowling", "Batting"))</f>
        <v>Batting</v>
      </c>
    </row>
    <row r="112" spans="1:23">
      <c r="A112" s="7" t="s">
        <v>33</v>
      </c>
      <c r="B112" s="7" t="s">
        <v>20</v>
      </c>
      <c r="C112" s="7" t="s">
        <v>22</v>
      </c>
      <c r="D112" s="7" t="s">
        <v>112</v>
      </c>
      <c r="E112" s="7">
        <v>2018</v>
      </c>
      <c r="F112" s="7" t="s">
        <v>27</v>
      </c>
      <c r="G112" s="7" t="s">
        <v>25</v>
      </c>
      <c r="H112" s="7">
        <v>239</v>
      </c>
      <c r="I112" s="7">
        <v>10</v>
      </c>
      <c r="J112" s="7">
        <v>17</v>
      </c>
      <c r="K112" s="7">
        <v>1</v>
      </c>
      <c r="L112" s="7">
        <v>9</v>
      </c>
      <c r="M112" s="7">
        <v>4.8899999999999997</v>
      </c>
      <c r="N112" s="7">
        <v>73.23</v>
      </c>
      <c r="O112" s="7">
        <v>99</v>
      </c>
      <c r="P112" s="7">
        <v>9</v>
      </c>
      <c r="Q112" s="7">
        <v>9</v>
      </c>
      <c r="R112" s="7">
        <v>4</v>
      </c>
      <c r="S112" s="7" t="s">
        <v>110</v>
      </c>
      <c r="T112" s="7" t="s">
        <v>27</v>
      </c>
      <c r="U112" s="7" t="str">
        <f>IF(TRIM(F112)="Win", A112, B112)</f>
        <v>Bangladesh</v>
      </c>
      <c r="V112" s="7" t="str">
        <f>IF(TRIM(T112)="Win", A112, B112)</f>
        <v>Bangladesh</v>
      </c>
      <c r="W112" s="7" t="str">
        <f>IF(F112="Win", G112, IF(G112="Batting", "Bowling", "Batting"))</f>
        <v>Batting</v>
      </c>
    </row>
    <row r="113" spans="1:23">
      <c r="A113" s="8" t="s">
        <v>33</v>
      </c>
      <c r="B113" s="8" t="s">
        <v>29</v>
      </c>
      <c r="C113" s="8" t="s">
        <v>22</v>
      </c>
      <c r="D113" s="8" t="s">
        <v>109</v>
      </c>
      <c r="E113" s="8">
        <v>2018</v>
      </c>
      <c r="F113" s="8" t="s">
        <v>24</v>
      </c>
      <c r="G113" s="8" t="s">
        <v>25</v>
      </c>
      <c r="H113" s="8">
        <v>222</v>
      </c>
      <c r="I113" s="8">
        <v>10</v>
      </c>
      <c r="J113" s="8">
        <v>17</v>
      </c>
      <c r="K113" s="8">
        <v>4</v>
      </c>
      <c r="L113" s="8">
        <v>7</v>
      </c>
      <c r="M113" s="8">
        <v>4.57</v>
      </c>
      <c r="N113" s="8">
        <v>49.98</v>
      </c>
      <c r="O113" s="8">
        <v>121</v>
      </c>
      <c r="P113" s="8">
        <v>7</v>
      </c>
      <c r="Q113" s="8">
        <v>13</v>
      </c>
      <c r="R113" s="8">
        <v>2</v>
      </c>
      <c r="S113" s="8" t="s">
        <v>116</v>
      </c>
      <c r="T113" s="8" t="s">
        <v>24</v>
      </c>
      <c r="U113" s="8" t="str">
        <f>IF(TRIM(F113)="Win", A113, B113)</f>
        <v>India</v>
      </c>
      <c r="V113" s="8" t="str">
        <f>IF(TRIM(T113)="Win", A113, B113)</f>
        <v>India</v>
      </c>
      <c r="W113" s="8" t="str">
        <f>IF(F113="Win", G113, IF(G113="Batting", "Bowling", "Batting"))</f>
        <v>Bowling</v>
      </c>
    </row>
    <row r="114" spans="1:23">
      <c r="A114" s="7" t="s">
        <v>98</v>
      </c>
      <c r="B114" s="7" t="s">
        <v>21</v>
      </c>
      <c r="C114" s="7" t="s">
        <v>103</v>
      </c>
      <c r="D114" s="7" t="s">
        <v>109</v>
      </c>
      <c r="E114" s="7">
        <v>2022</v>
      </c>
      <c r="F114" s="7" t="s">
        <v>27</v>
      </c>
      <c r="G114" s="7" t="s">
        <v>28</v>
      </c>
      <c r="H114" s="7">
        <v>106</v>
      </c>
      <c r="I114" s="7">
        <v>2</v>
      </c>
      <c r="J114" s="7">
        <v>10</v>
      </c>
      <c r="K114" s="7">
        <v>5</v>
      </c>
      <c r="L114" s="7">
        <v>12</v>
      </c>
      <c r="M114" s="7">
        <v>10.42</v>
      </c>
      <c r="N114" s="7">
        <v>142.44</v>
      </c>
      <c r="O114" s="7">
        <v>40</v>
      </c>
      <c r="P114" s="7">
        <v>10</v>
      </c>
      <c r="Q114" s="7">
        <v>6</v>
      </c>
      <c r="R114" s="7">
        <v>3</v>
      </c>
      <c r="S114" s="7" t="s">
        <v>117</v>
      </c>
      <c r="T114" s="7" t="s">
        <v>27</v>
      </c>
      <c r="U114" s="7" t="str">
        <f>IF(TRIM(F114)="Win", A114, B114)</f>
        <v>Afghanistan</v>
      </c>
      <c r="V114" s="7" t="str">
        <f>IF(TRIM(T114)="Win", A114, B114)</f>
        <v>Afghanistan</v>
      </c>
      <c r="W114" s="7" t="str">
        <f>IF(F114="Win", G114, IF(G114="Batting", "Bowling", "Batting"))</f>
        <v>Bowling</v>
      </c>
    </row>
    <row r="115" spans="1:23">
      <c r="A115" s="8" t="s">
        <v>29</v>
      </c>
      <c r="B115" s="8" t="s">
        <v>20</v>
      </c>
      <c r="C115" s="8" t="s">
        <v>103</v>
      </c>
      <c r="D115" s="8" t="s">
        <v>109</v>
      </c>
      <c r="E115" s="8">
        <v>2022</v>
      </c>
      <c r="F115" s="8" t="s">
        <v>27</v>
      </c>
      <c r="G115" s="8" t="s">
        <v>28</v>
      </c>
      <c r="H115" s="8">
        <v>148</v>
      </c>
      <c r="I115" s="8">
        <v>5</v>
      </c>
      <c r="J115" s="8">
        <v>10</v>
      </c>
      <c r="K115" s="8">
        <v>5</v>
      </c>
      <c r="L115" s="8">
        <v>14</v>
      </c>
      <c r="M115" s="8">
        <v>7.52</v>
      </c>
      <c r="N115" s="8">
        <v>97.77</v>
      </c>
      <c r="O115" s="8">
        <v>35</v>
      </c>
      <c r="P115" s="8">
        <v>10</v>
      </c>
      <c r="Q115" s="8">
        <v>5</v>
      </c>
      <c r="R115" s="8">
        <v>4</v>
      </c>
      <c r="S115" s="8" t="s">
        <v>118</v>
      </c>
      <c r="T115" s="8" t="s">
        <v>27</v>
      </c>
      <c r="U115" s="8" t="str">
        <f>IF(TRIM(F115)="Win", A115, B115)</f>
        <v>India</v>
      </c>
      <c r="V115" s="8" t="str">
        <f>IF(TRIM(T115)="Win", A115, B115)</f>
        <v>India</v>
      </c>
      <c r="W115" s="8" t="str">
        <f>IF(F115="Win", G115, IF(G115="Batting", "Bowling", "Batting"))</f>
        <v>Bowling</v>
      </c>
    </row>
    <row r="116" spans="1:23">
      <c r="A116" s="7" t="s">
        <v>98</v>
      </c>
      <c r="B116" s="7" t="s">
        <v>33</v>
      </c>
      <c r="C116" s="7" t="s">
        <v>103</v>
      </c>
      <c r="D116" s="7" t="s">
        <v>23</v>
      </c>
      <c r="E116" s="7">
        <v>2022</v>
      </c>
      <c r="F116" s="7" t="s">
        <v>24</v>
      </c>
      <c r="G116" s="7" t="s">
        <v>28</v>
      </c>
      <c r="H116" s="7">
        <v>131</v>
      </c>
      <c r="I116" s="7">
        <v>3</v>
      </c>
      <c r="J116" s="7">
        <v>10</v>
      </c>
      <c r="K116" s="7">
        <v>6</v>
      </c>
      <c r="L116" s="7">
        <v>4</v>
      </c>
      <c r="M116" s="7">
        <v>7.08</v>
      </c>
      <c r="N116" s="7">
        <v>118.76</v>
      </c>
      <c r="O116" s="7">
        <v>43</v>
      </c>
      <c r="P116" s="7">
        <v>7</v>
      </c>
      <c r="Q116" s="7">
        <v>5</v>
      </c>
      <c r="R116" s="7">
        <v>3</v>
      </c>
      <c r="S116" s="7" t="s">
        <v>119</v>
      </c>
      <c r="T116" s="7" t="s">
        <v>27</v>
      </c>
      <c r="U116" s="7" t="str">
        <f>IF(TRIM(F116)="Win", A116, B116)</f>
        <v>Bangladesh</v>
      </c>
      <c r="V116" s="7" t="str">
        <f>IF(TRIM(T116)="Win", A116, B116)</f>
        <v>Afghanistan</v>
      </c>
      <c r="W116" s="7" t="str">
        <f>IF(F116="Win", G116, IF(G116="Batting", "Bowling", "Batting"))</f>
        <v>Batting</v>
      </c>
    </row>
    <row r="117" spans="1:23">
      <c r="A117" s="8" t="s">
        <v>29</v>
      </c>
      <c r="B117" s="8" t="s">
        <v>65</v>
      </c>
      <c r="C117" s="8" t="s">
        <v>103</v>
      </c>
      <c r="D117" s="8" t="s">
        <v>109</v>
      </c>
      <c r="E117" s="8">
        <v>2022</v>
      </c>
      <c r="F117" s="8" t="s">
        <v>24</v>
      </c>
      <c r="G117" s="8" t="s">
        <v>25</v>
      </c>
      <c r="H117" s="8">
        <v>192</v>
      </c>
      <c r="I117" s="8">
        <v>2</v>
      </c>
      <c r="J117" s="8">
        <v>9</v>
      </c>
      <c r="K117" s="8">
        <v>12</v>
      </c>
      <c r="L117" s="8">
        <v>8</v>
      </c>
      <c r="M117" s="8">
        <v>9.6</v>
      </c>
      <c r="N117" s="8">
        <v>162.36000000000001</v>
      </c>
      <c r="O117" s="8">
        <v>68</v>
      </c>
      <c r="P117" s="8">
        <v>5</v>
      </c>
      <c r="Q117" s="8">
        <v>6</v>
      </c>
      <c r="R117" s="8">
        <v>1</v>
      </c>
      <c r="S117" s="8" t="s">
        <v>120</v>
      </c>
      <c r="T117" s="8" t="s">
        <v>27</v>
      </c>
      <c r="U117" s="8" t="str">
        <f>IF(TRIM(F117)="Win", A117, B117)</f>
        <v>Hong Kong</v>
      </c>
      <c r="V117" s="8" t="str">
        <f>IF(TRIM(T117)="Win", A117, B117)</f>
        <v>India</v>
      </c>
      <c r="W117" s="8" t="str">
        <f>IF(F117="Win", G117, IF(G117="Batting", "Bowling", "Batting"))</f>
        <v>Bowling</v>
      </c>
    </row>
    <row r="118" spans="1:23">
      <c r="A118" s="7" t="s">
        <v>33</v>
      </c>
      <c r="B118" s="7" t="s">
        <v>21</v>
      </c>
      <c r="C118" s="7" t="s">
        <v>103</v>
      </c>
      <c r="D118" s="7" t="s">
        <v>109</v>
      </c>
      <c r="E118" s="7">
        <v>2022</v>
      </c>
      <c r="F118" s="7" t="s">
        <v>24</v>
      </c>
      <c r="G118" s="7" t="s">
        <v>25</v>
      </c>
      <c r="H118" s="7">
        <v>183</v>
      </c>
      <c r="I118" s="7">
        <v>7</v>
      </c>
      <c r="J118" s="7">
        <v>15</v>
      </c>
      <c r="K118" s="7">
        <v>6</v>
      </c>
      <c r="L118" s="7">
        <v>10</v>
      </c>
      <c r="M118" s="7">
        <v>9.15</v>
      </c>
      <c r="N118" s="7">
        <v>135.4</v>
      </c>
      <c r="O118" s="7">
        <v>39</v>
      </c>
      <c r="P118" s="7">
        <v>8</v>
      </c>
      <c r="Q118" s="7">
        <v>17</v>
      </c>
      <c r="R118" s="7">
        <v>3</v>
      </c>
      <c r="S118" s="7" t="s">
        <v>121</v>
      </c>
      <c r="T118" s="7" t="s">
        <v>24</v>
      </c>
      <c r="U118" s="7" t="str">
        <f>IF(TRIM(F118)="Win", A118, B118)</f>
        <v>Sri Lanka</v>
      </c>
      <c r="V118" s="7" t="str">
        <f>IF(TRIM(T118)="Win", A118, B118)</f>
        <v>Sri Lanka</v>
      </c>
      <c r="W118" s="7" t="str">
        <f>IF(F118="Win", G118, IF(G118="Batting", "Bowling", "Batting"))</f>
        <v>Bowling</v>
      </c>
    </row>
    <row r="119" spans="1:23">
      <c r="A119" s="8" t="s">
        <v>65</v>
      </c>
      <c r="B119" s="8" t="s">
        <v>20</v>
      </c>
      <c r="C119" s="8" t="s">
        <v>103</v>
      </c>
      <c r="D119" s="8" t="s">
        <v>23</v>
      </c>
      <c r="E119" s="8">
        <v>2022</v>
      </c>
      <c r="F119" s="8" t="s">
        <v>27</v>
      </c>
      <c r="G119" s="8" t="s">
        <v>28</v>
      </c>
      <c r="H119" s="8">
        <v>38</v>
      </c>
      <c r="I119" s="8">
        <v>10</v>
      </c>
      <c r="J119" s="8">
        <v>2</v>
      </c>
      <c r="K119" s="8">
        <v>0</v>
      </c>
      <c r="L119" s="8">
        <v>10</v>
      </c>
      <c r="M119" s="8">
        <v>3.56</v>
      </c>
      <c r="N119" s="8">
        <v>35.31</v>
      </c>
      <c r="O119" s="8">
        <v>8</v>
      </c>
      <c r="P119" s="8">
        <v>2</v>
      </c>
      <c r="Q119" s="8">
        <v>18</v>
      </c>
      <c r="R119" s="8">
        <v>2</v>
      </c>
      <c r="S119" s="8" t="s">
        <v>122</v>
      </c>
      <c r="T119" s="8" t="s">
        <v>24</v>
      </c>
      <c r="U119" s="8" t="str">
        <f>IF(TRIM(F119)="Win", A119, B119)</f>
        <v>Hong Kong</v>
      </c>
      <c r="V119" s="8" t="str">
        <f>IF(TRIM(T119)="Win", A119, B119)</f>
        <v>Pakistan</v>
      </c>
      <c r="W119" s="8" t="str">
        <f>IF(F119="Win", G119, IF(G119="Batting", "Bowling", "Batting"))</f>
        <v>Bowling</v>
      </c>
    </row>
    <row r="120" spans="1:23">
      <c r="A120" s="7" t="s">
        <v>98</v>
      </c>
      <c r="B120" s="7" t="s">
        <v>21</v>
      </c>
      <c r="C120" s="7" t="s">
        <v>103</v>
      </c>
      <c r="D120" s="7" t="s">
        <v>23</v>
      </c>
      <c r="E120" s="7">
        <v>2022</v>
      </c>
      <c r="F120" s="7" t="s">
        <v>24</v>
      </c>
      <c r="G120" s="7" t="s">
        <v>25</v>
      </c>
      <c r="H120" s="7">
        <v>175</v>
      </c>
      <c r="I120" s="7">
        <v>6</v>
      </c>
      <c r="J120" s="7">
        <v>9</v>
      </c>
      <c r="K120" s="7">
        <v>9</v>
      </c>
      <c r="L120" s="7">
        <v>12</v>
      </c>
      <c r="M120" s="7">
        <v>8.75</v>
      </c>
      <c r="N120" s="7">
        <v>86.31</v>
      </c>
      <c r="O120" s="7">
        <v>84</v>
      </c>
      <c r="P120" s="7">
        <v>6</v>
      </c>
      <c r="Q120" s="7">
        <v>5</v>
      </c>
      <c r="R120" s="7">
        <v>2</v>
      </c>
      <c r="S120" s="7" t="s">
        <v>123</v>
      </c>
      <c r="T120" s="7" t="s">
        <v>24</v>
      </c>
      <c r="U120" s="7" t="str">
        <f>IF(TRIM(F120)="Win", A120, B120)</f>
        <v>Sri Lanka</v>
      </c>
      <c r="V120" s="7" t="str">
        <f>IF(TRIM(T120)="Win", A120, B120)</f>
        <v>Sri Lanka</v>
      </c>
      <c r="W120" s="7" t="str">
        <f>IF(F120="Win", G120, IF(G120="Batting", "Bowling", "Batting"))</f>
        <v>Bowling</v>
      </c>
    </row>
    <row r="121" spans="1:23">
      <c r="A121" s="8" t="s">
        <v>20</v>
      </c>
      <c r="B121" s="8" t="s">
        <v>29</v>
      </c>
      <c r="C121" s="8" t="s">
        <v>103</v>
      </c>
      <c r="D121" s="8" t="s">
        <v>109</v>
      </c>
      <c r="E121" s="8">
        <v>2022</v>
      </c>
      <c r="F121" s="8" t="s">
        <v>27</v>
      </c>
      <c r="G121" s="8" t="s">
        <v>28</v>
      </c>
      <c r="H121" s="8">
        <v>182</v>
      </c>
      <c r="I121" s="8">
        <v>5</v>
      </c>
      <c r="J121" s="8">
        <v>19</v>
      </c>
      <c r="K121" s="8">
        <v>5</v>
      </c>
      <c r="L121" s="8">
        <v>8</v>
      </c>
      <c r="M121" s="8">
        <v>9.17</v>
      </c>
      <c r="N121" s="8">
        <v>157.12</v>
      </c>
      <c r="O121" s="8">
        <v>71</v>
      </c>
      <c r="P121" s="8">
        <v>7</v>
      </c>
      <c r="Q121" s="8">
        <v>14</v>
      </c>
      <c r="R121" s="8">
        <v>2</v>
      </c>
      <c r="S121" s="8" t="s">
        <v>124</v>
      </c>
      <c r="T121" s="8" t="s">
        <v>27</v>
      </c>
      <c r="U121" s="8" t="str">
        <f>IF(TRIM(F121)="Win", A121, B121)</f>
        <v>Pakistan</v>
      </c>
      <c r="V121" s="8" t="str">
        <f>IF(TRIM(T121)="Win", A121, B121)</f>
        <v>Pakistan</v>
      </c>
      <c r="W121" s="8" t="str">
        <f>IF(F121="Win", G121, IF(G121="Batting", "Bowling", "Batting"))</f>
        <v>Bowling</v>
      </c>
    </row>
    <row r="122" spans="1:23">
      <c r="A122" s="7" t="s">
        <v>29</v>
      </c>
      <c r="B122" s="7" t="s">
        <v>21</v>
      </c>
      <c r="C122" s="7" t="s">
        <v>103</v>
      </c>
      <c r="D122" s="7" t="s">
        <v>109</v>
      </c>
      <c r="E122" s="7">
        <v>2022</v>
      </c>
      <c r="F122" s="7" t="s">
        <v>24</v>
      </c>
      <c r="G122" s="7" t="s">
        <v>25</v>
      </c>
      <c r="H122" s="7">
        <v>173</v>
      </c>
      <c r="I122" s="7">
        <v>8</v>
      </c>
      <c r="J122" s="7">
        <v>10</v>
      </c>
      <c r="K122" s="7">
        <v>7</v>
      </c>
      <c r="L122" s="7">
        <v>8</v>
      </c>
      <c r="M122" s="7">
        <v>8.65</v>
      </c>
      <c r="N122" s="7">
        <v>102.94</v>
      </c>
      <c r="O122" s="7">
        <v>72</v>
      </c>
      <c r="P122" s="7">
        <v>4</v>
      </c>
      <c r="Q122" s="7">
        <v>6</v>
      </c>
      <c r="R122" s="7">
        <v>3</v>
      </c>
      <c r="S122" s="7" t="s">
        <v>125</v>
      </c>
      <c r="T122" s="7" t="s">
        <v>24</v>
      </c>
      <c r="U122" s="7" t="str">
        <f>IF(TRIM(F122)="Win", A122, B122)</f>
        <v>Sri Lanka</v>
      </c>
      <c r="V122" s="7" t="str">
        <f>IF(TRIM(T122)="Win", A122, B122)</f>
        <v>Sri Lanka</v>
      </c>
      <c r="W122" s="7" t="str">
        <f>IF(F122="Win", G122, IF(G122="Batting", "Bowling", "Batting"))</f>
        <v>Bowling</v>
      </c>
    </row>
    <row r="123" spans="1:23">
      <c r="A123" s="8" t="s">
        <v>98</v>
      </c>
      <c r="B123" s="8" t="s">
        <v>20</v>
      </c>
      <c r="C123" s="8" t="s">
        <v>103</v>
      </c>
      <c r="D123" s="8" t="s">
        <v>23</v>
      </c>
      <c r="E123" s="8">
        <v>2022</v>
      </c>
      <c r="F123" s="8" t="s">
        <v>24</v>
      </c>
      <c r="G123" s="8" t="s">
        <v>25</v>
      </c>
      <c r="H123" s="8">
        <v>129</v>
      </c>
      <c r="I123" s="8">
        <v>6</v>
      </c>
      <c r="J123" s="8">
        <v>10</v>
      </c>
      <c r="K123" s="8">
        <v>5</v>
      </c>
      <c r="L123" s="8">
        <v>3</v>
      </c>
      <c r="M123" s="8">
        <v>6.45</v>
      </c>
      <c r="N123" s="8">
        <v>93.31</v>
      </c>
      <c r="O123" s="8">
        <v>35</v>
      </c>
      <c r="P123" s="8">
        <v>9</v>
      </c>
      <c r="Q123" s="8">
        <v>5</v>
      </c>
      <c r="R123" s="8">
        <v>3</v>
      </c>
      <c r="S123" s="8" t="s">
        <v>126</v>
      </c>
      <c r="T123" s="8" t="s">
        <v>24</v>
      </c>
      <c r="U123" s="8" t="str">
        <f>IF(TRIM(F123)="Win", A123, B123)</f>
        <v>Pakistan</v>
      </c>
      <c r="V123" s="8" t="str">
        <f>IF(TRIM(T123)="Win", A123, B123)</f>
        <v>Pakistan</v>
      </c>
      <c r="W123" s="8" t="str">
        <f>IF(F123="Win", G123, IF(G123="Batting", "Bowling", "Batting"))</f>
        <v>Bowling</v>
      </c>
    </row>
    <row r="124" spans="1:23">
      <c r="A124" s="7" t="s">
        <v>98</v>
      </c>
      <c r="B124" s="7" t="s">
        <v>29</v>
      </c>
      <c r="C124" s="7" t="s">
        <v>103</v>
      </c>
      <c r="D124" s="7" t="s">
        <v>109</v>
      </c>
      <c r="E124" s="7">
        <v>2022</v>
      </c>
      <c r="F124" s="7" t="s">
        <v>27</v>
      </c>
      <c r="G124" s="7" t="s">
        <v>28</v>
      </c>
      <c r="H124" s="7">
        <v>111</v>
      </c>
      <c r="I124" s="7">
        <v>8</v>
      </c>
      <c r="J124" s="7">
        <v>9</v>
      </c>
      <c r="K124" s="7">
        <v>3</v>
      </c>
      <c r="L124" s="7">
        <v>3</v>
      </c>
      <c r="M124" s="7">
        <v>5.55</v>
      </c>
      <c r="N124" s="7">
        <v>51.25</v>
      </c>
      <c r="O124" s="7">
        <v>64</v>
      </c>
      <c r="P124" s="7">
        <v>2</v>
      </c>
      <c r="Q124" s="7">
        <v>2</v>
      </c>
      <c r="R124" s="7">
        <v>2</v>
      </c>
      <c r="S124" s="7" t="s">
        <v>92</v>
      </c>
      <c r="T124" s="7" t="s">
        <v>24</v>
      </c>
      <c r="U124" s="7" t="str">
        <f>IF(TRIM(F124)="Win", A124, B124)</f>
        <v>Afghanistan</v>
      </c>
      <c r="V124" s="7" t="str">
        <f>IF(TRIM(T124)="Win", A124, B124)</f>
        <v>India</v>
      </c>
      <c r="W124" s="7" t="str">
        <f>IF(F124="Win", G124, IF(G124="Batting", "Bowling", "Batting"))</f>
        <v>Bowling</v>
      </c>
    </row>
    <row r="125" spans="1:23">
      <c r="A125" s="8" t="s">
        <v>20</v>
      </c>
      <c r="B125" s="8" t="s">
        <v>21</v>
      </c>
      <c r="C125" s="8" t="s">
        <v>103</v>
      </c>
      <c r="D125" s="8" t="s">
        <v>109</v>
      </c>
      <c r="E125" s="8">
        <v>2022</v>
      </c>
      <c r="F125" s="8" t="s">
        <v>24</v>
      </c>
      <c r="G125" s="8" t="s">
        <v>25</v>
      </c>
      <c r="H125" s="8">
        <v>121</v>
      </c>
      <c r="I125" s="8">
        <v>10</v>
      </c>
      <c r="J125" s="8">
        <v>4</v>
      </c>
      <c r="K125" s="8">
        <v>3</v>
      </c>
      <c r="L125" s="8">
        <v>17</v>
      </c>
      <c r="M125" s="8">
        <v>6.31</v>
      </c>
      <c r="N125" s="8">
        <v>58.78</v>
      </c>
      <c r="O125" s="8">
        <v>30</v>
      </c>
      <c r="P125" s="8">
        <v>5</v>
      </c>
      <c r="Q125" s="8">
        <v>5</v>
      </c>
      <c r="R125" s="8">
        <v>2</v>
      </c>
      <c r="S125" s="8" t="s">
        <v>127</v>
      </c>
      <c r="T125" s="8" t="s">
        <v>24</v>
      </c>
      <c r="U125" s="8" t="str">
        <f>IF(TRIM(F125)="Win", A125, B125)</f>
        <v>Sri Lanka</v>
      </c>
      <c r="V125" s="8" t="str">
        <f>IF(TRIM(T125)="Win", A125, B125)</f>
        <v>Sri Lanka</v>
      </c>
      <c r="W125" s="8" t="str">
        <f>IF(F125="Win", G125, IF(G125="Batting", "Bowling", "Batting"))</f>
        <v>Bowling</v>
      </c>
    </row>
    <row r="126" spans="1:23">
      <c r="A126" s="7" t="s">
        <v>20</v>
      </c>
      <c r="B126" s="7" t="s">
        <v>21</v>
      </c>
      <c r="C126" s="7" t="s">
        <v>103</v>
      </c>
      <c r="D126" s="7" t="s">
        <v>109</v>
      </c>
      <c r="E126" s="7">
        <v>2022</v>
      </c>
      <c r="F126" s="7" t="s">
        <v>27</v>
      </c>
      <c r="G126" s="7" t="s">
        <v>28</v>
      </c>
      <c r="H126" s="7">
        <v>147</v>
      </c>
      <c r="I126" s="7">
        <v>10</v>
      </c>
      <c r="J126" s="7">
        <v>9</v>
      </c>
      <c r="K126" s="7">
        <v>4</v>
      </c>
      <c r="L126" s="7">
        <v>14</v>
      </c>
      <c r="M126" s="7">
        <v>7.35</v>
      </c>
      <c r="N126" s="7">
        <v>99.38</v>
      </c>
      <c r="O126" s="7">
        <v>55</v>
      </c>
      <c r="P126" s="7">
        <v>6</v>
      </c>
      <c r="Q126" s="7">
        <v>10</v>
      </c>
      <c r="R126" s="7">
        <v>3</v>
      </c>
      <c r="S126" s="7" t="s">
        <v>128</v>
      </c>
      <c r="T126" s="7" t="s">
        <v>24</v>
      </c>
      <c r="U126" s="7" t="str">
        <f>IF(TRIM(F126)="Win", A126, B126)</f>
        <v>Pakistan</v>
      </c>
      <c r="V126" s="7" t="str">
        <f>IF(TRIM(T126)="Win", A126, B126)</f>
        <v>Sri Lanka</v>
      </c>
      <c r="W126" s="7" t="str">
        <f>IF(F126="Win", G126, IF(G126="Batting", "Bowling", "Batting"))</f>
        <v>Bowling</v>
      </c>
    </row>
    <row r="127" spans="1:23">
      <c r="A127" s="8" t="s">
        <v>20</v>
      </c>
      <c r="B127" s="8" t="s">
        <v>148</v>
      </c>
      <c r="C127" s="8" t="s">
        <v>22</v>
      </c>
      <c r="D127" s="8" t="s">
        <v>149</v>
      </c>
      <c r="E127" s="8">
        <v>2023</v>
      </c>
      <c r="F127" s="8"/>
      <c r="G127" s="8"/>
      <c r="H127" s="8"/>
      <c r="I127" s="8"/>
      <c r="J127" s="8"/>
      <c r="K127" s="8"/>
      <c r="L127" s="8"/>
      <c r="M127" s="8"/>
      <c r="N127" s="8"/>
      <c r="O127" s="8"/>
      <c r="P127" s="8"/>
      <c r="Q127" s="8"/>
      <c r="R127" s="8"/>
      <c r="S127" s="8" t="s">
        <v>150</v>
      </c>
      <c r="T127" s="8"/>
      <c r="U127" s="8" t="s">
        <v>20</v>
      </c>
      <c r="V127" s="8" t="s">
        <v>20</v>
      </c>
      <c r="W127" s="8" t="str">
        <f>IF(F127="Win", G127, IF(G127="Batting", "Bowling", "Batting"))</f>
        <v>Batting</v>
      </c>
    </row>
    <row r="128" spans="1:23">
      <c r="A128" s="7" t="s">
        <v>33</v>
      </c>
      <c r="B128" s="7" t="s">
        <v>21</v>
      </c>
      <c r="C128" s="7" t="s">
        <v>22</v>
      </c>
      <c r="D128" s="7" t="s">
        <v>151</v>
      </c>
      <c r="E128" s="7">
        <v>2023</v>
      </c>
      <c r="F128" s="7"/>
      <c r="G128" s="7"/>
      <c r="H128" s="7"/>
      <c r="I128" s="7"/>
      <c r="J128" s="7"/>
      <c r="K128" s="7"/>
      <c r="L128" s="7"/>
      <c r="M128" s="7"/>
      <c r="N128" s="7"/>
      <c r="O128" s="7"/>
      <c r="P128" s="7"/>
      <c r="Q128" s="7"/>
      <c r="R128" s="7"/>
      <c r="S128" s="7" t="s">
        <v>152</v>
      </c>
      <c r="T128" s="7"/>
      <c r="U128" s="7" t="s">
        <v>33</v>
      </c>
      <c r="V128" s="7" t="str">
        <f t="shared" ref="V128" si="0">IF(TRIM(T128)="Win", A128, B128)</f>
        <v>Sri Lanka</v>
      </c>
      <c r="W128" s="7" t="str">
        <f t="shared" ref="W128:W131" si="1">IF(F128="Win", G128, IF(G128="Batting", "Bowling", "Batting"))</f>
        <v>Batting</v>
      </c>
    </row>
    <row r="129" spans="1:23">
      <c r="A129" s="8" t="s">
        <v>33</v>
      </c>
      <c r="B129" s="8" t="s">
        <v>98</v>
      </c>
      <c r="C129" s="8" t="s">
        <v>22</v>
      </c>
      <c r="D129" s="8" t="s">
        <v>75</v>
      </c>
      <c r="E129" s="8">
        <v>2023</v>
      </c>
      <c r="F129" s="8"/>
      <c r="G129" s="8"/>
      <c r="H129" s="8"/>
      <c r="I129" s="8"/>
      <c r="J129" s="8"/>
      <c r="K129" s="8"/>
      <c r="L129" s="8"/>
      <c r="M129" s="8"/>
      <c r="N129" s="8"/>
      <c r="O129" s="8"/>
      <c r="P129" s="8"/>
      <c r="Q129" s="8"/>
      <c r="R129" s="8"/>
      <c r="S129" s="8" t="s">
        <v>153</v>
      </c>
      <c r="T129" s="8"/>
      <c r="U129" s="8" t="s">
        <v>33</v>
      </c>
      <c r="V129" s="8" t="s">
        <v>33</v>
      </c>
      <c r="W129" s="8" t="str">
        <f t="shared" si="1"/>
        <v>Batting</v>
      </c>
    </row>
    <row r="130" spans="1:23">
      <c r="A130" s="7" t="s">
        <v>29</v>
      </c>
      <c r="B130" s="7" t="s">
        <v>148</v>
      </c>
      <c r="C130" s="7" t="s">
        <v>22</v>
      </c>
      <c r="D130" s="7" t="s">
        <v>151</v>
      </c>
      <c r="E130" s="7">
        <v>2023</v>
      </c>
      <c r="F130" s="7"/>
      <c r="G130" s="7"/>
      <c r="H130" s="7"/>
      <c r="I130" s="7"/>
      <c r="J130" s="7"/>
      <c r="K130" s="7"/>
      <c r="L130" s="7"/>
      <c r="M130" s="7"/>
      <c r="N130" s="7"/>
      <c r="O130" s="7"/>
      <c r="P130" s="7"/>
      <c r="Q130" s="7"/>
      <c r="R130" s="7"/>
      <c r="S130" s="7" t="s">
        <v>104</v>
      </c>
      <c r="T130" s="7"/>
      <c r="U130" s="7" t="s">
        <v>29</v>
      </c>
      <c r="V130" s="7" t="s">
        <v>29</v>
      </c>
      <c r="W130" s="7" t="s">
        <v>28</v>
      </c>
    </row>
    <row r="131" spans="1:23">
      <c r="A131" s="8" t="s">
        <v>21</v>
      </c>
      <c r="B131" s="8" t="s">
        <v>98</v>
      </c>
      <c r="C131" s="8" t="s">
        <v>22</v>
      </c>
      <c r="D131" s="8" t="s">
        <v>75</v>
      </c>
      <c r="E131" s="8">
        <v>2023</v>
      </c>
      <c r="F131" s="8"/>
      <c r="G131" s="8"/>
      <c r="H131" s="8"/>
      <c r="I131" s="8"/>
      <c r="J131" s="8"/>
      <c r="K131" s="8"/>
      <c r="L131" s="8"/>
      <c r="M131" s="8"/>
      <c r="N131" s="8"/>
      <c r="O131" s="8"/>
      <c r="P131" s="8"/>
      <c r="Q131" s="8"/>
      <c r="R131" s="8"/>
      <c r="S131" s="8" t="s">
        <v>121</v>
      </c>
      <c r="T131" s="8"/>
      <c r="U131" s="8" t="s">
        <v>21</v>
      </c>
      <c r="V131" s="8" t="s">
        <v>21</v>
      </c>
      <c r="W131" s="8" t="str">
        <f t="shared" si="1"/>
        <v>Batting</v>
      </c>
    </row>
    <row r="132" spans="1:23">
      <c r="A132" s="7" t="s">
        <v>33</v>
      </c>
      <c r="B132" s="7" t="s">
        <v>20</v>
      </c>
      <c r="C132" s="7" t="s">
        <v>22</v>
      </c>
      <c r="D132" s="7" t="s">
        <v>75</v>
      </c>
      <c r="E132" s="7">
        <v>2023</v>
      </c>
      <c r="F132" s="7"/>
      <c r="G132" s="7"/>
      <c r="H132" s="7"/>
      <c r="I132" s="7"/>
      <c r="J132" s="7"/>
      <c r="K132" s="7"/>
      <c r="L132" s="7"/>
      <c r="M132" s="7"/>
      <c r="N132" s="7"/>
      <c r="O132" s="7"/>
      <c r="P132" s="7"/>
      <c r="Q132" s="7"/>
      <c r="R132" s="7"/>
      <c r="S132" s="7" t="s">
        <v>154</v>
      </c>
      <c r="T132" s="7"/>
      <c r="U132" s="7" t="s">
        <v>33</v>
      </c>
      <c r="V132" s="7" t="str">
        <f>IF(TRIM(T132)="Win", A132, B132)</f>
        <v>Pakistan</v>
      </c>
      <c r="W132" s="7" t="str">
        <f>IF(F132="Win", G132, IF(G132="Batting", "Bowling", "Batting"))</f>
        <v>Batting</v>
      </c>
    </row>
    <row r="133" spans="1:23">
      <c r="A133" s="8" t="s">
        <v>33</v>
      </c>
      <c r="B133" s="8" t="s">
        <v>21</v>
      </c>
      <c r="C133" s="8" t="s">
        <v>22</v>
      </c>
      <c r="D133" s="8" t="s">
        <v>58</v>
      </c>
      <c r="E133" s="8">
        <v>2023</v>
      </c>
      <c r="F133" s="8"/>
      <c r="G133" s="8"/>
      <c r="H133" s="8"/>
      <c r="I133" s="8"/>
      <c r="J133" s="8"/>
      <c r="K133" s="8"/>
      <c r="L133" s="8"/>
      <c r="M133" s="8"/>
      <c r="N133" s="8"/>
      <c r="O133" s="8"/>
      <c r="P133" s="8"/>
      <c r="Q133" s="8"/>
      <c r="R133" s="8"/>
      <c r="S133" s="8" t="s">
        <v>155</v>
      </c>
      <c r="T133" s="8"/>
      <c r="U133" s="8" t="s">
        <v>33</v>
      </c>
      <c r="V133" s="8" t="str">
        <f t="shared" ref="V133" si="2">IF(TRIM(T133)="Win", A133, B133)</f>
        <v>Sri Lanka</v>
      </c>
      <c r="W133" s="8" t="s">
        <v>28</v>
      </c>
    </row>
    <row r="134" spans="1:23">
      <c r="A134" s="7" t="s">
        <v>29</v>
      </c>
      <c r="B134" s="7" t="s">
        <v>20</v>
      </c>
      <c r="C134" s="7" t="s">
        <v>22</v>
      </c>
      <c r="D134" s="7" t="s">
        <v>58</v>
      </c>
      <c r="E134" s="7">
        <v>2023</v>
      </c>
      <c r="F134" s="7"/>
      <c r="G134" s="7"/>
      <c r="H134" s="7"/>
      <c r="I134" s="7"/>
      <c r="J134" s="7"/>
      <c r="K134" s="7"/>
      <c r="L134" s="7"/>
      <c r="M134" s="7"/>
      <c r="N134" s="7"/>
      <c r="O134" s="7"/>
      <c r="P134" s="7"/>
      <c r="Q134" s="7"/>
      <c r="R134" s="7"/>
      <c r="S134" s="7" t="s">
        <v>92</v>
      </c>
      <c r="T134" s="7"/>
      <c r="U134" s="7" t="str">
        <f t="shared" ref="U134" si="3">IF(TRIM(F134)="Win", A134, B134)</f>
        <v>Pakistan</v>
      </c>
      <c r="V134" s="7" t="s">
        <v>29</v>
      </c>
      <c r="W134" s="7" t="s">
        <v>28</v>
      </c>
    </row>
    <row r="135" spans="1:23">
      <c r="A135" s="8" t="s">
        <v>29</v>
      </c>
      <c r="B135" s="8" t="s">
        <v>21</v>
      </c>
      <c r="C135" s="8" t="s">
        <v>22</v>
      </c>
      <c r="D135" s="8" t="s">
        <v>58</v>
      </c>
      <c r="E135" s="8">
        <v>2023</v>
      </c>
      <c r="F135" s="8"/>
      <c r="G135" s="8"/>
      <c r="H135" s="8"/>
      <c r="I135" s="8"/>
      <c r="J135" s="8"/>
      <c r="K135" s="8"/>
      <c r="L135" s="8"/>
      <c r="M135" s="8"/>
      <c r="N135" s="8"/>
      <c r="O135" s="8"/>
      <c r="P135" s="8"/>
      <c r="Q135" s="8"/>
      <c r="R135" s="8"/>
      <c r="S135" s="8" t="s">
        <v>156</v>
      </c>
      <c r="T135" s="8"/>
      <c r="U135" s="8" t="s">
        <v>29</v>
      </c>
      <c r="V135" s="8" t="s">
        <v>29</v>
      </c>
      <c r="W135" s="8" t="str">
        <f>IF(F135="Win", G135, IF(G135="Batting", "Bowling", "Batting"))</f>
        <v>Batting</v>
      </c>
    </row>
    <row r="136" spans="1:23">
      <c r="A136" s="7" t="s">
        <v>20</v>
      </c>
      <c r="B136" s="7" t="s">
        <v>21</v>
      </c>
      <c r="C136" s="7" t="s">
        <v>22</v>
      </c>
      <c r="D136" s="7" t="s">
        <v>58</v>
      </c>
      <c r="E136" s="7">
        <v>2023</v>
      </c>
      <c r="F136" s="7"/>
      <c r="G136" s="7"/>
      <c r="H136" s="7"/>
      <c r="I136" s="7"/>
      <c r="J136" s="7"/>
      <c r="K136" s="7"/>
      <c r="L136" s="7"/>
      <c r="M136" s="7"/>
      <c r="N136" s="7"/>
      <c r="O136" s="7"/>
      <c r="P136" s="7"/>
      <c r="Q136" s="7"/>
      <c r="R136" s="7"/>
      <c r="S136" s="7" t="s">
        <v>121</v>
      </c>
      <c r="T136" s="7"/>
      <c r="U136" s="7" t="s">
        <v>20</v>
      </c>
      <c r="V136" s="7" t="str">
        <f>IF(TRIM(T136)="Win", A136, B136)</f>
        <v>Sri Lanka</v>
      </c>
      <c r="W136" s="7" t="str">
        <f>IF(F136="Win", G136, IF(G136="Batting", "Bowling", "Batting"))</f>
        <v>Batting</v>
      </c>
    </row>
    <row r="137" spans="1:23">
      <c r="A137" s="8" t="s">
        <v>29</v>
      </c>
      <c r="B137" s="8" t="s">
        <v>33</v>
      </c>
      <c r="C137" s="8" t="s">
        <v>22</v>
      </c>
      <c r="D137" s="8" t="s">
        <v>58</v>
      </c>
      <c r="E137" s="8">
        <v>2023</v>
      </c>
      <c r="F137" s="8"/>
      <c r="G137" s="8"/>
      <c r="H137" s="8"/>
      <c r="I137" s="8"/>
      <c r="J137" s="8"/>
      <c r="K137" s="8"/>
      <c r="L137" s="8"/>
      <c r="M137" s="8"/>
      <c r="N137" s="8"/>
      <c r="O137" s="8"/>
      <c r="P137" s="8"/>
      <c r="Q137" s="8"/>
      <c r="R137" s="8"/>
      <c r="S137" s="8" t="s">
        <v>94</v>
      </c>
      <c r="T137" s="8"/>
      <c r="U137" s="8" t="s">
        <v>29</v>
      </c>
      <c r="V137" s="8" t="s">
        <v>29</v>
      </c>
      <c r="W137" s="8" t="str">
        <f t="shared" ref="W137:W138" si="4">IF(F137="Win", G137, IF(G137="Batting", "Bowling", "Batting"))</f>
        <v>Batting</v>
      </c>
    </row>
    <row r="138" spans="1:23">
      <c r="A138" s="7" t="s">
        <v>29</v>
      </c>
      <c r="B138" s="7" t="s">
        <v>21</v>
      </c>
      <c r="C138" s="7" t="s">
        <v>22</v>
      </c>
      <c r="D138" s="7" t="s">
        <v>58</v>
      </c>
      <c r="E138" s="7">
        <v>2023</v>
      </c>
      <c r="F138" s="7"/>
      <c r="G138" s="7"/>
      <c r="H138" s="7"/>
      <c r="I138" s="7"/>
      <c r="J138" s="7"/>
      <c r="K138" s="7"/>
      <c r="L138" s="7"/>
      <c r="M138" s="7"/>
      <c r="N138" s="7"/>
      <c r="O138" s="7"/>
      <c r="P138" s="7"/>
      <c r="Q138" s="7"/>
      <c r="R138" s="7"/>
      <c r="S138" s="7" t="s">
        <v>157</v>
      </c>
      <c r="T138" s="7"/>
      <c r="U138" s="7" t="str">
        <f t="shared" ref="U138" si="5">IF(TRIM(F138)="Win", A138, B138)</f>
        <v>Sri Lanka</v>
      </c>
      <c r="V138" s="7" t="s">
        <v>29</v>
      </c>
      <c r="W138" s="7" t="str">
        <f t="shared" si="4"/>
        <v>Batting</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CD794-8762-4279-857B-33382BA802D2}">
  <dimension ref="A1:E17"/>
  <sheetViews>
    <sheetView workbookViewId="0">
      <selection activeCell="B3" sqref="A2:E17"/>
    </sheetView>
  </sheetViews>
  <sheetFormatPr defaultRowHeight="15"/>
  <cols>
    <col min="1" max="1" width="17.42578125" customWidth="1"/>
    <col min="2" max="2" width="18.85546875" customWidth="1"/>
    <col min="3" max="3" width="15.5703125" customWidth="1"/>
    <col min="4" max="4" width="18.42578125" customWidth="1"/>
    <col min="5" max="5" width="39.7109375" customWidth="1"/>
  </cols>
  <sheetData>
    <row r="1" spans="1:5" ht="31.5">
      <c r="A1" s="2" t="s">
        <v>132</v>
      </c>
      <c r="B1" s="2" t="s">
        <v>130</v>
      </c>
      <c r="C1" s="2" t="s">
        <v>133</v>
      </c>
      <c r="D1" s="2" t="s">
        <v>134</v>
      </c>
      <c r="E1" s="2" t="s">
        <v>162</v>
      </c>
    </row>
    <row r="2" spans="1:5" ht="30">
      <c r="A2" s="3">
        <v>1984</v>
      </c>
      <c r="B2" s="3" t="s">
        <v>29</v>
      </c>
      <c r="C2" s="3" t="s">
        <v>21</v>
      </c>
      <c r="D2" s="3" t="s">
        <v>67</v>
      </c>
      <c r="E2" s="1" t="s">
        <v>143</v>
      </c>
    </row>
    <row r="3" spans="1:5" ht="34.5">
      <c r="A3" s="3">
        <v>1986</v>
      </c>
      <c r="B3" s="3" t="s">
        <v>21</v>
      </c>
      <c r="C3" s="3" t="s">
        <v>20</v>
      </c>
      <c r="D3" s="3" t="s">
        <v>21</v>
      </c>
      <c r="E3" s="1" t="s">
        <v>142</v>
      </c>
    </row>
    <row r="4" spans="1:5" ht="30">
      <c r="A4" s="3">
        <v>1988</v>
      </c>
      <c r="B4" s="3" t="s">
        <v>29</v>
      </c>
      <c r="C4" s="3" t="s">
        <v>21</v>
      </c>
      <c r="D4" s="3" t="s">
        <v>33</v>
      </c>
      <c r="E4" s="1" t="s">
        <v>43</v>
      </c>
    </row>
    <row r="5" spans="1:5" ht="30">
      <c r="A5" s="3">
        <v>1990</v>
      </c>
      <c r="B5" s="3" t="s">
        <v>29</v>
      </c>
      <c r="C5" s="3" t="s">
        <v>21</v>
      </c>
      <c r="D5" s="3" t="s">
        <v>33</v>
      </c>
      <c r="E5" s="1" t="s">
        <v>141</v>
      </c>
    </row>
    <row r="6" spans="1:5" ht="30">
      <c r="A6" s="3">
        <v>1995</v>
      </c>
      <c r="B6" s="3" t="s">
        <v>29</v>
      </c>
      <c r="C6" s="3" t="s">
        <v>21</v>
      </c>
      <c r="D6" s="3" t="s">
        <v>67</v>
      </c>
      <c r="E6" s="1" t="s">
        <v>43</v>
      </c>
    </row>
    <row r="7" spans="1:5" ht="30">
      <c r="A7" s="3">
        <v>1997</v>
      </c>
      <c r="B7" s="3" t="s">
        <v>21</v>
      </c>
      <c r="C7" s="3" t="s">
        <v>29</v>
      </c>
      <c r="D7" s="3" t="s">
        <v>21</v>
      </c>
      <c r="E7" s="1" t="s">
        <v>50</v>
      </c>
    </row>
    <row r="8" spans="1:5" ht="30">
      <c r="A8" s="3">
        <v>2000</v>
      </c>
      <c r="B8" s="3" t="s">
        <v>20</v>
      </c>
      <c r="C8" s="3" t="s">
        <v>21</v>
      </c>
      <c r="D8" s="3" t="s">
        <v>33</v>
      </c>
      <c r="E8" s="1" t="s">
        <v>135</v>
      </c>
    </row>
    <row r="9" spans="1:5" ht="30">
      <c r="A9" s="3">
        <v>2004</v>
      </c>
      <c r="B9" s="3" t="s">
        <v>21</v>
      </c>
      <c r="C9" s="3" t="s">
        <v>29</v>
      </c>
      <c r="D9" s="3" t="s">
        <v>21</v>
      </c>
      <c r="E9" s="1" t="s">
        <v>57</v>
      </c>
    </row>
    <row r="10" spans="1:5" ht="30">
      <c r="A10" s="3">
        <v>2008</v>
      </c>
      <c r="B10" s="3" t="s">
        <v>21</v>
      </c>
      <c r="C10" s="3" t="s">
        <v>29</v>
      </c>
      <c r="D10" s="3" t="s">
        <v>20</v>
      </c>
      <c r="E10" s="1" t="s">
        <v>140</v>
      </c>
    </row>
    <row r="11" spans="1:5" ht="30">
      <c r="A11" s="3">
        <v>2010</v>
      </c>
      <c r="B11" s="3" t="s">
        <v>29</v>
      </c>
      <c r="C11" s="3" t="s">
        <v>21</v>
      </c>
      <c r="D11" s="3" t="s">
        <v>21</v>
      </c>
      <c r="E11" s="1" t="s">
        <v>139</v>
      </c>
    </row>
    <row r="12" spans="1:5" ht="30">
      <c r="A12" s="3">
        <v>2012</v>
      </c>
      <c r="B12" s="3" t="s">
        <v>20</v>
      </c>
      <c r="C12" s="3" t="s">
        <v>33</v>
      </c>
      <c r="D12" s="3" t="s">
        <v>33</v>
      </c>
      <c r="E12" s="1" t="s">
        <v>138</v>
      </c>
    </row>
    <row r="13" spans="1:5" ht="30">
      <c r="A13" s="3">
        <v>2014</v>
      </c>
      <c r="B13" s="3" t="s">
        <v>21</v>
      </c>
      <c r="C13" s="3" t="s">
        <v>20</v>
      </c>
      <c r="D13" s="3" t="s">
        <v>33</v>
      </c>
      <c r="E13" s="1" t="s">
        <v>136</v>
      </c>
    </row>
    <row r="14" spans="1:5" ht="30">
      <c r="A14" s="3">
        <v>2016</v>
      </c>
      <c r="B14" s="3" t="s">
        <v>29</v>
      </c>
      <c r="C14" s="3" t="s">
        <v>33</v>
      </c>
      <c r="D14" s="3" t="s">
        <v>33</v>
      </c>
      <c r="E14" s="1" t="s">
        <v>106</v>
      </c>
    </row>
    <row r="15" spans="1:5" ht="30">
      <c r="A15" s="3">
        <v>2018</v>
      </c>
      <c r="B15" s="3" t="s">
        <v>29</v>
      </c>
      <c r="C15" s="3" t="s">
        <v>33</v>
      </c>
      <c r="D15" s="3" t="s">
        <v>67</v>
      </c>
      <c r="E15" s="1" t="s">
        <v>108</v>
      </c>
    </row>
    <row r="16" spans="1:5" ht="34.5">
      <c r="A16" s="3">
        <v>2022</v>
      </c>
      <c r="B16" s="3" t="s">
        <v>21</v>
      </c>
      <c r="C16" s="3" t="s">
        <v>20</v>
      </c>
      <c r="D16" s="3" t="s">
        <v>67</v>
      </c>
      <c r="E16" s="1" t="s">
        <v>137</v>
      </c>
    </row>
    <row r="17" spans="1:5" ht="40.5" customHeight="1">
      <c r="A17" s="3">
        <v>2023</v>
      </c>
      <c r="B17" s="3" t="s">
        <v>29</v>
      </c>
      <c r="C17" s="3" t="s">
        <v>21</v>
      </c>
      <c r="D17" s="3" t="s">
        <v>21</v>
      </c>
      <c r="E17" s="1" t="s">
        <v>163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25BCD-B46C-4583-A307-B31E1457DC41}">
  <dimension ref="A3:D9"/>
  <sheetViews>
    <sheetView topLeftCell="A4" workbookViewId="0">
      <selection activeCell="A8" sqref="A8"/>
    </sheetView>
  </sheetViews>
  <sheetFormatPr defaultRowHeight="15"/>
  <cols>
    <col min="1" max="1" width="20.7109375" bestFit="1" customWidth="1"/>
    <col min="2" max="2" width="16.85546875" bestFit="1" customWidth="1"/>
    <col min="3" max="3" width="8" bestFit="1" customWidth="1"/>
    <col min="4" max="4" width="11.28515625" bestFit="1" customWidth="1"/>
  </cols>
  <sheetData>
    <row r="3" spans="1:4">
      <c r="A3" s="4" t="s">
        <v>146</v>
      </c>
      <c r="B3" s="4" t="s">
        <v>147</v>
      </c>
    </row>
    <row r="4" spans="1:4">
      <c r="A4" s="4" t="s">
        <v>144</v>
      </c>
      <c r="B4" t="s">
        <v>25</v>
      </c>
      <c r="C4" t="s">
        <v>28</v>
      </c>
      <c r="D4" t="s">
        <v>145</v>
      </c>
    </row>
    <row r="5" spans="1:4">
      <c r="A5" s="5" t="s">
        <v>29</v>
      </c>
      <c r="B5" s="6">
        <v>3</v>
      </c>
      <c r="C5" s="6">
        <v>2</v>
      </c>
      <c r="D5" s="6">
        <v>5</v>
      </c>
    </row>
    <row r="6" spans="1:4">
      <c r="A6" s="5" t="s">
        <v>21</v>
      </c>
      <c r="B6" s="6">
        <v>3</v>
      </c>
      <c r="C6" s="6">
        <v>1</v>
      </c>
      <c r="D6" s="6">
        <v>4</v>
      </c>
    </row>
    <row r="7" spans="1:4">
      <c r="A7" s="5" t="s">
        <v>20</v>
      </c>
      <c r="B7" s="6">
        <v>2</v>
      </c>
      <c r="C7" s="6"/>
      <c r="D7" s="6">
        <v>2</v>
      </c>
    </row>
    <row r="8" spans="1:4">
      <c r="A8" s="5" t="s">
        <v>33</v>
      </c>
      <c r="B8" s="6">
        <v>1</v>
      </c>
      <c r="C8" s="6"/>
      <c r="D8" s="6">
        <v>1</v>
      </c>
    </row>
    <row r="9" spans="1:4">
      <c r="A9" s="5" t="s">
        <v>145</v>
      </c>
      <c r="B9" s="6">
        <v>9</v>
      </c>
      <c r="C9" s="6">
        <v>3</v>
      </c>
      <c r="D9" s="6">
        <v>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FA9C-9CD7-4A5C-9AB9-04EC05C1DAD4}">
  <dimension ref="A3:B6"/>
  <sheetViews>
    <sheetView workbookViewId="0">
      <selection activeCell="B10" sqref="B10"/>
    </sheetView>
  </sheetViews>
  <sheetFormatPr defaultRowHeight="15"/>
  <cols>
    <col min="1" max="1" width="13.42578125" bestFit="1" customWidth="1"/>
    <col min="2" max="2" width="16" bestFit="1" customWidth="1"/>
  </cols>
  <sheetData>
    <row r="3" spans="1:2">
      <c r="A3" s="4" t="s">
        <v>144</v>
      </c>
      <c r="B3" t="s">
        <v>158</v>
      </c>
    </row>
    <row r="4" spans="1:2">
      <c r="A4" s="5" t="s">
        <v>25</v>
      </c>
      <c r="B4" s="6">
        <v>9</v>
      </c>
    </row>
    <row r="5" spans="1:2">
      <c r="A5" s="5" t="s">
        <v>28</v>
      </c>
      <c r="B5" s="6">
        <v>3</v>
      </c>
    </row>
    <row r="6" spans="1:2">
      <c r="A6" s="5" t="s">
        <v>145</v>
      </c>
      <c r="B6" s="6">
        <v>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AA4B2-3F2C-4C62-AC17-29C908F50152}">
  <dimension ref="A3:D9"/>
  <sheetViews>
    <sheetView workbookViewId="0">
      <selection activeCell="D8" sqref="D8"/>
    </sheetView>
  </sheetViews>
  <sheetFormatPr defaultRowHeight="15"/>
  <cols>
    <col min="1" max="1" width="16" bestFit="1" customWidth="1"/>
    <col min="2" max="2" width="16.85546875" bestFit="1" customWidth="1"/>
    <col min="3" max="3" width="8" bestFit="1" customWidth="1"/>
    <col min="4" max="4" width="11.28515625" bestFit="1" customWidth="1"/>
  </cols>
  <sheetData>
    <row r="3" spans="1:4">
      <c r="A3" s="4" t="s">
        <v>158</v>
      </c>
      <c r="B3" s="4" t="s">
        <v>147</v>
      </c>
    </row>
    <row r="4" spans="1:4">
      <c r="A4" s="4" t="s">
        <v>144</v>
      </c>
      <c r="B4" t="s">
        <v>25</v>
      </c>
      <c r="C4" t="s">
        <v>28</v>
      </c>
      <c r="D4" t="s">
        <v>145</v>
      </c>
    </row>
    <row r="5" spans="1:4">
      <c r="A5" s="5" t="s">
        <v>149</v>
      </c>
      <c r="B5" s="6">
        <v>1</v>
      </c>
      <c r="C5" s="6"/>
      <c r="D5" s="6">
        <v>1</v>
      </c>
    </row>
    <row r="6" spans="1:4">
      <c r="A6" s="5" t="s">
        <v>151</v>
      </c>
      <c r="B6" s="6">
        <v>1</v>
      </c>
      <c r="C6" s="6">
        <v>1</v>
      </c>
      <c r="D6" s="6">
        <v>2</v>
      </c>
    </row>
    <row r="7" spans="1:4">
      <c r="A7" s="5" t="s">
        <v>75</v>
      </c>
      <c r="B7" s="6">
        <v>3</v>
      </c>
      <c r="C7" s="6"/>
      <c r="D7" s="6">
        <v>3</v>
      </c>
    </row>
    <row r="8" spans="1:4">
      <c r="A8" s="5" t="s">
        <v>58</v>
      </c>
      <c r="B8" s="6">
        <v>4</v>
      </c>
      <c r="C8" s="6">
        <v>2</v>
      </c>
      <c r="D8" s="6">
        <v>6</v>
      </c>
    </row>
    <row r="9" spans="1:4">
      <c r="A9" s="5" t="s">
        <v>145</v>
      </c>
      <c r="B9" s="6">
        <v>9</v>
      </c>
      <c r="C9" s="6">
        <v>3</v>
      </c>
      <c r="D9" s="6">
        <v>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B1E7B-28FC-4D37-BD3E-0D059F8FF47F}">
  <dimension ref="A3:F15"/>
  <sheetViews>
    <sheetView workbookViewId="0">
      <selection activeCell="Q30" sqref="Q30"/>
    </sheetView>
  </sheetViews>
  <sheetFormatPr defaultRowHeight="15"/>
  <cols>
    <col min="1" max="1" width="24.5703125" bestFit="1" customWidth="1"/>
    <col min="2" max="2" width="27.5703125" bestFit="1" customWidth="1"/>
    <col min="5" max="5" width="19" customWidth="1"/>
  </cols>
  <sheetData>
    <row r="3" spans="1:6">
      <c r="A3" s="4" t="s">
        <v>144</v>
      </c>
      <c r="B3" t="s">
        <v>159</v>
      </c>
      <c r="E3" t="s">
        <v>160</v>
      </c>
      <c r="F3" t="s">
        <v>161</v>
      </c>
    </row>
    <row r="4" spans="1:6">
      <c r="A4" s="5" t="s">
        <v>121</v>
      </c>
      <c r="B4" s="6">
        <v>2</v>
      </c>
      <c r="E4" t="str">
        <f>A4</f>
        <v>Kusal Mendis</v>
      </c>
      <c r="F4">
        <f>GETPIVOTDATA("Player Of The Match",$A$3,"Player Of The Match",A4)</f>
        <v>2</v>
      </c>
    </row>
    <row r="5" spans="1:6">
      <c r="A5" s="5" t="s">
        <v>156</v>
      </c>
      <c r="B5" s="6">
        <v>1</v>
      </c>
      <c r="E5" t="str">
        <f t="shared" ref="E5:E13" si="0">A5</f>
        <v>Dunith Wellalage</v>
      </c>
      <c r="F5">
        <f t="shared" ref="F5:F13" si="1">GETPIVOTDATA("Player Of The Match",$A$3,"Player Of The Match",A5)</f>
        <v>1</v>
      </c>
    </row>
    <row r="6" spans="1:6">
      <c r="A6" s="5" t="s">
        <v>157</v>
      </c>
      <c r="B6" s="6">
        <v>1</v>
      </c>
      <c r="E6" t="str">
        <f t="shared" si="0"/>
        <v>Mohammed Siraj</v>
      </c>
      <c r="F6">
        <f t="shared" si="1"/>
        <v>1</v>
      </c>
    </row>
    <row r="7" spans="1:6">
      <c r="A7" s="5" t="s">
        <v>150</v>
      </c>
      <c r="B7" s="6">
        <v>1</v>
      </c>
      <c r="E7" t="str">
        <f t="shared" si="0"/>
        <v>Babar Azam</v>
      </c>
      <c r="F7">
        <f t="shared" si="1"/>
        <v>1</v>
      </c>
    </row>
    <row r="8" spans="1:6">
      <c r="A8" s="5" t="s">
        <v>154</v>
      </c>
      <c r="B8" s="6">
        <v>1</v>
      </c>
      <c r="E8" t="str">
        <f t="shared" si="0"/>
        <v>Haris Rauf</v>
      </c>
      <c r="F8">
        <f t="shared" si="1"/>
        <v>1</v>
      </c>
    </row>
    <row r="9" spans="1:6">
      <c r="A9" s="5" t="s">
        <v>104</v>
      </c>
      <c r="B9" s="6">
        <v>1</v>
      </c>
      <c r="E9" t="str">
        <f t="shared" si="0"/>
        <v>Rohit Sharma</v>
      </c>
      <c r="F9">
        <f t="shared" si="1"/>
        <v>1</v>
      </c>
    </row>
    <row r="10" spans="1:6">
      <c r="A10" s="5" t="s">
        <v>155</v>
      </c>
      <c r="B10" s="6">
        <v>1</v>
      </c>
      <c r="E10" t="str">
        <f t="shared" si="0"/>
        <v>Sadeera Samarawickrama</v>
      </c>
      <c r="F10">
        <f t="shared" si="1"/>
        <v>1</v>
      </c>
    </row>
    <row r="11" spans="1:6">
      <c r="A11" s="5" t="s">
        <v>94</v>
      </c>
      <c r="B11" s="6">
        <v>1</v>
      </c>
      <c r="E11" t="str">
        <f t="shared" si="0"/>
        <v>Shakib Al Hasan</v>
      </c>
      <c r="F11">
        <f t="shared" si="1"/>
        <v>1</v>
      </c>
    </row>
    <row r="12" spans="1:6">
      <c r="A12" s="5" t="s">
        <v>92</v>
      </c>
      <c r="B12" s="6">
        <v>1</v>
      </c>
      <c r="E12" t="str">
        <f t="shared" si="0"/>
        <v>Virat Kohli</v>
      </c>
      <c r="F12">
        <f t="shared" si="1"/>
        <v>1</v>
      </c>
    </row>
    <row r="13" spans="1:6">
      <c r="A13" s="5" t="s">
        <v>152</v>
      </c>
      <c r="B13" s="6">
        <v>1</v>
      </c>
      <c r="E13" t="str">
        <f t="shared" si="0"/>
        <v>Matheesa Pathirana</v>
      </c>
      <c r="F13">
        <f t="shared" si="1"/>
        <v>1</v>
      </c>
    </row>
    <row r="14" spans="1:6">
      <c r="A14" s="5" t="s">
        <v>153</v>
      </c>
      <c r="B14" s="6">
        <v>1</v>
      </c>
    </row>
    <row r="15" spans="1:6">
      <c r="A15" s="5" t="s">
        <v>145</v>
      </c>
      <c r="B15" s="6">
        <v>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62B7E-214A-4C06-A663-B52D5C531687}">
  <dimension ref="A1:I44"/>
  <sheetViews>
    <sheetView workbookViewId="0">
      <selection activeCell="S6" sqref="S6"/>
    </sheetView>
  </sheetViews>
  <sheetFormatPr defaultRowHeight="15"/>
  <cols>
    <col min="1" max="1" width="13.42578125" bestFit="1" customWidth="1"/>
    <col min="6" max="6" width="15.85546875" customWidth="1"/>
    <col min="7" max="7" width="24.7109375" customWidth="1"/>
    <col min="8" max="8" width="24" customWidth="1"/>
    <col min="9" max="9" width="37" customWidth="1"/>
    <col min="10" max="10" width="27.5703125" customWidth="1"/>
  </cols>
  <sheetData>
    <row r="1" spans="1:9">
      <c r="F1" t="s">
        <v>4</v>
      </c>
      <c r="G1" t="s">
        <v>130</v>
      </c>
      <c r="H1" t="s">
        <v>164</v>
      </c>
      <c r="I1" t="s">
        <v>165</v>
      </c>
    </row>
    <row r="2" spans="1:9" ht="17.25">
      <c r="F2" s="12">
        <v>1984</v>
      </c>
      <c r="G2" s="13" t="s">
        <v>29</v>
      </c>
      <c r="H2" s="13" t="s">
        <v>21</v>
      </c>
      <c r="I2" s="10" t="s">
        <v>143</v>
      </c>
    </row>
    <row r="3" spans="1:9" ht="17.25">
      <c r="A3" s="4" t="s">
        <v>144</v>
      </c>
      <c r="F3" s="14">
        <v>1986</v>
      </c>
      <c r="G3" s="15" t="s">
        <v>21</v>
      </c>
      <c r="H3" s="15" t="s">
        <v>20</v>
      </c>
      <c r="I3" s="11" t="s">
        <v>142</v>
      </c>
    </row>
    <row r="4" spans="1:9" ht="17.25">
      <c r="A4" s="5">
        <v>2023</v>
      </c>
      <c r="F4" s="12">
        <v>1988</v>
      </c>
      <c r="G4" s="13" t="s">
        <v>29</v>
      </c>
      <c r="H4" s="13" t="s">
        <v>21</v>
      </c>
      <c r="I4" s="10" t="s">
        <v>43</v>
      </c>
    </row>
    <row r="5" spans="1:9" ht="17.25">
      <c r="A5" s="5" t="s">
        <v>145</v>
      </c>
      <c r="F5" s="14">
        <v>1990</v>
      </c>
      <c r="G5" s="15" t="s">
        <v>29</v>
      </c>
      <c r="H5" s="15" t="s">
        <v>21</v>
      </c>
      <c r="I5" s="11" t="s">
        <v>141</v>
      </c>
    </row>
    <row r="6" spans="1:9" ht="17.25">
      <c r="F6" s="12">
        <v>1995</v>
      </c>
      <c r="G6" s="13" t="s">
        <v>29</v>
      </c>
      <c r="H6" s="13" t="s">
        <v>21</v>
      </c>
      <c r="I6" s="10" t="s">
        <v>43</v>
      </c>
    </row>
    <row r="7" spans="1:9" ht="17.25">
      <c r="F7" s="14">
        <v>1997</v>
      </c>
      <c r="G7" s="15" t="s">
        <v>21</v>
      </c>
      <c r="H7" s="15" t="s">
        <v>29</v>
      </c>
      <c r="I7" s="11" t="s">
        <v>50</v>
      </c>
    </row>
    <row r="8" spans="1:9" ht="17.25">
      <c r="F8" s="12">
        <v>2000</v>
      </c>
      <c r="G8" s="13" t="s">
        <v>20</v>
      </c>
      <c r="H8" s="13" t="s">
        <v>21</v>
      </c>
      <c r="I8" s="10" t="s">
        <v>135</v>
      </c>
    </row>
    <row r="9" spans="1:9" ht="17.25">
      <c r="F9" s="14">
        <v>2004</v>
      </c>
      <c r="G9" s="15" t="s">
        <v>21</v>
      </c>
      <c r="H9" s="15" t="s">
        <v>29</v>
      </c>
      <c r="I9" s="11" t="s">
        <v>57</v>
      </c>
    </row>
    <row r="10" spans="1:9" ht="17.25">
      <c r="F10" s="12">
        <v>2008</v>
      </c>
      <c r="G10" s="13" t="s">
        <v>21</v>
      </c>
      <c r="H10" s="13" t="s">
        <v>29</v>
      </c>
      <c r="I10" s="10" t="s">
        <v>140</v>
      </c>
    </row>
    <row r="11" spans="1:9" ht="17.25">
      <c r="F11" s="14">
        <v>2010</v>
      </c>
      <c r="G11" s="15" t="s">
        <v>29</v>
      </c>
      <c r="H11" s="15" t="s">
        <v>21</v>
      </c>
      <c r="I11" s="11" t="s">
        <v>139</v>
      </c>
    </row>
    <row r="12" spans="1:9" ht="17.25">
      <c r="F12" s="12">
        <v>2012</v>
      </c>
      <c r="G12" s="13" t="s">
        <v>20</v>
      </c>
      <c r="H12" s="13" t="s">
        <v>33</v>
      </c>
      <c r="I12" s="10" t="s">
        <v>138</v>
      </c>
    </row>
    <row r="13" spans="1:9" ht="17.25">
      <c r="F13" s="14">
        <v>2014</v>
      </c>
      <c r="G13" s="15" t="s">
        <v>21</v>
      </c>
      <c r="H13" s="15" t="s">
        <v>20</v>
      </c>
      <c r="I13" s="11" t="s">
        <v>136</v>
      </c>
    </row>
    <row r="14" spans="1:9" ht="17.25">
      <c r="F14" s="12">
        <v>2016</v>
      </c>
      <c r="G14" s="13" t="s">
        <v>29</v>
      </c>
      <c r="H14" s="13" t="s">
        <v>33</v>
      </c>
      <c r="I14" s="10" t="s">
        <v>106</v>
      </c>
    </row>
    <row r="15" spans="1:9" ht="17.25">
      <c r="F15" s="14">
        <v>2018</v>
      </c>
      <c r="G15" s="15" t="s">
        <v>29</v>
      </c>
      <c r="H15" s="15" t="s">
        <v>33</v>
      </c>
      <c r="I15" s="11" t="s">
        <v>108</v>
      </c>
    </row>
    <row r="16" spans="1:9" ht="17.25">
      <c r="F16" s="12">
        <v>2022</v>
      </c>
      <c r="G16" s="13" t="s">
        <v>21</v>
      </c>
      <c r="H16" s="13" t="s">
        <v>20</v>
      </c>
      <c r="I16" s="10" t="s">
        <v>137</v>
      </c>
    </row>
    <row r="17" spans="1:9" ht="17.25">
      <c r="F17" s="14">
        <v>2023</v>
      </c>
      <c r="G17" s="15" t="s">
        <v>29</v>
      </c>
      <c r="H17" s="15" t="s">
        <v>21</v>
      </c>
      <c r="I17" s="11" t="s">
        <v>163</v>
      </c>
    </row>
    <row r="26" spans="1:9" ht="24">
      <c r="F26" s="16" t="s">
        <v>4</v>
      </c>
      <c r="G26" s="16" t="s">
        <v>130</v>
      </c>
      <c r="H26" s="16" t="s">
        <v>164</v>
      </c>
      <c r="I26" s="16" t="s">
        <v>162</v>
      </c>
    </row>
    <row r="27" spans="1:9">
      <c r="F27">
        <f>A4</f>
        <v>2023</v>
      </c>
      <c r="G27" t="str">
        <f>VLOOKUP(F27,F2:I17,2,0)</f>
        <v>India</v>
      </c>
      <c r="H27" t="str">
        <f>VLOOKUP($F$27,Table5[],3,0)</f>
        <v>Sri Lanka</v>
      </c>
      <c r="I27" t="str">
        <f>VLOOKUP($F$27,F2:I17,4,0)</f>
        <v>Kuldeep Yadav</v>
      </c>
    </row>
    <row r="29" spans="1:9" ht="15.75">
      <c r="A29" s="2"/>
      <c r="B29" s="2"/>
      <c r="C29" s="2"/>
      <c r="D29" s="2"/>
      <c r="E29" s="2"/>
      <c r="F29" s="2"/>
    </row>
    <row r="30" spans="1:9" ht="17.25">
      <c r="A30" s="3"/>
      <c r="B30" s="3"/>
      <c r="C30" s="3"/>
      <c r="D30" s="3"/>
      <c r="E30" s="1"/>
    </row>
    <row r="31" spans="1:9" ht="17.25">
      <c r="A31" s="3"/>
      <c r="B31" s="3"/>
      <c r="C31" s="3"/>
      <c r="D31" s="3"/>
      <c r="E31" s="1"/>
    </row>
    <row r="32" spans="1:9" ht="17.25">
      <c r="A32" s="3"/>
      <c r="B32" s="3"/>
      <c r="C32" s="3"/>
      <c r="D32" s="3"/>
      <c r="E32" s="1"/>
    </row>
    <row r="33" spans="1:5" ht="17.25">
      <c r="A33" s="3"/>
      <c r="B33" s="3"/>
      <c r="C33" s="3"/>
      <c r="D33" s="3"/>
      <c r="E33" s="1"/>
    </row>
    <row r="34" spans="1:5" ht="17.25">
      <c r="A34" s="3"/>
      <c r="B34" s="3"/>
      <c r="C34" s="3"/>
      <c r="D34" s="3"/>
      <c r="E34" s="1"/>
    </row>
    <row r="35" spans="1:5" ht="17.25">
      <c r="A35" s="3"/>
      <c r="B35" s="3"/>
      <c r="C35" s="3"/>
      <c r="D35" s="3"/>
      <c r="E35" s="1"/>
    </row>
    <row r="36" spans="1:5" ht="17.25">
      <c r="A36" s="3"/>
      <c r="B36" s="3"/>
      <c r="C36" s="3"/>
      <c r="D36" s="3"/>
      <c r="E36" s="1"/>
    </row>
    <row r="37" spans="1:5" ht="17.25">
      <c r="A37" s="3"/>
      <c r="B37" s="3"/>
      <c r="C37" s="3"/>
      <c r="D37" s="3"/>
      <c r="E37" s="1"/>
    </row>
    <row r="38" spans="1:5" ht="17.25">
      <c r="A38" s="3"/>
      <c r="B38" s="3"/>
      <c r="C38" s="3"/>
      <c r="D38" s="3"/>
      <c r="E38" s="1"/>
    </row>
    <row r="39" spans="1:5" ht="17.25">
      <c r="A39" s="3"/>
      <c r="B39" s="3"/>
      <c r="C39" s="3"/>
      <c r="D39" s="3"/>
      <c r="E39" s="1"/>
    </row>
    <row r="40" spans="1:5" ht="17.25">
      <c r="A40" s="3"/>
      <c r="B40" s="3"/>
      <c r="C40" s="3"/>
      <c r="D40" s="3"/>
      <c r="E40" s="1"/>
    </row>
    <row r="41" spans="1:5" ht="17.25">
      <c r="A41" s="3"/>
      <c r="B41" s="3"/>
      <c r="C41" s="3"/>
      <c r="D41" s="3"/>
      <c r="E41" s="1"/>
    </row>
    <row r="42" spans="1:5" ht="17.25">
      <c r="A42" s="3"/>
      <c r="B42" s="3"/>
      <c r="C42" s="3"/>
      <c r="D42" s="3"/>
      <c r="E42" s="1"/>
    </row>
    <row r="43" spans="1:5" ht="17.25">
      <c r="A43" s="3"/>
      <c r="B43" s="3"/>
      <c r="C43" s="3"/>
      <c r="D43" s="3"/>
      <c r="E43" s="1"/>
    </row>
    <row r="44" spans="1:5" ht="17.25">
      <c r="A44" s="3"/>
      <c r="B44" s="3"/>
      <c r="C44" s="3"/>
      <c r="D44" s="3"/>
      <c r="E44" s="1"/>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CD2B8-151A-4D2A-A42C-AB92C851B3DC}">
  <dimension ref="A3:E7"/>
  <sheetViews>
    <sheetView workbookViewId="0">
      <selection activeCell="K39" sqref="K39"/>
    </sheetView>
  </sheetViews>
  <sheetFormatPr defaultRowHeight="15"/>
  <cols>
    <col min="1" max="1" width="13.42578125" bestFit="1" customWidth="1"/>
    <col min="2" max="2" width="16" bestFit="1" customWidth="1"/>
  </cols>
  <sheetData>
    <row r="3" spans="1:5">
      <c r="A3" s="4" t="s">
        <v>144</v>
      </c>
      <c r="B3" t="s">
        <v>158</v>
      </c>
    </row>
    <row r="4" spans="1:5">
      <c r="A4" s="5" t="s">
        <v>29</v>
      </c>
      <c r="B4" s="6">
        <v>7</v>
      </c>
      <c r="D4" t="str">
        <f>A4</f>
        <v>India</v>
      </c>
      <c r="E4">
        <f>GETPIVOTDATA("Winner",$A$3,"Winner",A4)</f>
        <v>7</v>
      </c>
    </row>
    <row r="5" spans="1:5">
      <c r="A5" s="5" t="s">
        <v>21</v>
      </c>
      <c r="B5" s="6">
        <v>6</v>
      </c>
      <c r="D5" t="str">
        <f t="shared" ref="D5:D6" si="0">A5</f>
        <v>Sri Lanka</v>
      </c>
      <c r="E5">
        <f t="shared" ref="E5:E6" si="1">GETPIVOTDATA("Winner",$A$3,"Winner",A5)</f>
        <v>6</v>
      </c>
    </row>
    <row r="6" spans="1:5">
      <c r="A6" s="5" t="s">
        <v>20</v>
      </c>
      <c r="B6" s="6">
        <v>2</v>
      </c>
      <c r="D6" t="str">
        <f t="shared" si="0"/>
        <v>Pakistan</v>
      </c>
      <c r="E6">
        <f t="shared" si="1"/>
        <v>2</v>
      </c>
    </row>
    <row r="7" spans="1:5">
      <c r="A7" s="5" t="s">
        <v>145</v>
      </c>
      <c r="B7" s="6">
        <v>15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37CBB-F81E-48B1-93E1-AC4DE6583E7A}">
  <dimension ref="A1"/>
  <sheetViews>
    <sheetView showGridLines="0" tabSelected="1" workbookViewId="0">
      <selection activeCell="R2" sqref="R2"/>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Asiacup Dataset</vt:lpstr>
      <vt:lpstr>Winner data</vt:lpstr>
      <vt:lpstr>Matches Win by team</vt:lpstr>
      <vt:lpstr>Toss based decision</vt:lpstr>
      <vt:lpstr>Venue based</vt:lpstr>
      <vt:lpstr>Man of the Match</vt:lpstr>
      <vt:lpstr>KPI</vt:lpstr>
      <vt:lpstr>Title Winner</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Shahadat</dc:creator>
  <cp:lastModifiedBy>Md Shahadat</cp:lastModifiedBy>
  <dcterms:created xsi:type="dcterms:W3CDTF">2024-11-27T18:22:09Z</dcterms:created>
  <dcterms:modified xsi:type="dcterms:W3CDTF">2024-11-27T18:28:53Z</dcterms:modified>
</cp:coreProperties>
</file>