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a5a19974b35ece/Desktop/Busi Analytics/"/>
    </mc:Choice>
  </mc:AlternateContent>
  <xr:revisionPtr revIDLastSave="234" documentId="8_{4D1B783B-0AB7-45C4-B859-E97DDF7C4C4E}" xr6:coauthVersionLast="47" xr6:coauthVersionMax="47" xr10:uidLastSave="{38211C8C-51B1-4396-AB77-B21F5C00085D}"/>
  <bookViews>
    <workbookView xWindow="-108" yWindow="-108" windowWidth="23256" windowHeight="12456" xr2:uid="{DA38ECF7-8F49-4878-8186-7F13BA040A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G28" i="1"/>
  <c r="H28" i="1" s="1"/>
  <c r="G29" i="1"/>
  <c r="H29" i="1" s="1"/>
  <c r="G4" i="1"/>
  <c r="H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G55" i="1" s="1"/>
  <c r="H5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G27" i="1" l="1"/>
  <c r="H27" i="1" s="1"/>
  <c r="G26" i="1"/>
  <c r="H26" i="1" s="1"/>
  <c r="G46" i="1"/>
  <c r="H46" i="1" s="1"/>
  <c r="G18" i="1"/>
  <c r="H18" i="1" s="1"/>
  <c r="G14" i="1"/>
  <c r="H14" i="1" s="1"/>
  <c r="G38" i="1"/>
  <c r="H38" i="1" s="1"/>
  <c r="G13" i="1"/>
  <c r="H13" i="1" s="1"/>
  <c r="G45" i="1"/>
  <c r="H45" i="1" s="1"/>
  <c r="G37" i="1"/>
  <c r="H37" i="1" s="1"/>
  <c r="G12" i="1"/>
  <c r="H12" i="1" s="1"/>
  <c r="G36" i="1"/>
  <c r="H36" i="1" s="1"/>
  <c r="G22" i="1"/>
  <c r="H22" i="1" s="1"/>
  <c r="G11" i="1"/>
  <c r="H11" i="1" s="1"/>
  <c r="G35" i="1"/>
  <c r="H35" i="1" s="1"/>
  <c r="G21" i="1"/>
  <c r="H21" i="1" s="1"/>
  <c r="G10" i="1"/>
  <c r="H10" i="1" s="1"/>
  <c r="G54" i="1"/>
  <c r="H54" i="1" s="1"/>
  <c r="G34" i="1"/>
  <c r="H34" i="1" s="1"/>
  <c r="G20" i="1"/>
  <c r="H20" i="1" s="1"/>
  <c r="G6" i="1"/>
  <c r="H6" i="1" s="1"/>
  <c r="G53" i="1"/>
  <c r="H53" i="1" s="1"/>
  <c r="G30" i="1"/>
  <c r="H30" i="1" s="1"/>
  <c r="G19" i="1"/>
  <c r="H19" i="1" s="1"/>
  <c r="G5" i="1"/>
  <c r="H5" i="1" s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52" i="1"/>
  <c r="H52" i="1" s="1"/>
  <c r="G44" i="1"/>
  <c r="H44" i="1" s="1"/>
  <c r="G51" i="1"/>
  <c r="H51" i="1" s="1"/>
  <c r="G43" i="1"/>
  <c r="H43" i="1" s="1"/>
  <c r="G50" i="1"/>
  <c r="H50" i="1" s="1"/>
  <c r="G42" i="1"/>
  <c r="H42" i="1" s="1"/>
  <c r="G48" i="1"/>
  <c r="H48" i="1" s="1"/>
  <c r="G40" i="1"/>
  <c r="H40" i="1" s="1"/>
  <c r="G32" i="1"/>
  <c r="H32" i="1" s="1"/>
  <c r="G24" i="1"/>
  <c r="H24" i="1" s="1"/>
  <c r="G16" i="1"/>
  <c r="H16" i="1" s="1"/>
  <c r="G8" i="1"/>
  <c r="H8" i="1" s="1"/>
  <c r="G47" i="1"/>
  <c r="H47" i="1" s="1"/>
  <c r="G39" i="1"/>
  <c r="H39" i="1" s="1"/>
  <c r="G31" i="1"/>
  <c r="H31" i="1" s="1"/>
  <c r="G23" i="1"/>
  <c r="H23" i="1" s="1"/>
  <c r="G15" i="1"/>
  <c r="H15" i="1" s="1"/>
  <c r="G7" i="1"/>
  <c r="H7" i="1" s="1"/>
  <c r="I5" i="1" l="1"/>
  <c r="I31" i="1"/>
  <c r="I18" i="1"/>
</calcChain>
</file>

<file path=xl/sharedStrings.xml><?xml version="1.0" encoding="utf-8"?>
<sst xmlns="http://schemas.openxmlformats.org/spreadsheetml/2006/main" count="32" uniqueCount="25">
  <si>
    <t>Independent Variable</t>
  </si>
  <si>
    <t>Dependent Variable</t>
  </si>
  <si>
    <t>x</t>
  </si>
  <si>
    <t>y</t>
  </si>
  <si>
    <t>Week</t>
  </si>
  <si>
    <t>QC</t>
  </si>
  <si>
    <t>Date</t>
  </si>
  <si>
    <t>Trend Forecast</t>
  </si>
  <si>
    <t xml:space="preserve">Week </t>
  </si>
  <si>
    <t>Past Weeks Sales Prediction</t>
  </si>
  <si>
    <t>Differential Ratio</t>
  </si>
  <si>
    <t>Ratio-to-trend Adjustment</t>
  </si>
  <si>
    <t xml:space="preserve">   Quarter 1</t>
  </si>
  <si>
    <t xml:space="preserve">    Quarter 2</t>
  </si>
  <si>
    <t xml:space="preserve">  Quarter 3</t>
  </si>
  <si>
    <t xml:space="preserve">   Quarter 4</t>
  </si>
  <si>
    <t>Adjusted Trend Forecast</t>
  </si>
  <si>
    <t>QC (Sales)</t>
  </si>
  <si>
    <t>Mean</t>
  </si>
  <si>
    <t>Median</t>
  </si>
  <si>
    <t>Mode</t>
  </si>
  <si>
    <t>Standard Deviation</t>
  </si>
  <si>
    <t>Sample Variance</t>
  </si>
  <si>
    <t>Range</t>
  </si>
  <si>
    <t>From Initial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</si>
</sst>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"/>
    <numFmt numFmtId="166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2" xfId="0" applyFill="1" applyBorder="1"/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7833951579155"/>
          <c:y val="0.15943181818181817"/>
          <c:w val="0.75367968037819599"/>
          <c:h val="0.637568622483243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33542592335723E-2"/>
                  <c:y val="-0.24559507133849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2000" b="0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y = 2.2054x + 254.79</a:t>
                    </a:r>
                    <a:b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R² = 0.1019</a:t>
                    </a:r>
                    <a:endParaRPr lang="en-US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2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'[1]Q1-Simple linear regression (2)'!$A$4:$A$55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'[1]Q1-Simple linear regression (2)'!$C$4:$C$55</c:f>
              <c:numCache>
                <c:formatCode>General</c:formatCode>
                <c:ptCount val="52"/>
                <c:pt idx="0">
                  <c:v>233</c:v>
                </c:pt>
                <c:pt idx="1">
                  <c:v>186</c:v>
                </c:pt>
                <c:pt idx="2">
                  <c:v>192</c:v>
                </c:pt>
                <c:pt idx="3">
                  <c:v>213</c:v>
                </c:pt>
                <c:pt idx="4">
                  <c:v>199</c:v>
                </c:pt>
                <c:pt idx="5">
                  <c:v>194</c:v>
                </c:pt>
                <c:pt idx="6">
                  <c:v>193</c:v>
                </c:pt>
                <c:pt idx="7">
                  <c:v>198</c:v>
                </c:pt>
                <c:pt idx="8">
                  <c:v>189</c:v>
                </c:pt>
                <c:pt idx="9">
                  <c:v>249</c:v>
                </c:pt>
                <c:pt idx="10">
                  <c:v>242</c:v>
                </c:pt>
                <c:pt idx="11">
                  <c:v>217</c:v>
                </c:pt>
                <c:pt idx="12">
                  <c:v>209</c:v>
                </c:pt>
                <c:pt idx="13">
                  <c:v>258</c:v>
                </c:pt>
                <c:pt idx="14">
                  <c:v>231</c:v>
                </c:pt>
                <c:pt idx="15">
                  <c:v>250</c:v>
                </c:pt>
                <c:pt idx="16">
                  <c:v>312</c:v>
                </c:pt>
                <c:pt idx="17">
                  <c:v>272</c:v>
                </c:pt>
                <c:pt idx="18">
                  <c:v>313</c:v>
                </c:pt>
                <c:pt idx="19">
                  <c:v>290</c:v>
                </c:pt>
                <c:pt idx="20">
                  <c:v>502</c:v>
                </c:pt>
                <c:pt idx="21">
                  <c:v>454</c:v>
                </c:pt>
                <c:pt idx="22">
                  <c:v>364</c:v>
                </c:pt>
                <c:pt idx="23">
                  <c:v>430</c:v>
                </c:pt>
                <c:pt idx="24">
                  <c:v>366</c:v>
                </c:pt>
                <c:pt idx="25">
                  <c:v>500</c:v>
                </c:pt>
                <c:pt idx="26">
                  <c:v>577</c:v>
                </c:pt>
                <c:pt idx="27">
                  <c:v>407</c:v>
                </c:pt>
                <c:pt idx="28">
                  <c:v>380</c:v>
                </c:pt>
                <c:pt idx="29">
                  <c:v>428</c:v>
                </c:pt>
                <c:pt idx="30">
                  <c:v>353</c:v>
                </c:pt>
                <c:pt idx="31">
                  <c:v>409</c:v>
                </c:pt>
                <c:pt idx="32">
                  <c:v>441</c:v>
                </c:pt>
                <c:pt idx="33">
                  <c:v>446</c:v>
                </c:pt>
                <c:pt idx="34">
                  <c:v>540</c:v>
                </c:pt>
                <c:pt idx="35">
                  <c:v>515</c:v>
                </c:pt>
                <c:pt idx="36">
                  <c:v>388</c:v>
                </c:pt>
                <c:pt idx="37">
                  <c:v>272</c:v>
                </c:pt>
                <c:pt idx="38">
                  <c:v>308</c:v>
                </c:pt>
                <c:pt idx="39">
                  <c:v>279</c:v>
                </c:pt>
                <c:pt idx="40">
                  <c:v>243</c:v>
                </c:pt>
                <c:pt idx="41">
                  <c:v>225</c:v>
                </c:pt>
                <c:pt idx="42">
                  <c:v>239</c:v>
                </c:pt>
                <c:pt idx="43">
                  <c:v>246</c:v>
                </c:pt>
                <c:pt idx="44">
                  <c:v>275</c:v>
                </c:pt>
                <c:pt idx="45">
                  <c:v>322</c:v>
                </c:pt>
                <c:pt idx="46">
                  <c:v>363</c:v>
                </c:pt>
                <c:pt idx="47">
                  <c:v>226</c:v>
                </c:pt>
                <c:pt idx="48">
                  <c:v>239</c:v>
                </c:pt>
                <c:pt idx="49">
                  <c:v>252</c:v>
                </c:pt>
                <c:pt idx="50">
                  <c:v>309</c:v>
                </c:pt>
                <c:pt idx="5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A8-43E2-8286-C5A8D0E0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417487"/>
        <c:axId val="894407407"/>
      </c:scatterChart>
      <c:valAx>
        <c:axId val="8944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48196721924228841"/>
              <c:y val="0.90098085536253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7407"/>
        <c:crosses val="autoZero"/>
        <c:crossBetween val="midCat"/>
        <c:majorUnit val="5"/>
      </c:valAx>
      <c:valAx>
        <c:axId val="8944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17487"/>
        <c:crosses val="autoZero"/>
        <c:crossBetween val="midCat"/>
      </c:valAx>
      <c:spPr>
        <a:noFill/>
        <a:ln>
          <a:solidFill>
            <a:srgbClr val="FFC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rgbClr val="0070C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Trend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264896018564865E-2"/>
          <c:y val="2.4928489845629554E-2"/>
          <c:w val="0.93271497823072469"/>
          <c:h val="0.63013239921035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Adjusted Trend Forecast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50164931333905E-2"/>
                  <c:y val="-6.77656096553360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2.1835x + 255.58</a:t>
                    </a:r>
                    <a:br>
                      <a:rPr lang="en-US" baseline="0"/>
                    </a:br>
                    <a:r>
                      <a:rPr lang="en-US" baseline="0"/>
                      <a:t>R² = 0.3577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Sheet1!$J$2:$J$107</c:f>
              <c:numCache>
                <c:formatCode>General</c:formatCode>
                <c:ptCount val="106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</c:numCache>
            </c:numRef>
          </c:xVal>
          <c:yVal>
            <c:numRef>
              <c:f>Sheet1!$K$2:$K$107</c:f>
              <c:numCache>
                <c:formatCode>General</c:formatCode>
                <c:ptCount val="106"/>
                <c:pt idx="2">
                  <c:v>198.55580483225862</c:v>
                </c:pt>
                <c:pt idx="3">
                  <c:v>200.259706816407</c:v>
                </c:pt>
                <c:pt idx="4">
                  <c:v>201.96360880055582</c:v>
                </c:pt>
                <c:pt idx="5">
                  <c:v>203.6675107847044</c:v>
                </c:pt>
                <c:pt idx="6">
                  <c:v>205.37141276885299</c:v>
                </c:pt>
                <c:pt idx="7">
                  <c:v>207.07531475300161</c:v>
                </c:pt>
                <c:pt idx="8">
                  <c:v>208.77921673715019</c:v>
                </c:pt>
                <c:pt idx="9">
                  <c:v>210.48311872129881</c:v>
                </c:pt>
                <c:pt idx="10">
                  <c:v>212.1870207054474</c:v>
                </c:pt>
                <c:pt idx="11">
                  <c:v>213.89092268959598</c:v>
                </c:pt>
                <c:pt idx="12">
                  <c:v>215.5948246737446</c:v>
                </c:pt>
                <c:pt idx="13">
                  <c:v>217.29872665789318</c:v>
                </c:pt>
                <c:pt idx="14">
                  <c:v>219.0026286420418</c:v>
                </c:pt>
                <c:pt idx="15">
                  <c:v>332.23781302810556</c:v>
                </c:pt>
                <c:pt idx="16">
                  <c:v>334.80276055014599</c:v>
                </c:pt>
                <c:pt idx="17">
                  <c:v>337.36770807218636</c:v>
                </c:pt>
                <c:pt idx="18">
                  <c:v>339.93265559422679</c:v>
                </c:pt>
                <c:pt idx="19">
                  <c:v>342.49760311626716</c:v>
                </c:pt>
                <c:pt idx="20">
                  <c:v>345.06255063830758</c:v>
                </c:pt>
                <c:pt idx="21">
                  <c:v>347.62749816034801</c:v>
                </c:pt>
                <c:pt idx="22">
                  <c:v>350.19244568238838</c:v>
                </c:pt>
                <c:pt idx="23">
                  <c:v>352.75739320442881</c:v>
                </c:pt>
                <c:pt idx="24">
                  <c:v>355.32234072646924</c:v>
                </c:pt>
                <c:pt idx="25">
                  <c:v>357.88728824850961</c:v>
                </c:pt>
                <c:pt idx="26">
                  <c:v>360.45223577055003</c:v>
                </c:pt>
                <c:pt idx="27">
                  <c:v>363.0171832925904</c:v>
                </c:pt>
                <c:pt idx="28">
                  <c:v>404.36630513113317</c:v>
                </c:pt>
                <c:pt idx="29">
                  <c:v>407.20336489122479</c:v>
                </c:pt>
                <c:pt idx="30">
                  <c:v>410.04042465131636</c:v>
                </c:pt>
                <c:pt idx="31">
                  <c:v>412.87748441140798</c:v>
                </c:pt>
                <c:pt idx="32">
                  <c:v>415.71454417149954</c:v>
                </c:pt>
                <c:pt idx="33">
                  <c:v>418.55160393159116</c:v>
                </c:pt>
                <c:pt idx="34">
                  <c:v>421.38866369168278</c:v>
                </c:pt>
                <c:pt idx="35">
                  <c:v>424.22572345177434</c:v>
                </c:pt>
                <c:pt idx="36">
                  <c:v>427.06278321186596</c:v>
                </c:pt>
                <c:pt idx="37">
                  <c:v>429.89984297195753</c:v>
                </c:pt>
                <c:pt idx="38">
                  <c:v>432.73690273204915</c:v>
                </c:pt>
                <c:pt idx="39">
                  <c:v>435.57396249214071</c:v>
                </c:pt>
                <c:pt idx="40">
                  <c:v>438.41102225223233</c:v>
                </c:pt>
                <c:pt idx="41">
                  <c:v>263.99274550912196</c:v>
                </c:pt>
                <c:pt idx="42">
                  <c:v>265.69011990183179</c:v>
                </c:pt>
                <c:pt idx="43">
                  <c:v>267.38749429454157</c:v>
                </c:pt>
                <c:pt idx="44">
                  <c:v>269.0848686872514</c:v>
                </c:pt>
                <c:pt idx="45">
                  <c:v>270.78224307996118</c:v>
                </c:pt>
                <c:pt idx="46">
                  <c:v>272.47961747267101</c:v>
                </c:pt>
                <c:pt idx="47">
                  <c:v>274.17699186538078</c:v>
                </c:pt>
                <c:pt idx="48">
                  <c:v>275.87436625809062</c:v>
                </c:pt>
                <c:pt idx="49">
                  <c:v>277.57174065080039</c:v>
                </c:pt>
                <c:pt idx="50">
                  <c:v>279.26911504351023</c:v>
                </c:pt>
                <c:pt idx="51">
                  <c:v>280.96648943622</c:v>
                </c:pt>
                <c:pt idx="52">
                  <c:v>282.66386382892978</c:v>
                </c:pt>
                <c:pt idx="53">
                  <c:v>284.36123822163961</c:v>
                </c:pt>
                <c:pt idx="54">
                  <c:v>287.15870800798581</c:v>
                </c:pt>
                <c:pt idx="55">
                  <c:v>288.86260999213437</c:v>
                </c:pt>
                <c:pt idx="56">
                  <c:v>290.56651197628298</c:v>
                </c:pt>
                <c:pt idx="57">
                  <c:v>292.2704139604316</c:v>
                </c:pt>
                <c:pt idx="58">
                  <c:v>293.97431594458021</c:v>
                </c:pt>
                <c:pt idx="59">
                  <c:v>295.67821792872877</c:v>
                </c:pt>
                <c:pt idx="60">
                  <c:v>297.38211991287739</c:v>
                </c:pt>
                <c:pt idx="61">
                  <c:v>299.086021897026</c:v>
                </c:pt>
                <c:pt idx="62">
                  <c:v>300.78992388117456</c:v>
                </c:pt>
                <c:pt idx="63">
                  <c:v>302.49382586532323</c:v>
                </c:pt>
                <c:pt idx="64">
                  <c:v>304.19772784947179</c:v>
                </c:pt>
                <c:pt idx="65">
                  <c:v>305.9016298336204</c:v>
                </c:pt>
                <c:pt idx="66">
                  <c:v>307.60553181776896</c:v>
                </c:pt>
                <c:pt idx="67">
                  <c:v>465.6150841742064</c:v>
                </c:pt>
                <c:pt idx="68">
                  <c:v>468.18003169624677</c:v>
                </c:pt>
                <c:pt idx="69">
                  <c:v>470.7449792182872</c:v>
                </c:pt>
                <c:pt idx="70">
                  <c:v>473.30992674032757</c:v>
                </c:pt>
                <c:pt idx="71">
                  <c:v>475.874874262368</c:v>
                </c:pt>
                <c:pt idx="72">
                  <c:v>478.43982178440842</c:v>
                </c:pt>
                <c:pt idx="73">
                  <c:v>481.00476930644879</c:v>
                </c:pt>
                <c:pt idx="74">
                  <c:v>483.56971682848922</c:v>
                </c:pt>
                <c:pt idx="75">
                  <c:v>486.13466435052959</c:v>
                </c:pt>
                <c:pt idx="76">
                  <c:v>488.69961187257002</c:v>
                </c:pt>
                <c:pt idx="77">
                  <c:v>491.26455939461039</c:v>
                </c:pt>
                <c:pt idx="78">
                  <c:v>493.82950691665081</c:v>
                </c:pt>
                <c:pt idx="79">
                  <c:v>496.39445443869118</c:v>
                </c:pt>
                <c:pt idx="80">
                  <c:v>551.89341265589633</c:v>
                </c:pt>
                <c:pt idx="81">
                  <c:v>554.73047241598795</c:v>
                </c:pt>
                <c:pt idx="82">
                  <c:v>557.56753217607957</c:v>
                </c:pt>
                <c:pt idx="83">
                  <c:v>560.40459193617107</c:v>
                </c:pt>
                <c:pt idx="84">
                  <c:v>563.24165169626281</c:v>
                </c:pt>
                <c:pt idx="85">
                  <c:v>566.07871145635431</c:v>
                </c:pt>
                <c:pt idx="86">
                  <c:v>568.91577121644593</c:v>
                </c:pt>
                <c:pt idx="87">
                  <c:v>571.75283097653755</c:v>
                </c:pt>
                <c:pt idx="88">
                  <c:v>574.58989073662917</c:v>
                </c:pt>
                <c:pt idx="89">
                  <c:v>577.42695049672068</c:v>
                </c:pt>
                <c:pt idx="90">
                  <c:v>580.26401025681241</c:v>
                </c:pt>
                <c:pt idx="91">
                  <c:v>583.10107001690392</c:v>
                </c:pt>
                <c:pt idx="92">
                  <c:v>585.93812977699554</c:v>
                </c:pt>
                <c:pt idx="93">
                  <c:v>352.25621393003161</c:v>
                </c:pt>
                <c:pt idx="94">
                  <c:v>353.95358832274138</c:v>
                </c:pt>
                <c:pt idx="95">
                  <c:v>355.65096271545121</c:v>
                </c:pt>
                <c:pt idx="96">
                  <c:v>357.34833710816099</c:v>
                </c:pt>
                <c:pt idx="97">
                  <c:v>359.04571150087077</c:v>
                </c:pt>
                <c:pt idx="98">
                  <c:v>360.7430858935806</c:v>
                </c:pt>
                <c:pt idx="99">
                  <c:v>362.44046028629037</c:v>
                </c:pt>
                <c:pt idx="100">
                  <c:v>364.13783467900021</c:v>
                </c:pt>
                <c:pt idx="101">
                  <c:v>365.83520907170998</c:v>
                </c:pt>
                <c:pt idx="102">
                  <c:v>367.53258346441976</c:v>
                </c:pt>
                <c:pt idx="103">
                  <c:v>369.22995785712965</c:v>
                </c:pt>
                <c:pt idx="104">
                  <c:v>370.92733224983937</c:v>
                </c:pt>
                <c:pt idx="105">
                  <c:v>372.6247066425492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B39-A127-3C03A160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59632"/>
        <c:axId val="1733058192"/>
      </c:scatterChart>
      <c:valAx>
        <c:axId val="17330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58192"/>
        <c:crosses val="autoZero"/>
        <c:crossBetween val="midCat"/>
      </c:valAx>
      <c:valAx>
        <c:axId val="17330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5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-1</xdr:rowOff>
    </xdr:from>
    <xdr:to>
      <xdr:col>21</xdr:col>
      <xdr:colOff>272143</xdr:colOff>
      <xdr:row>31</xdr:row>
      <xdr:rowOff>135356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FA78A-D283-44D6-AEFF-87AFB23EB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401770</xdr:colOff>
      <xdr:row>32</xdr:row>
      <xdr:rowOff>149678</xdr:rowOff>
    </xdr:from>
    <xdr:to>
      <xdr:col>30</xdr:col>
      <xdr:colOff>271430</xdr:colOff>
      <xdr:row>55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1DF27-2767-2BB0-3199-84437AB3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0.29592</cdr:x>
      <cdr:y>0.0119</cdr:y>
    </cdr:from>
    <cdr:to>
      <cdr:x>0.69976</cdr:x>
      <cdr:y>0.18081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37CB38E-5098-318A-CE20-1C83C102DE7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58411" y="58811"/>
          <a:ext cx="2809099" cy="834773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-Simple linear regression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B950-BB5B-4F5B-90CE-96DA25704005}">
  <dimension ref="A1:N107"/>
  <sheetViews>
    <sheetView tabSelected="1" zoomScale="77" workbookViewId="0">
      <selection activeCell="E10" sqref="E10"/>
    </sheetView>
  </sheetViews>
  <sheetFormatPr defaultRowHeight="14.4" x14ac:dyDescent="0.3"/>
  <cols>
    <col min="1" max="1" width="20.109375" bestFit="1" customWidth="1"/>
    <col min="2" max="2" width="19.88671875" bestFit="1" customWidth="1"/>
    <col min="3" max="3" width="18.5546875" bestFit="1" customWidth="1"/>
    <col min="8" max="10" width="14.77734375" customWidth="1"/>
    <col min="11" max="11" width="14.6640625" customWidth="1"/>
    <col min="12" max="12" width="9.109375" customWidth="1"/>
    <col min="13" max="13" width="20.21875" customWidth="1"/>
    <col min="14" max="14" width="12.21875" bestFit="1" customWidth="1"/>
  </cols>
  <sheetData>
    <row r="1" spans="1:14" ht="31.8" customHeight="1" x14ac:dyDescent="0.3">
      <c r="A1" s="17" t="s">
        <v>0</v>
      </c>
      <c r="B1" s="22"/>
      <c r="C1" s="17" t="s">
        <v>1</v>
      </c>
      <c r="D1" s="24" t="s">
        <v>7</v>
      </c>
      <c r="E1" s="24"/>
      <c r="F1" s="25" t="s">
        <v>9</v>
      </c>
      <c r="G1" s="25"/>
      <c r="H1" s="26" t="s">
        <v>10</v>
      </c>
      <c r="I1" s="28" t="s">
        <v>11</v>
      </c>
      <c r="J1" s="21" t="s">
        <v>4</v>
      </c>
      <c r="K1" s="34" t="s">
        <v>16</v>
      </c>
      <c r="M1" s="32" t="s">
        <v>24</v>
      </c>
      <c r="N1" s="32"/>
    </row>
    <row r="2" spans="1:14" x14ac:dyDescent="0.3">
      <c r="A2" s="1" t="s">
        <v>2</v>
      </c>
      <c r="B2" s="23"/>
      <c r="C2" s="1" t="s">
        <v>3</v>
      </c>
      <c r="D2" s="24"/>
      <c r="E2" s="24"/>
      <c r="F2" s="25"/>
      <c r="G2" s="25"/>
      <c r="H2" s="27"/>
      <c r="I2" s="28"/>
      <c r="J2" s="21"/>
      <c r="K2" s="34"/>
      <c r="M2" s="31" t="s">
        <v>17</v>
      </c>
      <c r="N2" s="31"/>
    </row>
    <row r="3" spans="1:14" x14ac:dyDescent="0.3">
      <c r="A3" s="2" t="s">
        <v>4</v>
      </c>
      <c r="B3" s="3" t="s">
        <v>6</v>
      </c>
      <c r="C3" s="5" t="s">
        <v>5</v>
      </c>
      <c r="D3" s="7" t="s">
        <v>8</v>
      </c>
      <c r="E3" s="7" t="s">
        <v>5</v>
      </c>
      <c r="F3" s="7" t="s">
        <v>4</v>
      </c>
      <c r="G3" s="7" t="s">
        <v>5</v>
      </c>
      <c r="H3" s="7" t="s">
        <v>5</v>
      </c>
      <c r="I3" s="10" t="s">
        <v>5</v>
      </c>
      <c r="J3" s="21"/>
      <c r="K3" s="34"/>
      <c r="M3" s="16" t="s">
        <v>18</v>
      </c>
      <c r="N3" s="16">
        <v>313.23076923076923</v>
      </c>
    </row>
    <row r="4" spans="1:14" x14ac:dyDescent="0.3">
      <c r="A4" s="1">
        <v>1</v>
      </c>
      <c r="B4" s="4">
        <v>42005</v>
      </c>
      <c r="C4" s="6">
        <v>233</v>
      </c>
      <c r="D4" s="8">
        <v>53</v>
      </c>
      <c r="E4" s="9">
        <f>2.2054*D4+254.79</f>
        <v>371.67619999999999</v>
      </c>
      <c r="F4" s="1">
        <v>1</v>
      </c>
      <c r="G4" s="11">
        <f>2.2054*F4+254.79</f>
        <v>256.99540000000002</v>
      </c>
      <c r="H4" s="12">
        <f>C4/G4</f>
        <v>0.90663101362903764</v>
      </c>
      <c r="I4" s="13" t="s">
        <v>12</v>
      </c>
      <c r="J4" s="6">
        <v>1</v>
      </c>
      <c r="K4" s="8">
        <v>198.55580483225862</v>
      </c>
      <c r="M4" s="16" t="s">
        <v>19</v>
      </c>
      <c r="N4" s="16">
        <v>277</v>
      </c>
    </row>
    <row r="5" spans="1:14" x14ac:dyDescent="0.3">
      <c r="A5" s="1">
        <f>1+A4</f>
        <v>2</v>
      </c>
      <c r="B5" s="4">
        <v>42012</v>
      </c>
      <c r="C5" s="6">
        <v>186</v>
      </c>
      <c r="D5" s="8">
        <v>54</v>
      </c>
      <c r="E5" s="9">
        <f t="shared" ref="E5:E55" si="0">2.2054*D5+254.79</f>
        <v>373.88159999999999</v>
      </c>
      <c r="F5" s="1">
        <f>1+F4</f>
        <v>2</v>
      </c>
      <c r="G5" s="11">
        <f t="shared" ref="G5:G55" si="1">2.2054*F5+254.79</f>
        <v>259.20080000000002</v>
      </c>
      <c r="H5" s="12">
        <f t="shared" ref="H5:H55" si="2">C5/G5</f>
        <v>0.71759037780747581</v>
      </c>
      <c r="I5" s="29">
        <f>(H4+H5+H6+H7+H8+H9+H11+H10+H12+H13+H14+H15+H16)/13</f>
        <v>0.77260450943369119</v>
      </c>
      <c r="J5" s="6">
        <f>1+J4</f>
        <v>2</v>
      </c>
      <c r="K5" s="8">
        <v>200.259706816407</v>
      </c>
      <c r="M5" s="16" t="s">
        <v>20</v>
      </c>
      <c r="N5" s="16">
        <v>272</v>
      </c>
    </row>
    <row r="6" spans="1:14" x14ac:dyDescent="0.3">
      <c r="A6" s="1">
        <f t="shared" ref="A6:A55" si="3">1+A5</f>
        <v>3</v>
      </c>
      <c r="B6" s="4">
        <v>42019</v>
      </c>
      <c r="C6" s="6">
        <v>192</v>
      </c>
      <c r="D6" s="8">
        <v>55</v>
      </c>
      <c r="E6" s="9">
        <f t="shared" si="0"/>
        <v>376.08699999999999</v>
      </c>
      <c r="F6" s="1">
        <f t="shared" ref="F6:F55" si="4">1+F5</f>
        <v>3</v>
      </c>
      <c r="G6" s="11">
        <f t="shared" si="1"/>
        <v>261.40620000000001</v>
      </c>
      <c r="H6" s="12">
        <f t="shared" si="2"/>
        <v>0.73448908250837197</v>
      </c>
      <c r="I6" s="29"/>
      <c r="J6" s="6">
        <f t="shared" ref="J6:J55" si="5">1+J5</f>
        <v>3</v>
      </c>
      <c r="K6" s="8">
        <v>201.96360880055582</v>
      </c>
      <c r="M6" s="16" t="s">
        <v>21</v>
      </c>
      <c r="N6" s="16">
        <v>104.67814637644503</v>
      </c>
    </row>
    <row r="7" spans="1:14" x14ac:dyDescent="0.3">
      <c r="A7" s="1">
        <f t="shared" si="3"/>
        <v>4</v>
      </c>
      <c r="B7" s="4">
        <v>42026</v>
      </c>
      <c r="C7" s="6">
        <v>213</v>
      </c>
      <c r="D7" s="8">
        <v>56</v>
      </c>
      <c r="E7" s="9">
        <f t="shared" si="0"/>
        <v>378.29239999999999</v>
      </c>
      <c r="F7" s="1">
        <f t="shared" si="4"/>
        <v>4</v>
      </c>
      <c r="G7" s="11">
        <f t="shared" si="1"/>
        <v>263.61160000000001</v>
      </c>
      <c r="H7" s="12">
        <f t="shared" si="2"/>
        <v>0.80800693140969515</v>
      </c>
      <c r="I7" s="29"/>
      <c r="J7" s="6">
        <f t="shared" si="5"/>
        <v>4</v>
      </c>
      <c r="K7" s="8">
        <v>203.6675107847044</v>
      </c>
      <c r="M7" s="16" t="s">
        <v>22</v>
      </c>
      <c r="N7" s="16">
        <v>10957.514328808451</v>
      </c>
    </row>
    <row r="8" spans="1:14" x14ac:dyDescent="0.3">
      <c r="A8" s="1">
        <f t="shared" si="3"/>
        <v>5</v>
      </c>
      <c r="B8" s="4">
        <v>42033</v>
      </c>
      <c r="C8" s="6">
        <v>199</v>
      </c>
      <c r="D8" s="8">
        <v>57</v>
      </c>
      <c r="E8" s="9">
        <f t="shared" si="0"/>
        <v>380.49779999999998</v>
      </c>
      <c r="F8" s="1">
        <f t="shared" si="4"/>
        <v>5</v>
      </c>
      <c r="G8" s="11">
        <f t="shared" si="1"/>
        <v>265.81700000000001</v>
      </c>
      <c r="H8" s="12">
        <f t="shared" si="2"/>
        <v>0.74863533935000393</v>
      </c>
      <c r="I8" s="29"/>
      <c r="J8" s="6">
        <f t="shared" si="5"/>
        <v>5</v>
      </c>
      <c r="K8" s="8">
        <v>205.37141276885299</v>
      </c>
      <c r="M8" s="16" t="s">
        <v>23</v>
      </c>
      <c r="N8" s="16">
        <v>391</v>
      </c>
    </row>
    <row r="9" spans="1:14" x14ac:dyDescent="0.3">
      <c r="A9" s="1">
        <f t="shared" si="3"/>
        <v>6</v>
      </c>
      <c r="B9" s="4">
        <v>42040</v>
      </c>
      <c r="C9" s="6">
        <v>194</v>
      </c>
      <c r="D9" s="8">
        <v>58</v>
      </c>
      <c r="E9" s="9">
        <f t="shared" si="0"/>
        <v>382.70319999999998</v>
      </c>
      <c r="F9" s="1">
        <f t="shared" si="4"/>
        <v>6</v>
      </c>
      <c r="G9" s="11">
        <f t="shared" si="1"/>
        <v>268.0224</v>
      </c>
      <c r="H9" s="12">
        <f t="shared" si="2"/>
        <v>0.72382009861862295</v>
      </c>
      <c r="I9" s="29"/>
      <c r="J9" s="6">
        <f t="shared" si="5"/>
        <v>6</v>
      </c>
      <c r="K9" s="8">
        <v>207.07531475300161</v>
      </c>
    </row>
    <row r="10" spans="1:14" x14ac:dyDescent="0.3">
      <c r="A10" s="1">
        <f t="shared" si="3"/>
        <v>7</v>
      </c>
      <c r="B10" s="4">
        <v>42047</v>
      </c>
      <c r="C10" s="6">
        <v>193</v>
      </c>
      <c r="D10" s="8">
        <v>59</v>
      </c>
      <c r="E10" s="9">
        <f t="shared" si="0"/>
        <v>384.90859999999998</v>
      </c>
      <c r="F10" s="1">
        <f t="shared" si="4"/>
        <v>7</v>
      </c>
      <c r="G10" s="11">
        <f t="shared" si="1"/>
        <v>270.2278</v>
      </c>
      <c r="H10" s="12">
        <f t="shared" si="2"/>
        <v>0.71421223131002809</v>
      </c>
      <c r="I10" s="29"/>
      <c r="J10" s="6">
        <f t="shared" si="5"/>
        <v>7</v>
      </c>
      <c r="K10" s="8">
        <v>208.77921673715019</v>
      </c>
    </row>
    <row r="11" spans="1:14" x14ac:dyDescent="0.3">
      <c r="A11" s="1">
        <f t="shared" si="3"/>
        <v>8</v>
      </c>
      <c r="B11" s="4">
        <v>42054</v>
      </c>
      <c r="C11" s="6">
        <v>198</v>
      </c>
      <c r="D11" s="8">
        <v>60</v>
      </c>
      <c r="E11" s="9">
        <f t="shared" si="0"/>
        <v>387.11400000000003</v>
      </c>
      <c r="F11" s="1">
        <f t="shared" si="4"/>
        <v>8</v>
      </c>
      <c r="G11" s="11">
        <f t="shared" si="1"/>
        <v>272.4332</v>
      </c>
      <c r="H11" s="12">
        <f t="shared" si="2"/>
        <v>0.72678366660157423</v>
      </c>
      <c r="I11" s="29"/>
      <c r="J11" s="6">
        <f t="shared" si="5"/>
        <v>8</v>
      </c>
      <c r="K11" s="8">
        <v>210.48311872129881</v>
      </c>
      <c r="M11" s="33" t="s">
        <v>24</v>
      </c>
      <c r="N11" s="33"/>
    </row>
    <row r="12" spans="1:14" x14ac:dyDescent="0.3">
      <c r="A12" s="1">
        <f t="shared" si="3"/>
        <v>9</v>
      </c>
      <c r="B12" s="4">
        <v>42061</v>
      </c>
      <c r="C12" s="6">
        <v>189</v>
      </c>
      <c r="D12" s="8">
        <v>61</v>
      </c>
      <c r="E12" s="9">
        <f t="shared" si="0"/>
        <v>389.31939999999997</v>
      </c>
      <c r="F12" s="1">
        <f t="shared" si="4"/>
        <v>9</v>
      </c>
      <c r="G12" s="11">
        <f t="shared" si="1"/>
        <v>274.6386</v>
      </c>
      <c r="H12" s="12">
        <f t="shared" si="2"/>
        <v>0.68817711712774532</v>
      </c>
      <c r="I12" s="29"/>
      <c r="J12" s="6">
        <f t="shared" si="5"/>
        <v>9</v>
      </c>
      <c r="K12" s="8">
        <v>212.1870207054474</v>
      </c>
    </row>
    <row r="13" spans="1:14" x14ac:dyDescent="0.3">
      <c r="A13" s="1">
        <f t="shared" si="3"/>
        <v>10</v>
      </c>
      <c r="B13" s="4">
        <v>42068</v>
      </c>
      <c r="C13" s="6">
        <v>249</v>
      </c>
      <c r="D13" s="8">
        <v>62</v>
      </c>
      <c r="E13" s="9">
        <f t="shared" si="0"/>
        <v>391.52480000000003</v>
      </c>
      <c r="F13" s="1">
        <f t="shared" si="4"/>
        <v>10</v>
      </c>
      <c r="G13" s="11">
        <f t="shared" si="1"/>
        <v>276.84399999999999</v>
      </c>
      <c r="H13" s="12">
        <f t="shared" si="2"/>
        <v>0.89942350204447274</v>
      </c>
      <c r="I13" s="29"/>
      <c r="J13" s="6">
        <f t="shared" si="5"/>
        <v>10</v>
      </c>
      <c r="K13" s="8">
        <v>213.89092268959598</v>
      </c>
    </row>
    <row r="14" spans="1:14" x14ac:dyDescent="0.3">
      <c r="A14" s="1">
        <f t="shared" si="3"/>
        <v>11</v>
      </c>
      <c r="B14" s="4">
        <v>42075</v>
      </c>
      <c r="C14" s="6">
        <v>242</v>
      </c>
      <c r="D14" s="8">
        <v>63</v>
      </c>
      <c r="E14" s="9">
        <f t="shared" si="0"/>
        <v>393.73019999999997</v>
      </c>
      <c r="F14" s="1">
        <f t="shared" si="4"/>
        <v>11</v>
      </c>
      <c r="G14" s="11">
        <f t="shared" si="1"/>
        <v>279.04939999999999</v>
      </c>
      <c r="H14" s="12">
        <f t="shared" si="2"/>
        <v>0.86722995999991404</v>
      </c>
      <c r="I14" s="29"/>
      <c r="J14" s="6">
        <f t="shared" si="5"/>
        <v>11</v>
      </c>
      <c r="K14" s="8">
        <v>215.5948246737446</v>
      </c>
    </row>
    <row r="15" spans="1:14" x14ac:dyDescent="0.3">
      <c r="A15" s="1">
        <f t="shared" si="3"/>
        <v>12</v>
      </c>
      <c r="B15" s="4">
        <v>42082</v>
      </c>
      <c r="C15" s="6">
        <v>217</v>
      </c>
      <c r="D15" s="8">
        <v>64</v>
      </c>
      <c r="E15" s="9">
        <f t="shared" si="0"/>
        <v>395.93560000000002</v>
      </c>
      <c r="F15" s="1">
        <f t="shared" si="4"/>
        <v>12</v>
      </c>
      <c r="G15" s="11">
        <f t="shared" si="1"/>
        <v>281.25479999999999</v>
      </c>
      <c r="H15" s="12">
        <f t="shared" si="2"/>
        <v>0.77154238789880214</v>
      </c>
      <c r="I15" s="29"/>
      <c r="J15" s="6">
        <f t="shared" si="5"/>
        <v>12</v>
      </c>
      <c r="K15" s="8">
        <v>217.29872665789318</v>
      </c>
    </row>
    <row r="16" spans="1:14" x14ac:dyDescent="0.3">
      <c r="A16" s="1">
        <f t="shared" si="3"/>
        <v>13</v>
      </c>
      <c r="B16" s="4">
        <v>42089</v>
      </c>
      <c r="C16" s="6">
        <v>209</v>
      </c>
      <c r="D16" s="8">
        <v>65</v>
      </c>
      <c r="E16" s="9">
        <f t="shared" si="0"/>
        <v>398.14099999999996</v>
      </c>
      <c r="F16" s="1">
        <f t="shared" si="4"/>
        <v>13</v>
      </c>
      <c r="G16" s="11">
        <f t="shared" si="1"/>
        <v>283.46019999999999</v>
      </c>
      <c r="H16" s="12">
        <f t="shared" si="2"/>
        <v>0.73731691433224134</v>
      </c>
      <c r="I16" s="30"/>
      <c r="J16" s="6">
        <f t="shared" si="5"/>
        <v>13</v>
      </c>
      <c r="K16" s="8">
        <v>219.0026286420418</v>
      </c>
    </row>
    <row r="17" spans="1:11" x14ac:dyDescent="0.3">
      <c r="A17" s="1">
        <f t="shared" si="3"/>
        <v>14</v>
      </c>
      <c r="B17" s="4">
        <v>42096</v>
      </c>
      <c r="C17" s="6">
        <v>258</v>
      </c>
      <c r="D17" s="8">
        <v>66</v>
      </c>
      <c r="E17" s="9">
        <f t="shared" si="0"/>
        <v>400.34640000000002</v>
      </c>
      <c r="F17" s="1">
        <f t="shared" si="4"/>
        <v>14</v>
      </c>
      <c r="G17" s="11">
        <f t="shared" si="1"/>
        <v>285.66559999999998</v>
      </c>
      <c r="H17" s="12">
        <f t="shared" si="2"/>
        <v>0.90315389742412111</v>
      </c>
      <c r="I17" s="14" t="s">
        <v>13</v>
      </c>
      <c r="J17" s="6">
        <f t="shared" si="5"/>
        <v>14</v>
      </c>
      <c r="K17" s="8">
        <v>332.23781302810556</v>
      </c>
    </row>
    <row r="18" spans="1:11" x14ac:dyDescent="0.3">
      <c r="A18" s="1">
        <f t="shared" si="3"/>
        <v>15</v>
      </c>
      <c r="B18" s="4">
        <v>42103</v>
      </c>
      <c r="C18" s="6">
        <v>231</v>
      </c>
      <c r="D18" s="8">
        <v>67</v>
      </c>
      <c r="E18" s="9">
        <f t="shared" si="0"/>
        <v>402.55179999999996</v>
      </c>
      <c r="F18" s="1">
        <f t="shared" si="4"/>
        <v>15</v>
      </c>
      <c r="G18" s="11">
        <f t="shared" si="1"/>
        <v>287.87099999999998</v>
      </c>
      <c r="H18" s="12">
        <f t="shared" si="2"/>
        <v>0.8024427608199507</v>
      </c>
      <c r="I18" s="19">
        <f>SUM(H17:H29)/13</f>
        <v>1.1630305264951237</v>
      </c>
      <c r="J18" s="6">
        <f t="shared" si="5"/>
        <v>15</v>
      </c>
      <c r="K18" s="8">
        <v>334.80276055014599</v>
      </c>
    </row>
    <row r="19" spans="1:11" x14ac:dyDescent="0.3">
      <c r="A19" s="1">
        <f t="shared" si="3"/>
        <v>16</v>
      </c>
      <c r="B19" s="4">
        <v>42110</v>
      </c>
      <c r="C19" s="6">
        <v>250</v>
      </c>
      <c r="D19" s="8">
        <v>68</v>
      </c>
      <c r="E19" s="9">
        <f t="shared" si="0"/>
        <v>404.75720000000001</v>
      </c>
      <c r="F19" s="1">
        <f t="shared" si="4"/>
        <v>16</v>
      </c>
      <c r="G19" s="11">
        <f t="shared" si="1"/>
        <v>290.07639999999998</v>
      </c>
      <c r="H19" s="12">
        <f t="shared" si="2"/>
        <v>0.86184191475073468</v>
      </c>
      <c r="I19" s="19"/>
      <c r="J19" s="6">
        <f t="shared" si="5"/>
        <v>16</v>
      </c>
      <c r="K19" s="8">
        <v>337.36770807218636</v>
      </c>
    </row>
    <row r="20" spans="1:11" x14ac:dyDescent="0.3">
      <c r="A20" s="1">
        <f t="shared" si="3"/>
        <v>17</v>
      </c>
      <c r="B20" s="4">
        <v>42117</v>
      </c>
      <c r="C20" s="6">
        <v>312</v>
      </c>
      <c r="D20" s="8">
        <v>69</v>
      </c>
      <c r="E20" s="9">
        <f t="shared" si="0"/>
        <v>406.96259999999995</v>
      </c>
      <c r="F20" s="1">
        <f t="shared" si="4"/>
        <v>17</v>
      </c>
      <c r="G20" s="11">
        <f t="shared" si="1"/>
        <v>292.28179999999998</v>
      </c>
      <c r="H20" s="12">
        <f t="shared" si="2"/>
        <v>1.0674629757993828</v>
      </c>
      <c r="I20" s="19"/>
      <c r="J20" s="6">
        <f t="shared" si="5"/>
        <v>17</v>
      </c>
      <c r="K20" s="8">
        <v>339.93265559422679</v>
      </c>
    </row>
    <row r="21" spans="1:11" x14ac:dyDescent="0.3">
      <c r="A21" s="1">
        <f t="shared" si="3"/>
        <v>18</v>
      </c>
      <c r="B21" s="4">
        <v>42124</v>
      </c>
      <c r="C21" s="6">
        <v>272</v>
      </c>
      <c r="D21" s="8">
        <v>70</v>
      </c>
      <c r="E21" s="9">
        <f t="shared" si="0"/>
        <v>409.16800000000001</v>
      </c>
      <c r="F21" s="1">
        <f t="shared" si="4"/>
        <v>18</v>
      </c>
      <c r="G21" s="11">
        <f t="shared" si="1"/>
        <v>294.48719999999997</v>
      </c>
      <c r="H21" s="12">
        <f t="shared" si="2"/>
        <v>0.92363946548440823</v>
      </c>
      <c r="I21" s="19"/>
      <c r="J21" s="6">
        <f t="shared" si="5"/>
        <v>18</v>
      </c>
      <c r="K21" s="8">
        <v>342.49760311626716</v>
      </c>
    </row>
    <row r="22" spans="1:11" x14ac:dyDescent="0.3">
      <c r="A22" s="1">
        <f t="shared" si="3"/>
        <v>19</v>
      </c>
      <c r="B22" s="4">
        <v>42131</v>
      </c>
      <c r="C22" s="6">
        <v>313</v>
      </c>
      <c r="D22" s="8">
        <v>71</v>
      </c>
      <c r="E22" s="9">
        <f t="shared" si="0"/>
        <v>411.3734</v>
      </c>
      <c r="F22" s="1">
        <f t="shared" si="4"/>
        <v>19</v>
      </c>
      <c r="G22" s="11">
        <f t="shared" si="1"/>
        <v>296.69259999999997</v>
      </c>
      <c r="H22" s="12">
        <f t="shared" si="2"/>
        <v>1.0549639593302969</v>
      </c>
      <c r="I22" s="19"/>
      <c r="J22" s="6">
        <f t="shared" si="5"/>
        <v>19</v>
      </c>
      <c r="K22" s="8">
        <v>345.06255063830758</v>
      </c>
    </row>
    <row r="23" spans="1:11" x14ac:dyDescent="0.3">
      <c r="A23" s="1">
        <f t="shared" si="3"/>
        <v>20</v>
      </c>
      <c r="B23" s="4">
        <v>42138</v>
      </c>
      <c r="C23" s="6">
        <v>290</v>
      </c>
      <c r="D23" s="8">
        <v>72</v>
      </c>
      <c r="E23" s="9">
        <f t="shared" si="0"/>
        <v>413.5788</v>
      </c>
      <c r="F23" s="1">
        <f t="shared" si="4"/>
        <v>20</v>
      </c>
      <c r="G23" s="11">
        <f t="shared" si="1"/>
        <v>298.89800000000002</v>
      </c>
      <c r="H23" s="12">
        <f t="shared" si="2"/>
        <v>0.97023064724421026</v>
      </c>
      <c r="I23" s="19"/>
      <c r="J23" s="6">
        <f t="shared" si="5"/>
        <v>20</v>
      </c>
      <c r="K23" s="8">
        <v>347.62749816034801</v>
      </c>
    </row>
    <row r="24" spans="1:11" x14ac:dyDescent="0.3">
      <c r="A24" s="1">
        <f t="shared" si="3"/>
        <v>21</v>
      </c>
      <c r="B24" s="4">
        <v>42145</v>
      </c>
      <c r="C24" s="6">
        <v>502</v>
      </c>
      <c r="D24" s="8">
        <v>73</v>
      </c>
      <c r="E24" s="9">
        <f t="shared" si="0"/>
        <v>415.7842</v>
      </c>
      <c r="F24" s="1">
        <f t="shared" si="4"/>
        <v>21</v>
      </c>
      <c r="G24" s="11">
        <f t="shared" si="1"/>
        <v>301.10339999999997</v>
      </c>
      <c r="H24" s="12">
        <f t="shared" si="2"/>
        <v>1.6672013667065868</v>
      </c>
      <c r="I24" s="19"/>
      <c r="J24" s="6">
        <f t="shared" si="5"/>
        <v>21</v>
      </c>
      <c r="K24" s="8">
        <v>350.19244568238838</v>
      </c>
    </row>
    <row r="25" spans="1:11" x14ac:dyDescent="0.3">
      <c r="A25" s="1">
        <f t="shared" si="3"/>
        <v>22</v>
      </c>
      <c r="B25" s="4">
        <v>42152</v>
      </c>
      <c r="C25" s="6">
        <v>454</v>
      </c>
      <c r="D25" s="8">
        <v>74</v>
      </c>
      <c r="E25" s="9">
        <f t="shared" si="0"/>
        <v>417.9896</v>
      </c>
      <c r="F25" s="1">
        <f t="shared" si="4"/>
        <v>22</v>
      </c>
      <c r="G25" s="11">
        <f t="shared" si="1"/>
        <v>303.30880000000002</v>
      </c>
      <c r="H25" s="12">
        <f t="shared" si="2"/>
        <v>1.496824358541526</v>
      </c>
      <c r="I25" s="19"/>
      <c r="J25" s="6">
        <f t="shared" si="5"/>
        <v>22</v>
      </c>
      <c r="K25" s="8">
        <v>352.75739320442881</v>
      </c>
    </row>
    <row r="26" spans="1:11" x14ac:dyDescent="0.3">
      <c r="A26" s="1">
        <f t="shared" si="3"/>
        <v>23</v>
      </c>
      <c r="B26" s="4">
        <v>42159</v>
      </c>
      <c r="C26" s="6">
        <v>364</v>
      </c>
      <c r="D26" s="8">
        <v>75</v>
      </c>
      <c r="E26" s="9">
        <f t="shared" si="0"/>
        <v>420.19499999999999</v>
      </c>
      <c r="F26" s="1">
        <f t="shared" si="4"/>
        <v>23</v>
      </c>
      <c r="G26" s="11">
        <f t="shared" si="1"/>
        <v>305.51420000000002</v>
      </c>
      <c r="H26" s="12">
        <f t="shared" si="2"/>
        <v>1.1914339824466424</v>
      </c>
      <c r="I26" s="19"/>
      <c r="J26" s="6">
        <f t="shared" si="5"/>
        <v>23</v>
      </c>
      <c r="K26" s="8">
        <v>355.32234072646924</v>
      </c>
    </row>
    <row r="27" spans="1:11" x14ac:dyDescent="0.3">
      <c r="A27" s="1">
        <f t="shared" si="3"/>
        <v>24</v>
      </c>
      <c r="B27" s="4">
        <v>42166</v>
      </c>
      <c r="C27" s="6">
        <v>430</v>
      </c>
      <c r="D27" s="8">
        <v>76</v>
      </c>
      <c r="E27" s="9">
        <f t="shared" si="0"/>
        <v>422.40039999999999</v>
      </c>
      <c r="F27" s="1">
        <f t="shared" si="4"/>
        <v>24</v>
      </c>
      <c r="G27" s="11">
        <f t="shared" si="1"/>
        <v>307.71960000000001</v>
      </c>
      <c r="H27" s="12">
        <f t="shared" si="2"/>
        <v>1.3973760527441215</v>
      </c>
      <c r="I27" s="19"/>
      <c r="J27" s="6">
        <f t="shared" si="5"/>
        <v>24</v>
      </c>
      <c r="K27" s="8">
        <v>357.88728824850961</v>
      </c>
    </row>
    <row r="28" spans="1:11" x14ac:dyDescent="0.3">
      <c r="A28" s="1">
        <f t="shared" si="3"/>
        <v>25</v>
      </c>
      <c r="B28" s="4">
        <v>42173</v>
      </c>
      <c r="C28" s="6">
        <v>366</v>
      </c>
      <c r="D28" s="8">
        <v>77</v>
      </c>
      <c r="E28" s="9">
        <f t="shared" si="0"/>
        <v>424.60579999999999</v>
      </c>
      <c r="F28" s="1">
        <f t="shared" si="4"/>
        <v>25</v>
      </c>
      <c r="G28" s="11">
        <f t="shared" si="1"/>
        <v>309.92500000000001</v>
      </c>
      <c r="H28" s="12">
        <f t="shared" si="2"/>
        <v>1.1809308703718642</v>
      </c>
      <c r="I28" s="19"/>
      <c r="J28" s="6">
        <f t="shared" si="5"/>
        <v>25</v>
      </c>
      <c r="K28" s="8">
        <v>360.45223577055003</v>
      </c>
    </row>
    <row r="29" spans="1:11" x14ac:dyDescent="0.3">
      <c r="A29" s="1">
        <f t="shared" si="3"/>
        <v>26</v>
      </c>
      <c r="B29" s="4">
        <v>42180</v>
      </c>
      <c r="C29" s="6">
        <v>500</v>
      </c>
      <c r="D29" s="8">
        <v>78</v>
      </c>
      <c r="E29" s="9">
        <f t="shared" si="0"/>
        <v>426.81119999999999</v>
      </c>
      <c r="F29" s="1">
        <f t="shared" si="4"/>
        <v>26</v>
      </c>
      <c r="G29" s="11">
        <f t="shared" si="1"/>
        <v>312.13040000000001</v>
      </c>
      <c r="H29" s="12">
        <f t="shared" si="2"/>
        <v>1.6018945927727641</v>
      </c>
      <c r="I29" s="20"/>
      <c r="J29" s="6">
        <f t="shared" si="5"/>
        <v>26</v>
      </c>
      <c r="K29" s="8">
        <v>363.0171832925904</v>
      </c>
    </row>
    <row r="30" spans="1:11" x14ac:dyDescent="0.3">
      <c r="A30" s="1">
        <f t="shared" si="3"/>
        <v>27</v>
      </c>
      <c r="B30" s="4">
        <v>42187</v>
      </c>
      <c r="C30" s="6">
        <v>577</v>
      </c>
      <c r="D30" s="8">
        <v>79</v>
      </c>
      <c r="E30" s="9">
        <f t="shared" si="0"/>
        <v>429.01659999999998</v>
      </c>
      <c r="F30" s="1">
        <f t="shared" si="4"/>
        <v>27</v>
      </c>
      <c r="G30" s="11">
        <f t="shared" si="1"/>
        <v>314.33580000000001</v>
      </c>
      <c r="H30" s="12">
        <f>C30/G30</f>
        <v>1.8356165603790595</v>
      </c>
      <c r="I30" s="15" t="s">
        <v>14</v>
      </c>
      <c r="J30" s="6">
        <f t="shared" si="5"/>
        <v>27</v>
      </c>
      <c r="K30" s="8">
        <v>404.36630513113317</v>
      </c>
    </row>
    <row r="31" spans="1:11" x14ac:dyDescent="0.3">
      <c r="A31" s="1">
        <f t="shared" si="3"/>
        <v>28</v>
      </c>
      <c r="B31" s="4">
        <v>42194</v>
      </c>
      <c r="C31" s="6">
        <v>407</v>
      </c>
      <c r="D31" s="8">
        <v>80</v>
      </c>
      <c r="E31" s="9">
        <f t="shared" si="0"/>
        <v>431.22199999999998</v>
      </c>
      <c r="F31" s="1">
        <f t="shared" si="4"/>
        <v>28</v>
      </c>
      <c r="G31" s="11">
        <f t="shared" si="1"/>
        <v>316.5412</v>
      </c>
      <c r="H31" s="12">
        <f t="shared" si="2"/>
        <v>1.2857725945311385</v>
      </c>
      <c r="I31" s="19">
        <f>SUM(H30:H42)/13</f>
        <v>1.2864150538260768</v>
      </c>
      <c r="J31" s="6">
        <f t="shared" si="5"/>
        <v>28</v>
      </c>
      <c r="K31" s="8">
        <v>407.20336489122479</v>
      </c>
    </row>
    <row r="32" spans="1:11" x14ac:dyDescent="0.3">
      <c r="A32" s="1">
        <f t="shared" si="3"/>
        <v>29</v>
      </c>
      <c r="B32" s="4">
        <v>42201</v>
      </c>
      <c r="C32" s="6">
        <v>380</v>
      </c>
      <c r="D32" s="8">
        <v>81</v>
      </c>
      <c r="E32" s="9">
        <f t="shared" si="0"/>
        <v>433.42740000000003</v>
      </c>
      <c r="F32" s="1">
        <f t="shared" si="4"/>
        <v>29</v>
      </c>
      <c r="G32" s="11">
        <f t="shared" si="1"/>
        <v>318.7466</v>
      </c>
      <c r="H32" s="12">
        <f t="shared" si="2"/>
        <v>1.1921695792206097</v>
      </c>
      <c r="I32" s="19"/>
      <c r="J32" s="6">
        <f t="shared" si="5"/>
        <v>29</v>
      </c>
      <c r="K32" s="8">
        <v>410.04042465131636</v>
      </c>
    </row>
    <row r="33" spans="1:11" x14ac:dyDescent="0.3">
      <c r="A33" s="1">
        <f t="shared" si="3"/>
        <v>30</v>
      </c>
      <c r="B33" s="4">
        <v>42208</v>
      </c>
      <c r="C33" s="6">
        <v>428</v>
      </c>
      <c r="D33" s="8">
        <v>82</v>
      </c>
      <c r="E33" s="9">
        <f t="shared" si="0"/>
        <v>435.63279999999997</v>
      </c>
      <c r="F33" s="1">
        <f t="shared" si="4"/>
        <v>30</v>
      </c>
      <c r="G33" s="11">
        <f t="shared" si="1"/>
        <v>320.952</v>
      </c>
      <c r="H33" s="12">
        <f t="shared" si="2"/>
        <v>1.3335327400982078</v>
      </c>
      <c r="I33" s="19"/>
      <c r="J33" s="6">
        <f t="shared" si="5"/>
        <v>30</v>
      </c>
      <c r="K33" s="8">
        <v>412.87748441140798</v>
      </c>
    </row>
    <row r="34" spans="1:11" x14ac:dyDescent="0.3">
      <c r="A34" s="1">
        <f t="shared" si="3"/>
        <v>31</v>
      </c>
      <c r="B34" s="4">
        <v>42215</v>
      </c>
      <c r="C34" s="6">
        <v>353</v>
      </c>
      <c r="D34" s="8">
        <v>83</v>
      </c>
      <c r="E34" s="9">
        <f t="shared" si="0"/>
        <v>437.83820000000003</v>
      </c>
      <c r="F34" s="1">
        <f t="shared" si="4"/>
        <v>31</v>
      </c>
      <c r="G34" s="11">
        <f t="shared" si="1"/>
        <v>323.1574</v>
      </c>
      <c r="H34" s="12">
        <f t="shared" si="2"/>
        <v>1.0923469491956552</v>
      </c>
      <c r="I34" s="19"/>
      <c r="J34" s="6">
        <f t="shared" si="5"/>
        <v>31</v>
      </c>
      <c r="K34" s="8">
        <v>415.71454417149954</v>
      </c>
    </row>
    <row r="35" spans="1:11" x14ac:dyDescent="0.3">
      <c r="A35" s="1">
        <f t="shared" si="3"/>
        <v>32</v>
      </c>
      <c r="B35" s="4">
        <v>42222</v>
      </c>
      <c r="C35" s="6">
        <v>409</v>
      </c>
      <c r="D35" s="8">
        <v>84</v>
      </c>
      <c r="E35" s="9">
        <f t="shared" si="0"/>
        <v>440.04359999999997</v>
      </c>
      <c r="F35" s="1">
        <f t="shared" si="4"/>
        <v>32</v>
      </c>
      <c r="G35" s="11">
        <f t="shared" si="1"/>
        <v>325.36279999999999</v>
      </c>
      <c r="H35" s="12">
        <f t="shared" si="2"/>
        <v>1.2570582746398788</v>
      </c>
      <c r="I35" s="19"/>
      <c r="J35" s="6">
        <f t="shared" si="5"/>
        <v>32</v>
      </c>
      <c r="K35" s="8">
        <v>418.55160393159116</v>
      </c>
    </row>
    <row r="36" spans="1:11" x14ac:dyDescent="0.3">
      <c r="A36" s="1">
        <f t="shared" si="3"/>
        <v>33</v>
      </c>
      <c r="B36" s="4">
        <v>42229</v>
      </c>
      <c r="C36" s="6">
        <v>441</v>
      </c>
      <c r="D36" s="8">
        <v>85</v>
      </c>
      <c r="E36" s="9">
        <f t="shared" si="0"/>
        <v>442.24900000000002</v>
      </c>
      <c r="F36" s="1">
        <f t="shared" si="4"/>
        <v>33</v>
      </c>
      <c r="G36" s="11">
        <f t="shared" si="1"/>
        <v>327.56819999999999</v>
      </c>
      <c r="H36" s="12">
        <f t="shared" si="2"/>
        <v>1.3462845294506609</v>
      </c>
      <c r="I36" s="19"/>
      <c r="J36" s="6">
        <f t="shared" si="5"/>
        <v>33</v>
      </c>
      <c r="K36" s="8">
        <v>421.38866369168278</v>
      </c>
    </row>
    <row r="37" spans="1:11" x14ac:dyDescent="0.3">
      <c r="A37" s="1">
        <f t="shared" si="3"/>
        <v>34</v>
      </c>
      <c r="B37" s="4">
        <v>42236</v>
      </c>
      <c r="C37" s="6">
        <v>446</v>
      </c>
      <c r="D37" s="8">
        <v>86</v>
      </c>
      <c r="E37" s="9">
        <f t="shared" si="0"/>
        <v>444.45439999999996</v>
      </c>
      <c r="F37" s="1">
        <f t="shared" si="4"/>
        <v>34</v>
      </c>
      <c r="G37" s="11">
        <f t="shared" si="1"/>
        <v>329.77359999999999</v>
      </c>
      <c r="H37" s="12">
        <f t="shared" si="2"/>
        <v>1.3524430093858333</v>
      </c>
      <c r="I37" s="19"/>
      <c r="J37" s="6">
        <f t="shared" si="5"/>
        <v>34</v>
      </c>
      <c r="K37" s="8">
        <v>424.22572345177434</v>
      </c>
    </row>
    <row r="38" spans="1:11" x14ac:dyDescent="0.3">
      <c r="A38" s="1">
        <f t="shared" si="3"/>
        <v>35</v>
      </c>
      <c r="B38" s="4">
        <v>42243</v>
      </c>
      <c r="C38" s="6">
        <v>540</v>
      </c>
      <c r="D38" s="8">
        <v>87</v>
      </c>
      <c r="E38" s="9">
        <f t="shared" si="0"/>
        <v>446.65980000000002</v>
      </c>
      <c r="F38" s="1">
        <f t="shared" si="4"/>
        <v>35</v>
      </c>
      <c r="G38" s="11">
        <f t="shared" si="1"/>
        <v>331.97899999999998</v>
      </c>
      <c r="H38" s="12">
        <f t="shared" si="2"/>
        <v>1.6266089120094946</v>
      </c>
      <c r="I38" s="19"/>
      <c r="J38" s="6">
        <f t="shared" si="5"/>
        <v>35</v>
      </c>
      <c r="K38" s="8">
        <v>427.06278321186596</v>
      </c>
    </row>
    <row r="39" spans="1:11" x14ac:dyDescent="0.3">
      <c r="A39" s="1">
        <f t="shared" si="3"/>
        <v>36</v>
      </c>
      <c r="B39" s="4">
        <v>42250</v>
      </c>
      <c r="C39" s="6">
        <v>515</v>
      </c>
      <c r="D39" s="8">
        <v>88</v>
      </c>
      <c r="E39" s="9">
        <f t="shared" si="0"/>
        <v>448.86519999999996</v>
      </c>
      <c r="F39" s="1">
        <f t="shared" si="4"/>
        <v>36</v>
      </c>
      <c r="G39" s="11">
        <f t="shared" si="1"/>
        <v>334.18439999999998</v>
      </c>
      <c r="H39" s="12">
        <f t="shared" si="2"/>
        <v>1.5410653519434181</v>
      </c>
      <c r="I39" s="19"/>
      <c r="J39" s="6">
        <f t="shared" si="5"/>
        <v>36</v>
      </c>
      <c r="K39" s="8">
        <v>429.89984297195753</v>
      </c>
    </row>
    <row r="40" spans="1:11" x14ac:dyDescent="0.3">
      <c r="A40" s="1">
        <f t="shared" si="3"/>
        <v>37</v>
      </c>
      <c r="B40" s="4">
        <v>42257</v>
      </c>
      <c r="C40" s="6">
        <v>388</v>
      </c>
      <c r="D40" s="8">
        <v>89</v>
      </c>
      <c r="E40" s="9">
        <f t="shared" si="0"/>
        <v>451.07060000000001</v>
      </c>
      <c r="F40" s="1">
        <f t="shared" si="4"/>
        <v>37</v>
      </c>
      <c r="G40" s="11">
        <f t="shared" si="1"/>
        <v>336.38979999999998</v>
      </c>
      <c r="H40" s="12">
        <f t="shared" si="2"/>
        <v>1.1534237958463665</v>
      </c>
      <c r="I40" s="19"/>
      <c r="J40" s="6">
        <f t="shared" si="5"/>
        <v>37</v>
      </c>
      <c r="K40" s="8">
        <v>432.73690273204915</v>
      </c>
    </row>
    <row r="41" spans="1:11" x14ac:dyDescent="0.3">
      <c r="A41" s="1">
        <f t="shared" si="3"/>
        <v>38</v>
      </c>
      <c r="B41" s="4">
        <v>42264</v>
      </c>
      <c r="C41" s="6">
        <v>272</v>
      </c>
      <c r="D41" s="8">
        <v>90</v>
      </c>
      <c r="E41" s="9">
        <f t="shared" si="0"/>
        <v>453.27599999999995</v>
      </c>
      <c r="F41" s="1">
        <f t="shared" si="4"/>
        <v>38</v>
      </c>
      <c r="G41" s="11">
        <f t="shared" si="1"/>
        <v>338.59519999999998</v>
      </c>
      <c r="H41" s="12">
        <f t="shared" si="2"/>
        <v>0.80331912561075891</v>
      </c>
      <c r="I41" s="19"/>
      <c r="J41" s="6">
        <f t="shared" si="5"/>
        <v>38</v>
      </c>
      <c r="K41" s="8">
        <v>435.57396249214071</v>
      </c>
    </row>
    <row r="42" spans="1:11" x14ac:dyDescent="0.3">
      <c r="A42" s="1">
        <f t="shared" si="3"/>
        <v>39</v>
      </c>
      <c r="B42" s="4">
        <v>42271</v>
      </c>
      <c r="C42" s="6">
        <v>308</v>
      </c>
      <c r="D42" s="8">
        <v>91</v>
      </c>
      <c r="E42" s="9">
        <f t="shared" si="0"/>
        <v>455.48140000000001</v>
      </c>
      <c r="F42" s="1">
        <f t="shared" si="4"/>
        <v>39</v>
      </c>
      <c r="G42" s="11">
        <f t="shared" si="1"/>
        <v>340.80059999999997</v>
      </c>
      <c r="H42" s="12">
        <f t="shared" si="2"/>
        <v>0.90375427742791536</v>
      </c>
      <c r="I42" s="20"/>
      <c r="J42" s="6">
        <f t="shared" si="5"/>
        <v>39</v>
      </c>
      <c r="K42" s="8">
        <v>438.41102225223233</v>
      </c>
    </row>
    <row r="43" spans="1:11" x14ac:dyDescent="0.3">
      <c r="A43" s="1">
        <f t="shared" si="3"/>
        <v>40</v>
      </c>
      <c r="B43" s="4">
        <v>42278</v>
      </c>
      <c r="C43" s="6">
        <v>279</v>
      </c>
      <c r="D43" s="8">
        <v>92</v>
      </c>
      <c r="E43" s="9">
        <f t="shared" si="0"/>
        <v>457.68680000000001</v>
      </c>
      <c r="F43" s="1">
        <f t="shared" si="4"/>
        <v>40</v>
      </c>
      <c r="G43" s="11">
        <f t="shared" si="1"/>
        <v>343.00599999999997</v>
      </c>
      <c r="H43" s="12">
        <f t="shared" si="2"/>
        <v>0.81339685020087116</v>
      </c>
      <c r="I43" s="15" t="s">
        <v>15</v>
      </c>
      <c r="J43" s="6">
        <f t="shared" si="5"/>
        <v>40</v>
      </c>
      <c r="K43" s="8">
        <v>263.99274550912196</v>
      </c>
    </row>
    <row r="44" spans="1:11" x14ac:dyDescent="0.3">
      <c r="A44" s="1">
        <f t="shared" si="3"/>
        <v>41</v>
      </c>
      <c r="B44" s="4">
        <v>42285</v>
      </c>
      <c r="C44" s="6">
        <v>243</v>
      </c>
      <c r="D44" s="8">
        <v>93</v>
      </c>
      <c r="E44" s="9">
        <f t="shared" si="0"/>
        <v>459.8922</v>
      </c>
      <c r="F44" s="1">
        <f t="shared" si="4"/>
        <v>41</v>
      </c>
      <c r="G44" s="11">
        <f t="shared" si="1"/>
        <v>345.21140000000003</v>
      </c>
      <c r="H44" s="12">
        <f t="shared" si="2"/>
        <v>0.70391649870195472</v>
      </c>
      <c r="I44" s="19">
        <f>SUM(H43:H55)/13</f>
        <v>0.76964468744630943</v>
      </c>
      <c r="J44" s="6">
        <f t="shared" si="5"/>
        <v>41</v>
      </c>
      <c r="K44" s="8">
        <v>265.69011990183179</v>
      </c>
    </row>
    <row r="45" spans="1:11" x14ac:dyDescent="0.3">
      <c r="A45" s="1">
        <f t="shared" si="3"/>
        <v>42</v>
      </c>
      <c r="B45" s="4">
        <v>42292</v>
      </c>
      <c r="C45" s="6">
        <v>225</v>
      </c>
      <c r="D45" s="8">
        <v>94</v>
      </c>
      <c r="E45" s="9">
        <f t="shared" si="0"/>
        <v>462.0976</v>
      </c>
      <c r="F45" s="1">
        <f t="shared" si="4"/>
        <v>42</v>
      </c>
      <c r="G45" s="11">
        <f t="shared" si="1"/>
        <v>347.41679999999997</v>
      </c>
      <c r="H45" s="12">
        <f t="shared" si="2"/>
        <v>0.64763707454561792</v>
      </c>
      <c r="I45" s="19"/>
      <c r="J45" s="6">
        <f t="shared" si="5"/>
        <v>42</v>
      </c>
      <c r="K45" s="8">
        <v>267.38749429454157</v>
      </c>
    </row>
    <row r="46" spans="1:11" x14ac:dyDescent="0.3">
      <c r="A46" s="1">
        <f t="shared" si="3"/>
        <v>43</v>
      </c>
      <c r="B46" s="4">
        <v>42299</v>
      </c>
      <c r="C46" s="6">
        <v>239</v>
      </c>
      <c r="D46" s="8">
        <v>95</v>
      </c>
      <c r="E46" s="9">
        <f t="shared" si="0"/>
        <v>464.303</v>
      </c>
      <c r="F46" s="1">
        <f t="shared" si="4"/>
        <v>43</v>
      </c>
      <c r="G46" s="11">
        <f t="shared" si="1"/>
        <v>349.62220000000002</v>
      </c>
      <c r="H46" s="12">
        <f t="shared" si="2"/>
        <v>0.68359503486906725</v>
      </c>
      <c r="I46" s="19"/>
      <c r="J46" s="6">
        <f t="shared" si="5"/>
        <v>43</v>
      </c>
      <c r="K46" s="8">
        <v>269.0848686872514</v>
      </c>
    </row>
    <row r="47" spans="1:11" x14ac:dyDescent="0.3">
      <c r="A47" s="1">
        <f t="shared" si="3"/>
        <v>44</v>
      </c>
      <c r="B47" s="4">
        <v>42306</v>
      </c>
      <c r="C47" s="6">
        <v>246</v>
      </c>
      <c r="D47" s="8">
        <v>96</v>
      </c>
      <c r="E47" s="9">
        <f t="shared" si="0"/>
        <v>466.50839999999999</v>
      </c>
      <c r="F47" s="1">
        <f t="shared" si="4"/>
        <v>44</v>
      </c>
      <c r="G47" s="11">
        <f t="shared" si="1"/>
        <v>351.82759999999996</v>
      </c>
      <c r="H47" s="12">
        <f t="shared" si="2"/>
        <v>0.69920608843649568</v>
      </c>
      <c r="I47" s="19"/>
      <c r="J47" s="6">
        <f t="shared" si="5"/>
        <v>44</v>
      </c>
      <c r="K47" s="8">
        <v>270.78224307996118</v>
      </c>
    </row>
    <row r="48" spans="1:11" x14ac:dyDescent="0.3">
      <c r="A48" s="1">
        <f t="shared" si="3"/>
        <v>45</v>
      </c>
      <c r="B48" s="4">
        <v>42313</v>
      </c>
      <c r="C48" s="6">
        <v>275</v>
      </c>
      <c r="D48" s="8">
        <v>97</v>
      </c>
      <c r="E48" s="9">
        <f t="shared" si="0"/>
        <v>468.71379999999999</v>
      </c>
      <c r="F48" s="1">
        <f t="shared" si="4"/>
        <v>45</v>
      </c>
      <c r="G48" s="11">
        <f t="shared" si="1"/>
        <v>354.03300000000002</v>
      </c>
      <c r="H48" s="12">
        <f t="shared" si="2"/>
        <v>0.77676374801219095</v>
      </c>
      <c r="I48" s="19"/>
      <c r="J48" s="6">
        <f t="shared" si="5"/>
        <v>45</v>
      </c>
      <c r="K48" s="8">
        <v>272.47961747267101</v>
      </c>
    </row>
    <row r="49" spans="1:11" x14ac:dyDescent="0.3">
      <c r="A49" s="1">
        <f t="shared" si="3"/>
        <v>46</v>
      </c>
      <c r="B49" s="4">
        <v>42320</v>
      </c>
      <c r="C49" s="6">
        <v>322</v>
      </c>
      <c r="D49" s="8">
        <v>98</v>
      </c>
      <c r="E49" s="9">
        <f t="shared" si="0"/>
        <v>470.91919999999999</v>
      </c>
      <c r="F49" s="1">
        <f t="shared" si="4"/>
        <v>46</v>
      </c>
      <c r="G49" s="11">
        <f t="shared" si="1"/>
        <v>356.23840000000001</v>
      </c>
      <c r="H49" s="12">
        <f t="shared" si="2"/>
        <v>0.90388908101990129</v>
      </c>
      <c r="I49" s="19"/>
      <c r="J49" s="6">
        <f t="shared" si="5"/>
        <v>46</v>
      </c>
      <c r="K49" s="8">
        <v>274.17699186538078</v>
      </c>
    </row>
    <row r="50" spans="1:11" x14ac:dyDescent="0.3">
      <c r="A50" s="1">
        <f t="shared" si="3"/>
        <v>47</v>
      </c>
      <c r="B50" s="4">
        <v>42327</v>
      </c>
      <c r="C50" s="6">
        <v>363</v>
      </c>
      <c r="D50" s="8">
        <v>99</v>
      </c>
      <c r="E50" s="9">
        <f t="shared" si="0"/>
        <v>473.12459999999999</v>
      </c>
      <c r="F50" s="1">
        <f t="shared" si="4"/>
        <v>47</v>
      </c>
      <c r="G50" s="11">
        <f t="shared" si="1"/>
        <v>358.44380000000001</v>
      </c>
      <c r="H50" s="12">
        <f t="shared" si="2"/>
        <v>1.0127110581909911</v>
      </c>
      <c r="I50" s="19"/>
      <c r="J50" s="6">
        <f t="shared" si="5"/>
        <v>47</v>
      </c>
      <c r="K50" s="8">
        <v>275.87436625809062</v>
      </c>
    </row>
    <row r="51" spans="1:11" x14ac:dyDescent="0.3">
      <c r="A51" s="1">
        <f t="shared" si="3"/>
        <v>48</v>
      </c>
      <c r="B51" s="4">
        <v>42334</v>
      </c>
      <c r="C51" s="6">
        <v>226</v>
      </c>
      <c r="D51" s="8">
        <v>100</v>
      </c>
      <c r="E51" s="9">
        <f t="shared" si="0"/>
        <v>475.33</v>
      </c>
      <c r="F51" s="1">
        <f t="shared" si="4"/>
        <v>48</v>
      </c>
      <c r="G51" s="11">
        <f t="shared" si="1"/>
        <v>360.64920000000001</v>
      </c>
      <c r="H51" s="12">
        <f t="shared" si="2"/>
        <v>0.62664772305054328</v>
      </c>
      <c r="I51" s="19"/>
      <c r="J51" s="6">
        <f t="shared" si="5"/>
        <v>48</v>
      </c>
      <c r="K51" s="8">
        <v>277.57174065080039</v>
      </c>
    </row>
    <row r="52" spans="1:11" x14ac:dyDescent="0.3">
      <c r="A52" s="1">
        <f t="shared" si="3"/>
        <v>49</v>
      </c>
      <c r="B52" s="4">
        <v>42341</v>
      </c>
      <c r="C52" s="6">
        <v>239</v>
      </c>
      <c r="D52" s="8">
        <v>101</v>
      </c>
      <c r="E52" s="9">
        <f t="shared" si="0"/>
        <v>477.53539999999998</v>
      </c>
      <c r="F52" s="1">
        <f t="shared" si="4"/>
        <v>49</v>
      </c>
      <c r="G52" s="11">
        <f t="shared" si="1"/>
        <v>362.8546</v>
      </c>
      <c r="H52" s="12">
        <f t="shared" si="2"/>
        <v>0.65866603317141359</v>
      </c>
      <c r="I52" s="19"/>
      <c r="J52" s="6">
        <f t="shared" si="5"/>
        <v>49</v>
      </c>
      <c r="K52" s="8">
        <v>279.26911504351023</v>
      </c>
    </row>
    <row r="53" spans="1:11" x14ac:dyDescent="0.3">
      <c r="A53" s="1">
        <f t="shared" si="3"/>
        <v>50</v>
      </c>
      <c r="B53" s="4">
        <v>42348</v>
      </c>
      <c r="C53" s="6">
        <v>252</v>
      </c>
      <c r="D53" s="8">
        <v>102</v>
      </c>
      <c r="E53" s="9">
        <f t="shared" si="0"/>
        <v>479.74080000000004</v>
      </c>
      <c r="F53" s="1">
        <f t="shared" si="4"/>
        <v>50</v>
      </c>
      <c r="G53" s="11">
        <f t="shared" si="1"/>
        <v>365.06</v>
      </c>
      <c r="H53" s="12">
        <f t="shared" si="2"/>
        <v>0.69029748534487478</v>
      </c>
      <c r="I53" s="19"/>
      <c r="J53" s="6">
        <f t="shared" si="5"/>
        <v>50</v>
      </c>
      <c r="K53" s="8">
        <v>280.96648943622</v>
      </c>
    </row>
    <row r="54" spans="1:11" x14ac:dyDescent="0.3">
      <c r="A54" s="1">
        <f t="shared" si="3"/>
        <v>51</v>
      </c>
      <c r="B54" s="4">
        <v>42355</v>
      </c>
      <c r="C54" s="6">
        <v>309</v>
      </c>
      <c r="D54" s="8">
        <v>103</v>
      </c>
      <c r="E54" s="9">
        <f t="shared" si="0"/>
        <v>481.94619999999998</v>
      </c>
      <c r="F54" s="1">
        <f t="shared" si="4"/>
        <v>51</v>
      </c>
      <c r="G54" s="11">
        <f t="shared" si="1"/>
        <v>367.2654</v>
      </c>
      <c r="H54" s="12">
        <f t="shared" si="2"/>
        <v>0.84135341908058858</v>
      </c>
      <c r="I54" s="19"/>
      <c r="J54" s="6">
        <f t="shared" si="5"/>
        <v>51</v>
      </c>
      <c r="K54" s="8">
        <v>282.66386382892978</v>
      </c>
    </row>
    <row r="55" spans="1:11" x14ac:dyDescent="0.3">
      <c r="A55" s="1">
        <f t="shared" si="3"/>
        <v>52</v>
      </c>
      <c r="B55" s="4">
        <v>42362</v>
      </c>
      <c r="C55" s="6">
        <v>350</v>
      </c>
      <c r="D55" s="8">
        <v>104</v>
      </c>
      <c r="E55" s="9">
        <f t="shared" si="0"/>
        <v>484.15160000000003</v>
      </c>
      <c r="F55" s="1">
        <f t="shared" si="4"/>
        <v>52</v>
      </c>
      <c r="G55" s="11">
        <f t="shared" si="1"/>
        <v>369.4708</v>
      </c>
      <c r="H55" s="12">
        <f t="shared" si="2"/>
        <v>0.94730084217751442</v>
      </c>
      <c r="I55" s="20"/>
      <c r="J55" s="6">
        <f t="shared" si="5"/>
        <v>52</v>
      </c>
      <c r="K55" s="8">
        <v>284.36123822163961</v>
      </c>
    </row>
    <row r="56" spans="1:11" x14ac:dyDescent="0.3">
      <c r="J56" s="18">
        <v>53</v>
      </c>
      <c r="K56" s="8">
        <v>287.15870800798581</v>
      </c>
    </row>
    <row r="57" spans="1:11" x14ac:dyDescent="0.3">
      <c r="J57" s="18">
        <v>54</v>
      </c>
      <c r="K57" s="8">
        <v>288.86260999213437</v>
      </c>
    </row>
    <row r="58" spans="1:11" x14ac:dyDescent="0.3">
      <c r="J58" s="18">
        <v>55</v>
      </c>
      <c r="K58" s="8">
        <v>290.56651197628298</v>
      </c>
    </row>
    <row r="59" spans="1:11" x14ac:dyDescent="0.3">
      <c r="J59" s="18">
        <v>56</v>
      </c>
      <c r="K59" s="8">
        <v>292.2704139604316</v>
      </c>
    </row>
    <row r="60" spans="1:11" x14ac:dyDescent="0.3">
      <c r="J60" s="18">
        <v>57</v>
      </c>
      <c r="K60" s="8">
        <v>293.97431594458021</v>
      </c>
    </row>
    <row r="61" spans="1:11" x14ac:dyDescent="0.3">
      <c r="J61" s="18">
        <v>58</v>
      </c>
      <c r="K61" s="8">
        <v>295.67821792872877</v>
      </c>
    </row>
    <row r="62" spans="1:11" x14ac:dyDescent="0.3">
      <c r="J62" s="18">
        <v>59</v>
      </c>
      <c r="K62" s="8">
        <v>297.38211991287739</v>
      </c>
    </row>
    <row r="63" spans="1:11" x14ac:dyDescent="0.3">
      <c r="J63" s="18">
        <v>60</v>
      </c>
      <c r="K63" s="8">
        <v>299.086021897026</v>
      </c>
    </row>
    <row r="64" spans="1:11" x14ac:dyDescent="0.3">
      <c r="J64" s="18">
        <v>61</v>
      </c>
      <c r="K64" s="8">
        <v>300.78992388117456</v>
      </c>
    </row>
    <row r="65" spans="10:11" x14ac:dyDescent="0.3">
      <c r="J65" s="18">
        <v>62</v>
      </c>
      <c r="K65" s="8">
        <v>302.49382586532323</v>
      </c>
    </row>
    <row r="66" spans="10:11" x14ac:dyDescent="0.3">
      <c r="J66" s="18">
        <v>63</v>
      </c>
      <c r="K66" s="8">
        <v>304.19772784947179</v>
      </c>
    </row>
    <row r="67" spans="10:11" x14ac:dyDescent="0.3">
      <c r="J67" s="18">
        <v>64</v>
      </c>
      <c r="K67" s="8">
        <v>305.9016298336204</v>
      </c>
    </row>
    <row r="68" spans="10:11" x14ac:dyDescent="0.3">
      <c r="J68" s="18">
        <v>65</v>
      </c>
      <c r="K68" s="8">
        <v>307.60553181776896</v>
      </c>
    </row>
    <row r="69" spans="10:11" x14ac:dyDescent="0.3">
      <c r="J69" s="18">
        <v>66</v>
      </c>
      <c r="K69" s="8">
        <v>465.6150841742064</v>
      </c>
    </row>
    <row r="70" spans="10:11" x14ac:dyDescent="0.3">
      <c r="J70" s="18">
        <v>67</v>
      </c>
      <c r="K70" s="8">
        <v>468.18003169624677</v>
      </c>
    </row>
    <row r="71" spans="10:11" x14ac:dyDescent="0.3">
      <c r="J71" s="18">
        <v>68</v>
      </c>
      <c r="K71" s="8">
        <v>470.7449792182872</v>
      </c>
    </row>
    <row r="72" spans="10:11" x14ac:dyDescent="0.3">
      <c r="J72" s="18">
        <v>69</v>
      </c>
      <c r="K72" s="8">
        <v>473.30992674032757</v>
      </c>
    </row>
    <row r="73" spans="10:11" x14ac:dyDescent="0.3">
      <c r="J73" s="18">
        <v>70</v>
      </c>
      <c r="K73" s="8">
        <v>475.874874262368</v>
      </c>
    </row>
    <row r="74" spans="10:11" x14ac:dyDescent="0.3">
      <c r="J74" s="18">
        <v>71</v>
      </c>
      <c r="K74" s="8">
        <v>478.43982178440842</v>
      </c>
    </row>
    <row r="75" spans="10:11" x14ac:dyDescent="0.3">
      <c r="J75" s="18">
        <v>72</v>
      </c>
      <c r="K75" s="8">
        <v>481.00476930644879</v>
      </c>
    </row>
    <row r="76" spans="10:11" x14ac:dyDescent="0.3">
      <c r="J76" s="18">
        <v>73</v>
      </c>
      <c r="K76" s="8">
        <v>483.56971682848922</v>
      </c>
    </row>
    <row r="77" spans="10:11" x14ac:dyDescent="0.3">
      <c r="J77" s="18">
        <v>74</v>
      </c>
      <c r="K77" s="8">
        <v>486.13466435052959</v>
      </c>
    </row>
    <row r="78" spans="10:11" x14ac:dyDescent="0.3">
      <c r="J78" s="18">
        <v>75</v>
      </c>
      <c r="K78" s="8">
        <v>488.69961187257002</v>
      </c>
    </row>
    <row r="79" spans="10:11" x14ac:dyDescent="0.3">
      <c r="J79" s="18">
        <v>76</v>
      </c>
      <c r="K79" s="8">
        <v>491.26455939461039</v>
      </c>
    </row>
    <row r="80" spans="10:11" x14ac:dyDescent="0.3">
      <c r="J80" s="18">
        <v>77</v>
      </c>
      <c r="K80" s="8">
        <v>493.82950691665081</v>
      </c>
    </row>
    <row r="81" spans="10:11" x14ac:dyDescent="0.3">
      <c r="J81" s="18">
        <v>78</v>
      </c>
      <c r="K81" s="8">
        <v>496.39445443869118</v>
      </c>
    </row>
    <row r="82" spans="10:11" x14ac:dyDescent="0.3">
      <c r="J82" s="18">
        <v>79</v>
      </c>
      <c r="K82" s="8">
        <v>551.89341265589633</v>
      </c>
    </row>
    <row r="83" spans="10:11" x14ac:dyDescent="0.3">
      <c r="J83" s="18">
        <v>80</v>
      </c>
      <c r="K83" s="8">
        <v>554.73047241598795</v>
      </c>
    </row>
    <row r="84" spans="10:11" x14ac:dyDescent="0.3">
      <c r="J84" s="18">
        <v>81</v>
      </c>
      <c r="K84" s="8">
        <v>557.56753217607957</v>
      </c>
    </row>
    <row r="85" spans="10:11" x14ac:dyDescent="0.3">
      <c r="J85" s="18">
        <v>82</v>
      </c>
      <c r="K85" s="8">
        <v>560.40459193617107</v>
      </c>
    </row>
    <row r="86" spans="10:11" x14ac:dyDescent="0.3">
      <c r="J86" s="18">
        <v>83</v>
      </c>
      <c r="K86" s="8">
        <v>563.24165169626281</v>
      </c>
    </row>
    <row r="87" spans="10:11" x14ac:dyDescent="0.3">
      <c r="J87" s="18">
        <v>84</v>
      </c>
      <c r="K87" s="8">
        <v>566.07871145635431</v>
      </c>
    </row>
    <row r="88" spans="10:11" x14ac:dyDescent="0.3">
      <c r="J88" s="18">
        <v>85</v>
      </c>
      <c r="K88" s="8">
        <v>568.91577121644593</v>
      </c>
    </row>
    <row r="89" spans="10:11" x14ac:dyDescent="0.3">
      <c r="J89" s="18">
        <v>86</v>
      </c>
      <c r="K89" s="8">
        <v>571.75283097653755</v>
      </c>
    </row>
    <row r="90" spans="10:11" x14ac:dyDescent="0.3">
      <c r="J90" s="18">
        <v>87</v>
      </c>
      <c r="K90" s="8">
        <v>574.58989073662917</v>
      </c>
    </row>
    <row r="91" spans="10:11" x14ac:dyDescent="0.3">
      <c r="J91" s="18">
        <v>88</v>
      </c>
      <c r="K91" s="8">
        <v>577.42695049672068</v>
      </c>
    </row>
    <row r="92" spans="10:11" x14ac:dyDescent="0.3">
      <c r="J92" s="18">
        <v>89</v>
      </c>
      <c r="K92" s="8">
        <v>580.26401025681241</v>
      </c>
    </row>
    <row r="93" spans="10:11" x14ac:dyDescent="0.3">
      <c r="J93" s="18">
        <v>90</v>
      </c>
      <c r="K93" s="8">
        <v>583.10107001690392</v>
      </c>
    </row>
    <row r="94" spans="10:11" x14ac:dyDescent="0.3">
      <c r="J94" s="18">
        <v>91</v>
      </c>
      <c r="K94" s="8">
        <v>585.93812977699554</v>
      </c>
    </row>
    <row r="95" spans="10:11" x14ac:dyDescent="0.3">
      <c r="J95" s="18">
        <v>92</v>
      </c>
      <c r="K95" s="8">
        <v>352.25621393003161</v>
      </c>
    </row>
    <row r="96" spans="10:11" x14ac:dyDescent="0.3">
      <c r="J96" s="18">
        <v>93</v>
      </c>
      <c r="K96" s="8">
        <v>353.95358832274138</v>
      </c>
    </row>
    <row r="97" spans="10:11" x14ac:dyDescent="0.3">
      <c r="J97" s="18">
        <v>94</v>
      </c>
      <c r="K97" s="8">
        <v>355.65096271545121</v>
      </c>
    </row>
    <row r="98" spans="10:11" x14ac:dyDescent="0.3">
      <c r="J98" s="18">
        <v>95</v>
      </c>
      <c r="K98" s="8">
        <v>357.34833710816099</v>
      </c>
    </row>
    <row r="99" spans="10:11" x14ac:dyDescent="0.3">
      <c r="J99" s="18">
        <v>96</v>
      </c>
      <c r="K99" s="8">
        <v>359.04571150087077</v>
      </c>
    </row>
    <row r="100" spans="10:11" x14ac:dyDescent="0.3">
      <c r="J100" s="18">
        <v>97</v>
      </c>
      <c r="K100" s="8">
        <v>360.7430858935806</v>
      </c>
    </row>
    <row r="101" spans="10:11" x14ac:dyDescent="0.3">
      <c r="J101" s="18">
        <v>98</v>
      </c>
      <c r="K101" s="8">
        <v>362.44046028629037</v>
      </c>
    </row>
    <row r="102" spans="10:11" x14ac:dyDescent="0.3">
      <c r="J102" s="18">
        <v>99</v>
      </c>
      <c r="K102" s="8">
        <v>364.13783467900021</v>
      </c>
    </row>
    <row r="103" spans="10:11" x14ac:dyDescent="0.3">
      <c r="J103" s="18">
        <v>100</v>
      </c>
      <c r="K103" s="8">
        <v>365.83520907170998</v>
      </c>
    </row>
    <row r="104" spans="10:11" x14ac:dyDescent="0.3">
      <c r="J104" s="18">
        <v>101</v>
      </c>
      <c r="K104" s="8">
        <v>367.53258346441976</v>
      </c>
    </row>
    <row r="105" spans="10:11" x14ac:dyDescent="0.3">
      <c r="J105" s="18">
        <v>102</v>
      </c>
      <c r="K105" s="8">
        <v>369.22995785712965</v>
      </c>
    </row>
    <row r="106" spans="10:11" x14ac:dyDescent="0.3">
      <c r="J106" s="18">
        <v>103</v>
      </c>
      <c r="K106" s="8">
        <v>370.92733224983937</v>
      </c>
    </row>
    <row r="107" spans="10:11" x14ac:dyDescent="0.3">
      <c r="J107" s="18">
        <v>104</v>
      </c>
      <c r="K107" s="8">
        <v>372.6247066425492</v>
      </c>
    </row>
  </sheetData>
  <mergeCells count="14">
    <mergeCell ref="M2:N2"/>
    <mergeCell ref="M1:N1"/>
    <mergeCell ref="M11:N11"/>
    <mergeCell ref="K1:K3"/>
    <mergeCell ref="I18:I29"/>
    <mergeCell ref="I31:I42"/>
    <mergeCell ref="I44:I55"/>
    <mergeCell ref="J1:J3"/>
    <mergeCell ref="B1:B2"/>
    <mergeCell ref="D1:E2"/>
    <mergeCell ref="F1:G2"/>
    <mergeCell ref="H1:H2"/>
    <mergeCell ref="I1:I2"/>
    <mergeCell ref="I5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shahbaj khan</dc:creator>
  <cp:lastModifiedBy>shahbaj khan</cp:lastModifiedBy>
  <dcterms:created xsi:type="dcterms:W3CDTF">2023-05-13T05:05:44Z</dcterms:created>
  <dcterms:modified xsi:type="dcterms:W3CDTF">2023-12-22T03:02:46Z</dcterms:modified>
</cp:coreProperties>
</file>