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630" yWindow="525" windowWidth="22695" windowHeight="9405" activeTab="5"/>
  </bookViews>
  <sheets>
    <sheet name="Sheet3" sheetId="3" r:id="rId1"/>
    <sheet name="Sheet5" sheetId="5" r:id="rId2"/>
    <sheet name="Sheet6" sheetId="6" r:id="rId3"/>
    <sheet name="Sheet1" sheetId="1" r:id="rId4"/>
    <sheet name="Sheet2" sheetId="2" r:id="rId5"/>
    <sheet name="Sheet4" sheetId="4" r:id="rId6"/>
  </sheets>
  <calcPr calcId="144525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8" i="1" l="1"/>
  <c r="C22" i="5"/>
  <c r="M33" i="1" l="1"/>
  <c r="K33" i="1"/>
  <c r="M32" i="1"/>
  <c r="K32" i="1"/>
  <c r="L31" i="1"/>
  <c r="M31" i="1" s="1"/>
  <c r="K31" i="1"/>
  <c r="L30" i="1"/>
  <c r="M30" i="1" s="1"/>
  <c r="K30" i="1"/>
  <c r="K29" i="1"/>
  <c r="M28" i="1"/>
  <c r="K28" i="1"/>
  <c r="L27" i="1"/>
  <c r="M27" i="1" s="1"/>
  <c r="K27" i="1"/>
  <c r="L26" i="1"/>
  <c r="M26" i="1" s="1"/>
  <c r="K26" i="1"/>
  <c r="M25" i="1"/>
  <c r="K25" i="1"/>
  <c r="L24" i="1"/>
  <c r="M24" i="1" s="1"/>
  <c r="K24" i="1"/>
  <c r="L23" i="1"/>
  <c r="M23" i="1" s="1"/>
  <c r="K23" i="1"/>
  <c r="L22" i="1"/>
  <c r="M22" i="1" s="1"/>
  <c r="K22" i="1"/>
  <c r="L21" i="1"/>
  <c r="M21" i="1" s="1"/>
  <c r="K21" i="1"/>
  <c r="M20" i="1"/>
  <c r="K20" i="1"/>
  <c r="L19" i="1"/>
  <c r="M19" i="1" s="1"/>
  <c r="K19" i="1"/>
</calcChain>
</file>

<file path=xl/sharedStrings.xml><?xml version="1.0" encoding="utf-8"?>
<sst xmlns="http://schemas.openxmlformats.org/spreadsheetml/2006/main" count="134" uniqueCount="78">
  <si>
    <t>_</t>
  </si>
  <si>
    <t>TOTAL TASK</t>
  </si>
  <si>
    <t>Task ID</t>
  </si>
  <si>
    <t>Task Name</t>
  </si>
  <si>
    <t>Description</t>
  </si>
  <si>
    <t>Assigned To</t>
  </si>
  <si>
    <t>Start Date</t>
  </si>
  <si>
    <t>Due Date</t>
  </si>
  <si>
    <t>Priority</t>
  </si>
  <si>
    <t>Status</t>
  </si>
  <si>
    <t>Completion Date</t>
  </si>
  <si>
    <t>Notes</t>
  </si>
  <si>
    <t>Is Overdue</t>
  </si>
  <si>
    <t>Pending Days</t>
  </si>
  <si>
    <t>Pending Age</t>
  </si>
  <si>
    <t>Conduct Team Meeting</t>
  </si>
  <si>
    <t>Lead a meeting to discuss project updates.</t>
  </si>
  <si>
    <t>Sophia Johnson</t>
  </si>
  <si>
    <t>Medium</t>
  </si>
  <si>
    <t>In Progress</t>
  </si>
  <si>
    <t>Write Blog Post</t>
  </si>
  <si>
    <t>Create a new blog article</t>
  </si>
  <si>
    <t>Ethan Williams</t>
  </si>
  <si>
    <t>High</t>
  </si>
  <si>
    <t>Not Started</t>
  </si>
  <si>
    <t>Update Customer Database</t>
  </si>
  <si>
    <t>Refresh customer records</t>
  </si>
  <si>
    <t>Low</t>
  </si>
  <si>
    <t>Prepare Financial Report</t>
  </si>
  <si>
    <t>Compile quarterly financial data</t>
  </si>
  <si>
    <t>Mason Brown</t>
  </si>
  <si>
    <t>Completed</t>
  </si>
  <si>
    <t>Organize Office Event</t>
  </si>
  <si>
    <t>Plan an office event</t>
  </si>
  <si>
    <t>Isabella Davis</t>
  </si>
  <si>
    <t>Develop Mobile App</t>
  </si>
  <si>
    <t>Build a mobile app</t>
  </si>
  <si>
    <t>Liam Martinez</t>
  </si>
  <si>
    <t>Test Website Functionality</t>
  </si>
  <si>
    <t>Test website for bugs</t>
  </si>
  <si>
    <t>Ava Wilson</t>
  </si>
  <si>
    <t>Draft Employee Handbook</t>
  </si>
  <si>
    <t>Write employee guidelines</t>
  </si>
  <si>
    <t>Noah Anderson</t>
  </si>
  <si>
    <t>Analyze Sales Data</t>
  </si>
  <si>
    <t>Review sales trends</t>
  </si>
  <si>
    <t>Mia Thomas</t>
  </si>
  <si>
    <t>Plan Product Launch</t>
  </si>
  <si>
    <t>Coordinate product launch</t>
  </si>
  <si>
    <t>Lucas Taylor</t>
  </si>
  <si>
    <t>Create Social Media Content</t>
  </si>
  <si>
    <t>Develop social media posts</t>
  </si>
  <si>
    <t>Charlotte Hernandez</t>
  </si>
  <si>
    <t>Review Legal Documents</t>
  </si>
  <si>
    <t>Check legal compliance</t>
  </si>
  <si>
    <t>Amelia Moore</t>
  </si>
  <si>
    <t>Implement Security Measures</t>
  </si>
  <si>
    <t>Deploy security protocols</t>
  </si>
  <si>
    <t>James Martin</t>
  </si>
  <si>
    <t>Set Up New Employee Workstations</t>
  </si>
  <si>
    <t>Prepare workstations for new hires</t>
  </si>
  <si>
    <t>Harper Jackson</t>
  </si>
  <si>
    <t>Conduct Market Analysis</t>
  </si>
  <si>
    <t>Research market trends</t>
  </si>
  <si>
    <t>Alexander Garcia</t>
  </si>
  <si>
    <t>Buckets</t>
  </si>
  <si>
    <t>Olivia Parker</t>
  </si>
  <si>
    <t>0 to 5 days</t>
  </si>
  <si>
    <t>5 to 10 days</t>
  </si>
  <si>
    <t>10 to 15 days</t>
  </si>
  <si>
    <t>15 to 20 days</t>
  </si>
  <si>
    <t>Above 20 days</t>
  </si>
  <si>
    <t>Row Labels</t>
  </si>
  <si>
    <t>Count of Task Name</t>
  </si>
  <si>
    <t>Count of Task ID</t>
  </si>
  <si>
    <t>NO</t>
  </si>
  <si>
    <t>YES</t>
  </si>
  <si>
    <t>TASK MANAGEMENT TRACER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</si>
</sst>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yy"/>
  </numFmts>
  <fonts count="10" x14ac:knownFonts="1">
    <font>
      <sz val="10"/>
      <color rgb="FF000000"/>
      <name val="Arial"/>
      <scheme val="minor"/>
    </font>
    <font>
      <sz val="10"/>
      <color rgb="FF6AA84F"/>
      <name val="Arial"/>
      <scheme val="minor"/>
    </font>
    <font>
      <b/>
      <sz val="22"/>
      <color rgb="FFFFFFFF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sz val="10"/>
      <color rgb="FF000000"/>
      <name val="Arial"/>
      <scheme val="minor"/>
    </font>
    <font>
      <sz val="24"/>
      <color rgb="FFFFFFFF"/>
      <name val="Impact"/>
      <family val="2"/>
    </font>
    <font>
      <sz val="24"/>
      <color rgb="FF000000"/>
      <name val="Arial"/>
      <family val="2"/>
      <scheme val="minor"/>
    </font>
    <font>
      <sz val="60"/>
      <color rgb="FFFFFFFF"/>
      <name val="Impact"/>
      <family val="2"/>
    </font>
    <font>
      <sz val="6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93C47D"/>
      </patternFill>
    </fill>
    <fill>
      <patternFill patternType="solid">
        <fgColor theme="7" tint="-0.249977111117893"/>
        <bgColor rgb="FF6AA84F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00FF00"/>
      </left>
      <right/>
      <top style="thin">
        <color rgb="FF00FF00"/>
      </top>
      <bottom style="thin">
        <color rgb="FF00FF00"/>
      </bottom>
      <diagonal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3" fillId="3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5" borderId="3" xfId="0" applyFont="1" applyFill="1" applyBorder="1" applyAlignment="1">
      <alignment horizontal="center" vertical="center"/>
    </xf>
    <xf numFmtId="0" fontId="3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1" xfId="0" applyFont="1" applyBorder="1" applyAlignment="1">
      <alignment horizontal="center" vertical="center"/>
    </xf>
    <xf numFmtId="0" fontId="0" fillId="0" borderId="0" xfId="0"/>
    <xf numFmtId="0" fontId="0" fillId="0" borderId="4" xfId="0" applyFont="1" applyBorder="1" applyAlignment="1"/>
    <xf numFmtId="0" fontId="2" fillId="2" borderId="0" xfId="0" applyFont="1" applyFill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 applyAlignment="1"/>
    <xf numFmtId="0" fontId="6" fillId="8" borderId="0" xfId="0" applyFont="1" applyFill="1" applyAlignment="1">
      <alignment horizontal="center" vertical="center"/>
    </xf>
    <xf numFmtId="0" fontId="7" fillId="9" borderId="0" xfId="0" applyFont="1" applyFill="1" applyAlignment="1"/>
    <xf numFmtId="0" fontId="8" fillId="7" borderId="0" xfId="0" applyFont="1" applyFill="1" applyAlignment="1">
      <alignment horizontal="center" vertical="center" wrapText="1"/>
    </xf>
    <xf numFmtId="0" fontId="9" fillId="6" borderId="0" xfId="0" applyFont="1" applyFill="1" applyAlignment="1"/>
    <xf numFmtId="0" fontId="0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MANAGEMENT TRACER_Project.xlsx]Sheet3!PivotTable1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Task Count of Priority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>
            <a:noFill/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>
            <a:noFill/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Lbls>
            <c:spPr>
              <a:noFill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Sheet3!$A$4:$A$6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MANAGEMENT TRACER_Project.xlsx]Sheet5!PivotTable3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Task Count by Overdue</a:t>
            </a:r>
          </a:p>
        </c:rich>
      </c:tx>
      <c:layout>
        <c:manualLayout>
          <c:xMode val="edge"/>
          <c:yMode val="edge"/>
          <c:x val="0.22055555555555559"/>
          <c:y val="3.6016331291921846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rgbClr val="00B050"/>
          </a:solidFill>
          <a:scene3d>
            <a:camera prst="orthographicFront"/>
            <a:lightRig rig="threePt" dir="t"/>
          </a:scene3d>
          <a:sp3d prstMaterial="matte">
            <a:bevelT/>
            <a:bevelB/>
          </a:sp3d>
        </c:spPr>
      </c:pivotFmt>
      <c:pivotFmt>
        <c:idx val="2"/>
        <c:spPr>
          <a:solidFill>
            <a:srgbClr val="92D050"/>
          </a:solidFill>
          <a:scene3d>
            <a:camera prst="orthographicFront"/>
            <a:lightRig rig="threePt" dir="t"/>
          </a:scene3d>
          <a:sp3d>
            <a:bevelT/>
            <a:bevelB/>
          </a:sp3d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scene3d>
                <a:camera prst="orthographicFront"/>
                <a:lightRig rig="threePt" dir="t"/>
              </a:scene3d>
              <a:sp3d prstMaterial="matte">
                <a:bevelT/>
                <a:bevelB/>
              </a:sp3d>
            </c:spPr>
          </c:dPt>
          <c:cat>
            <c:strRef>
              <c:f>Sheet5!$A$4:$A$5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1</c:v>
                </c:pt>
                <c:pt idx="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01952"/>
        <c:axId val="198303744"/>
      </c:barChart>
      <c:catAx>
        <c:axId val="198301952"/>
        <c:scaling>
          <c:orientation val="minMax"/>
        </c:scaling>
        <c:delete val="0"/>
        <c:axPos val="l"/>
        <c:majorTickMark val="out"/>
        <c:minorTickMark val="none"/>
        <c:tickLblPos val="nextTo"/>
        <c:crossAx val="198303744"/>
        <c:crosses val="autoZero"/>
        <c:auto val="1"/>
        <c:lblAlgn val="ctr"/>
        <c:lblOffset val="100"/>
        <c:noMultiLvlLbl val="0"/>
      </c:catAx>
      <c:valAx>
        <c:axId val="19830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301952"/>
        <c:crosses val="autoZero"/>
        <c:crossBetween val="between"/>
      </c:valAx>
      <c:dTable>
        <c:showHorzBorder val="0"/>
        <c:showVertBorder val="0"/>
        <c:showOutline val="0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MANAGEMENT TRACER_Project.xlsx]Sheet6!PivotTable4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600"/>
              <a:t>Task</a:t>
            </a:r>
            <a:r>
              <a:rPr lang="en-US" sz="1600" baseline="0"/>
              <a:t> Count by Pending Age</a:t>
            </a:r>
            <a:endParaRPr lang="en-US" sz="1600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Sheet6!$A$4:$A$7</c:f>
              <c:strCache>
                <c:ptCount val="4"/>
                <c:pt idx="0">
                  <c:v>Above 20 days</c:v>
                </c:pt>
                <c:pt idx="1">
                  <c:v>10 to 15 days</c:v>
                </c:pt>
                <c:pt idx="2">
                  <c:v>5 to 10 days</c:v>
                </c:pt>
                <c:pt idx="3">
                  <c:v>0 to 5 days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8375296"/>
        <c:axId val="198376832"/>
        <c:axId val="0"/>
      </c:bar3DChart>
      <c:catAx>
        <c:axId val="198375296"/>
        <c:scaling>
          <c:orientation val="minMax"/>
        </c:scaling>
        <c:delete val="0"/>
        <c:axPos val="l"/>
        <c:majorTickMark val="out"/>
        <c:minorTickMark val="none"/>
        <c:tickLblPos val="nextTo"/>
        <c:crossAx val="198376832"/>
        <c:crosses val="autoZero"/>
        <c:auto val="1"/>
        <c:lblAlgn val="ctr"/>
        <c:lblOffset val="100"/>
        <c:noMultiLvlLbl val="0"/>
      </c:catAx>
      <c:valAx>
        <c:axId val="1983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375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MANAGEMENT TRACER_Project.xlsx]Sheet3!PivotTable1</c:name>
    <c:fmtId val="7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Task Count of Priority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>
            <a:noFill/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>
            <a:noFill/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>
            <a:noFill/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layout/>
          <c:spPr>
            <a:noFill/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Lbls>
            <c:spPr>
              <a:noFill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Sheet3!$A$4:$A$6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MANAGEMENT TRACER_Project.xlsx]Sheet4!PivotTable2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Task Count by Status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99000"/>
                </a:srgbClr>
              </a:outerShd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99000"/>
                </a:srgbClr>
              </a:outerShd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>
            <a:noFill/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99000"/>
                </a:srgbClr>
              </a:outerShd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Sheet4!$C$2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1"/>
            <c:bubble3D val="0"/>
          </c:dPt>
          <c:dLbls>
            <c:spPr>
              <a:noFill/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99000"/>
                  </a:srgbClr>
                </a:outerShdw>
              </a:effectLst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Sheet4!$B$3:$B$5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Started</c:v>
                </c:pt>
              </c:strCache>
            </c:strRef>
          </c:cat>
          <c:val>
            <c:numRef>
              <c:f>Sheet4!$C$3:$C$5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MANAGEMENT TRACER_Project.xlsx]Sheet5!PivotTable3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Task Count by Overdue</a:t>
            </a:r>
          </a:p>
        </c:rich>
      </c:tx>
      <c:layout>
        <c:manualLayout>
          <c:xMode val="edge"/>
          <c:yMode val="edge"/>
          <c:x val="0.20607511780325705"/>
          <c:y val="2.8885971964589686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rgbClr val="00B050"/>
          </a:solidFill>
          <a:scene3d>
            <a:camera prst="orthographicFront"/>
            <a:lightRig rig="threePt" dir="t"/>
          </a:scene3d>
          <a:sp3d prstMaterial="matte">
            <a:bevelT/>
            <a:bevelB/>
          </a:sp3d>
        </c:spPr>
      </c:pivotFmt>
      <c:pivotFmt>
        <c:idx val="2"/>
        <c:spPr>
          <a:solidFill>
            <a:srgbClr val="92D050"/>
          </a:solidFill>
          <a:scene3d>
            <a:camera prst="orthographicFront"/>
            <a:lightRig rig="threePt" dir="t"/>
          </a:scene3d>
          <a:sp3d>
            <a:bevelT/>
            <a:bevelB/>
          </a:sp3d>
        </c:spPr>
      </c:pivotFmt>
      <c:pivotFmt>
        <c:idx val="3"/>
        <c:marker>
          <c:symbol val="none"/>
        </c:marker>
      </c:pivotFmt>
      <c:pivotFmt>
        <c:idx val="4"/>
        <c:spPr>
          <a:solidFill>
            <a:srgbClr val="92D050"/>
          </a:solidFill>
          <a:scene3d>
            <a:camera prst="orthographicFront"/>
            <a:lightRig rig="threePt" dir="t"/>
          </a:scene3d>
          <a:sp3d>
            <a:bevelT/>
            <a:bevelB/>
          </a:sp3d>
        </c:spPr>
      </c:pivotFmt>
      <c:pivotFmt>
        <c:idx val="5"/>
        <c:spPr>
          <a:solidFill>
            <a:srgbClr val="00B050"/>
          </a:solidFill>
          <a:scene3d>
            <a:camera prst="orthographicFront"/>
            <a:lightRig rig="threePt" dir="t"/>
          </a:scene3d>
          <a:sp3d prstMaterial="matte">
            <a:bevelT/>
            <a:bevelB/>
          </a:sp3d>
        </c:spPr>
      </c:pivotFmt>
      <c:pivotFmt>
        <c:idx val="6"/>
        <c:marker>
          <c:symbol val="none"/>
        </c:marker>
      </c:pivotFmt>
      <c:pivotFmt>
        <c:idx val="7"/>
        <c:spPr>
          <a:solidFill>
            <a:srgbClr val="92D050"/>
          </a:solidFill>
          <a:scene3d>
            <a:camera prst="orthographicFront"/>
            <a:lightRig rig="threePt" dir="t"/>
          </a:scene3d>
          <a:sp3d>
            <a:bevelT/>
            <a:bevelB/>
          </a:sp3d>
        </c:spPr>
      </c:pivotFmt>
      <c:pivotFmt>
        <c:idx val="8"/>
        <c:spPr>
          <a:solidFill>
            <a:srgbClr val="00B050"/>
          </a:solidFill>
          <a:scene3d>
            <a:camera prst="orthographicFront"/>
            <a:lightRig rig="threePt" dir="t"/>
          </a:scene3d>
          <a:sp3d prstMaterial="matte">
            <a:bevelT/>
            <a:bevelB/>
          </a:sp3d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scene3d>
                <a:camera prst="orthographicFront"/>
                <a:lightRig rig="threePt" dir="t"/>
              </a:scene3d>
              <a:sp3d prstMaterial="matte">
                <a:bevelT/>
                <a:bevelB/>
              </a:sp3d>
            </c:spPr>
          </c:dPt>
          <c:cat>
            <c:strRef>
              <c:f>Sheet5!$A$4:$A$5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1</c:v>
                </c:pt>
                <c:pt idx="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46560"/>
        <c:axId val="198548096"/>
      </c:barChart>
      <c:catAx>
        <c:axId val="198546560"/>
        <c:scaling>
          <c:orientation val="minMax"/>
        </c:scaling>
        <c:delete val="0"/>
        <c:axPos val="l"/>
        <c:majorTickMark val="out"/>
        <c:minorTickMark val="none"/>
        <c:tickLblPos val="nextTo"/>
        <c:crossAx val="198548096"/>
        <c:crosses val="autoZero"/>
        <c:auto val="1"/>
        <c:lblAlgn val="ctr"/>
        <c:lblOffset val="100"/>
        <c:noMultiLvlLbl val="0"/>
      </c:catAx>
      <c:valAx>
        <c:axId val="19854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546560"/>
        <c:crosses val="autoZero"/>
        <c:crossBetween val="between"/>
      </c:valAx>
      <c:dTable>
        <c:showHorzBorder val="0"/>
        <c:showVertBorder val="0"/>
        <c:showOutline val="0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MANAGEMENT TRACER_Project.xlsx]Sheet6!PivotTable4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600"/>
              <a:t>Task</a:t>
            </a:r>
            <a:r>
              <a:rPr lang="en-US" sz="1600" baseline="0"/>
              <a:t> Count by Pending Age</a:t>
            </a:r>
            <a:endParaRPr lang="en-US" sz="1600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Sheet6!$A$4:$A$7</c:f>
              <c:strCache>
                <c:ptCount val="4"/>
                <c:pt idx="0">
                  <c:v>Above 20 days</c:v>
                </c:pt>
                <c:pt idx="1">
                  <c:v>10 to 15 days</c:v>
                </c:pt>
                <c:pt idx="2">
                  <c:v>5 to 10 days</c:v>
                </c:pt>
                <c:pt idx="3">
                  <c:v>0 to 5 days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8560384"/>
        <c:axId val="198582656"/>
        <c:axId val="0"/>
      </c:bar3DChart>
      <c:catAx>
        <c:axId val="198560384"/>
        <c:scaling>
          <c:orientation val="minMax"/>
        </c:scaling>
        <c:delete val="0"/>
        <c:axPos val="l"/>
        <c:majorTickMark val="out"/>
        <c:minorTickMark val="none"/>
        <c:tickLblPos val="nextTo"/>
        <c:crossAx val="198582656"/>
        <c:crosses val="autoZero"/>
        <c:auto val="1"/>
        <c:lblAlgn val="ctr"/>
        <c:lblOffset val="100"/>
        <c:noMultiLvlLbl val="0"/>
      </c:catAx>
      <c:valAx>
        <c:axId val="19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560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MANAGEMENT TRACER_Project.xlsx]Sheet4!PivotTable2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Task Count by Status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>
            <a:noFill/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99000"/>
                </a:srgbClr>
              </a:outerShd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Sheet4!$C$2</c:f>
              <c:strCache>
                <c:ptCount val="1"/>
                <c:pt idx="0">
                  <c:v>Total</c:v>
                </c:pt>
              </c:strCache>
            </c:strRef>
          </c:tx>
          <c:dLbls>
            <c:spPr>
              <a:noFill/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99000"/>
                  </a:srgbClr>
                </a:outerShdw>
              </a:effectLst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Sheet4!$B$3:$B$5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Started</c:v>
                </c:pt>
              </c:strCache>
            </c:strRef>
          </c:cat>
          <c:val>
            <c:numRef>
              <c:f>Sheet4!$C$3:$C$5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8</xdr:row>
      <xdr:rowOff>57150</xdr:rowOff>
    </xdr:from>
    <xdr:to>
      <xdr:col>16</xdr:col>
      <xdr:colOff>314325</xdr:colOff>
      <xdr:row>23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11</xdr:row>
      <xdr:rowOff>104775</xdr:rowOff>
    </xdr:from>
    <xdr:to>
      <xdr:col>12</xdr:col>
      <xdr:colOff>400050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333376</xdr:colOff>
      <xdr:row>11</xdr:row>
      <xdr:rowOff>38100</xdr:rowOff>
    </xdr:from>
    <xdr:to>
      <xdr:col>10</xdr:col>
      <xdr:colOff>352426</xdr:colOff>
      <xdr:row>24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4</xdr:row>
      <xdr:rowOff>66675</xdr:rowOff>
    </xdr:from>
    <xdr:to>
      <xdr:col>3</xdr:col>
      <xdr:colOff>1219200</xdr:colOff>
      <xdr:row>15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1371601</xdr:colOff>
      <xdr:row>4</xdr:row>
      <xdr:rowOff>57150</xdr:rowOff>
    </xdr:from>
    <xdr:to>
      <xdr:col>6</xdr:col>
      <xdr:colOff>1076325</xdr:colOff>
      <xdr:row>15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1200150</xdr:colOff>
      <xdr:row>4</xdr:row>
      <xdr:rowOff>57150</xdr:rowOff>
    </xdr:from>
    <xdr:to>
      <xdr:col>9</xdr:col>
      <xdr:colOff>762000</xdr:colOff>
      <xdr:row>15</xdr:row>
      <xdr:rowOff>85726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19051</xdr:colOff>
      <xdr:row>4</xdr:row>
      <xdr:rowOff>38100</xdr:rowOff>
    </xdr:from>
    <xdr:to>
      <xdr:col>13</xdr:col>
      <xdr:colOff>161925</xdr:colOff>
      <xdr:row>15</xdr:row>
      <xdr:rowOff>76199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9</xdr:row>
      <xdr:rowOff>152399</xdr:rowOff>
    </xdr:from>
    <xdr:to>
      <xdr:col>10</xdr:col>
      <xdr:colOff>381000</xdr:colOff>
      <xdr:row>24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667.859210995368" createdVersion="4" refreshedVersion="4" minRefreshableVersion="3" recordCount="15">
  <cacheSource type="worksheet">
    <worksheetSource ref="A18:M33" sheet="Sheet1"/>
  </cacheSource>
  <cacheFields count="13">
    <cacheField name="Task ID" numFmtId="0">
      <sharedItems/>
    </cacheField>
    <cacheField name="Task Name" numFmtId="0">
      <sharedItems/>
    </cacheField>
    <cacheField name="Description" numFmtId="0">
      <sharedItems/>
    </cacheField>
    <cacheField name="Assigned To" numFmtId="0">
      <sharedItems/>
    </cacheField>
    <cacheField name="Start Date" numFmtId="164">
      <sharedItems containsSemiMixedTypes="0" containsNonDate="0" containsDate="1" containsString="0" minDate="2023-06-07T00:00:00" maxDate="2024-12-17T00:00:00"/>
    </cacheField>
    <cacheField name="Due Date" numFmtId="164">
      <sharedItems containsSemiMixedTypes="0" containsNonDate="0" containsDate="1" containsString="0" minDate="2024-07-03T00:00:00" maxDate="2024-08-03T00:00:00"/>
    </cacheField>
    <cacheField name="Priority" numFmtId="0">
      <sharedItems count="3">
        <s v="Medium"/>
        <s v="High"/>
        <s v="Low"/>
      </sharedItems>
    </cacheField>
    <cacheField name="Status" numFmtId="0">
      <sharedItems count="3">
        <s v="In Progress"/>
        <s v="Not Started"/>
        <s v="Completed"/>
      </sharedItems>
    </cacheField>
    <cacheField name="Completion Date" numFmtId="0">
      <sharedItems containsNonDate="0" containsDate="1" containsString="0" containsBlank="1" minDate="2024-04-03T00:00:00" maxDate="2025-02-07T00:00:00"/>
    </cacheField>
    <cacheField name="Notes" numFmtId="0">
      <sharedItems containsNonDate="0" containsString="0" containsBlank="1"/>
    </cacheField>
    <cacheField name="Is Overdue" numFmtId="0">
      <sharedItems/>
    </cacheField>
    <cacheField name="Pending Days" numFmtId="0">
      <sharedItems containsMixedTypes="1" containsNumber="1" containsInteger="1" minValue="25" maxValue="583"/>
    </cacheField>
    <cacheField name="Pending 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667.881833217594" createdVersion="4" refreshedVersion="4" minRefreshableVersion="3" recordCount="17">
  <cacheSource type="worksheet">
    <worksheetSource ref="A18:M35" sheet="Sheet1"/>
  </cacheSource>
  <cacheFields count="13">
    <cacheField name="Task ID" numFmtId="0">
      <sharedItems containsBlank="1"/>
    </cacheField>
    <cacheField name="Task Name" numFmtId="0">
      <sharedItems containsBlank="1"/>
    </cacheField>
    <cacheField name="Description" numFmtId="0">
      <sharedItems containsBlank="1"/>
    </cacheField>
    <cacheField name="Assigned To" numFmtId="0">
      <sharedItems containsBlank="1"/>
    </cacheField>
    <cacheField name="Start Date" numFmtId="164">
      <sharedItems containsNonDate="0" containsDate="1" containsString="0" containsBlank="1" minDate="2023-06-07T00:00:00" maxDate="2024-12-17T00:00:00"/>
    </cacheField>
    <cacheField name="Due Date" numFmtId="164">
      <sharedItems containsNonDate="0" containsDate="1" containsString="0" containsBlank="1" minDate="2024-07-03T00:00:00" maxDate="2024-08-03T00:00:00"/>
    </cacheField>
    <cacheField name="Priority" numFmtId="0">
      <sharedItems containsBlank="1"/>
    </cacheField>
    <cacheField name="Status" numFmtId="0">
      <sharedItems containsBlank="1"/>
    </cacheField>
    <cacheField name="Completion Date" numFmtId="0">
      <sharedItems containsNonDate="0" containsDate="1" containsString="0" containsBlank="1" minDate="2024-04-03T00:00:00" maxDate="2025-02-07T00:00:00"/>
    </cacheField>
    <cacheField name="Notes" numFmtId="0">
      <sharedItems containsNonDate="0" containsString="0" containsBlank="1"/>
    </cacheField>
    <cacheField name="Is Overdue" numFmtId="0">
      <sharedItems containsBlank="1" count="3">
        <s v="YES"/>
        <s v="NO"/>
        <m/>
      </sharedItems>
    </cacheField>
    <cacheField name="Pending Days" numFmtId="0">
      <sharedItems containsBlank="1" containsMixedTypes="1" containsNumber="1" containsInteger="1" minValue="3" maxValue="583"/>
    </cacheField>
    <cacheField name="Pending Age" numFmtId="0">
      <sharedItems containsBlank="1" count="6">
        <s v="Above 20 days"/>
        <s v="10 to 15 days"/>
        <s v=""/>
        <s v="5 to 10 days"/>
        <s v="0 to 5 day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e v="#NAME?"/>
    <s v="Conduct Team Meeting"/>
    <s v="Lead a meeting to discuss project updates."/>
    <s v="Sophia Johnson"/>
    <d v="2024-12-16T00:00:00"/>
    <d v="2024-08-02T00:00:00"/>
    <x v="0"/>
    <x v="0"/>
    <m/>
    <m/>
    <s v="YES"/>
    <n v="25"/>
    <s v="Above 20 days"/>
  </r>
  <r>
    <e v="#NAME?"/>
    <s v="Write Blog Post"/>
    <s v="Create a new blog article"/>
    <s v="Ethan Williams"/>
    <d v="2024-07-03T00:00:00"/>
    <d v="2024-07-04T00:00:00"/>
    <x v="1"/>
    <x v="1"/>
    <m/>
    <m/>
    <s v="YES"/>
    <n v="191"/>
    <s v="Above 20 days"/>
  </r>
  <r>
    <e v="#NAME?"/>
    <s v="Update Customer Database"/>
    <s v="Refresh customer records"/>
    <s v="Sophia Johnson"/>
    <d v="2024-07-05T00:00:00"/>
    <d v="2024-07-06T00:00:00"/>
    <x v="2"/>
    <x v="0"/>
    <m/>
    <m/>
    <s v="YES"/>
    <n v="189"/>
    <s v="Above 20 days"/>
  </r>
  <r>
    <e v="#NAME?"/>
    <s v="Prepare Financial Report"/>
    <s v="Compile quarterly financial data"/>
    <s v="Mason Brown"/>
    <d v="2024-07-09T00:00:00"/>
    <d v="2024-07-10T00:00:00"/>
    <x v="1"/>
    <x v="2"/>
    <d v="2025-02-06T00:00:00"/>
    <m/>
    <s v="YES"/>
    <s v=""/>
    <s v=""/>
  </r>
  <r>
    <e v="#NAME?"/>
    <s v="Organize Office Event"/>
    <s v="Plan an office event"/>
    <s v="Isabella Davis"/>
    <d v="2024-07-17T00:00:00"/>
    <d v="2024-07-18T00:00:00"/>
    <x v="0"/>
    <x v="2"/>
    <d v="2024-04-03T00:00:00"/>
    <m/>
    <s v="NO"/>
    <s v=""/>
    <s v=""/>
  </r>
  <r>
    <e v="#NAME?"/>
    <s v="Develop Mobile App"/>
    <s v="Build a mobile app"/>
    <s v="Liam Martinez"/>
    <d v="2024-07-13T00:00:00"/>
    <d v="2024-07-14T00:00:00"/>
    <x v="0"/>
    <x v="1"/>
    <m/>
    <m/>
    <s v="YES"/>
    <n v="181"/>
    <s v="Above 20 days"/>
  </r>
  <r>
    <e v="#NAME?"/>
    <s v="Test Website Functionality"/>
    <s v="Test website for bugs"/>
    <s v="Ava Wilson"/>
    <d v="2024-07-10T00:00:00"/>
    <d v="2024-07-22T00:00:00"/>
    <x v="2"/>
    <x v="0"/>
    <m/>
    <m/>
    <s v="YES"/>
    <n v="184"/>
    <s v="Above 20 days"/>
  </r>
  <r>
    <e v="#NAME?"/>
    <s v="Draft Employee Handbook"/>
    <s v="Write employee guidelines"/>
    <s v="Noah Anderson"/>
    <d v="2024-07-24T00:00:00"/>
    <d v="2024-07-20T00:00:00"/>
    <x v="0"/>
    <x v="2"/>
    <d v="2024-07-26T00:00:00"/>
    <m/>
    <s v="YES"/>
    <s v=""/>
    <s v=""/>
  </r>
  <r>
    <e v="#NAME?"/>
    <s v="Analyze Sales Data"/>
    <s v="Review sales trends"/>
    <s v="Mia Thomas"/>
    <d v="2023-06-07T00:00:00"/>
    <d v="2024-07-23T00:00:00"/>
    <x v="1"/>
    <x v="1"/>
    <m/>
    <m/>
    <s v="YES"/>
    <n v="583"/>
    <s v="Above 20 days"/>
  </r>
  <r>
    <e v="#NAME?"/>
    <s v="Plan Product Launch"/>
    <s v="Coordinate product launch"/>
    <s v="Lucas Taylor"/>
    <d v="2024-07-24T00:00:00"/>
    <d v="2024-07-25T00:00:00"/>
    <x v="0"/>
    <x v="0"/>
    <m/>
    <m/>
    <s v="YES"/>
    <n v="170"/>
    <s v="Above 20 days"/>
  </r>
  <r>
    <e v="#NAME?"/>
    <s v="Create Social Media Content"/>
    <s v="Develop social media posts"/>
    <s v="Charlotte Hernandez"/>
    <d v="2024-07-26T00:00:00"/>
    <d v="2024-07-27T00:00:00"/>
    <x v="2"/>
    <x v="1"/>
    <m/>
    <m/>
    <s v="YES"/>
    <n v="168"/>
    <s v="Above 20 days"/>
  </r>
  <r>
    <e v="#NAME?"/>
    <s v="Review Legal Documents"/>
    <s v="Check legal compliance"/>
    <s v="Amelia Moore"/>
    <d v="2024-07-02T00:00:00"/>
    <d v="2024-07-03T00:00:00"/>
    <x v="1"/>
    <x v="2"/>
    <d v="2024-07-10T00:00:00"/>
    <m/>
    <s v="YES"/>
    <s v=""/>
    <s v=""/>
  </r>
  <r>
    <e v="#NAME?"/>
    <s v="Implement Security Measures"/>
    <s v="Deploy security protocols"/>
    <s v="James Martin"/>
    <d v="2024-07-05T00:00:00"/>
    <d v="2024-07-07T00:00:00"/>
    <x v="0"/>
    <x v="0"/>
    <m/>
    <m/>
    <s v="YES"/>
    <n v="189"/>
    <s v="Above 20 days"/>
  </r>
  <r>
    <e v="#NAME?"/>
    <s v="Set Up New Employee Workstations"/>
    <s v="Prepare workstations for new hires"/>
    <s v="Harper Jackson"/>
    <d v="2024-07-10T00:00:00"/>
    <d v="2024-07-12T00:00:00"/>
    <x v="2"/>
    <x v="0"/>
    <m/>
    <m/>
    <s v="YES"/>
    <n v="184"/>
    <s v="Above 20 days"/>
  </r>
  <r>
    <e v="#NAME?"/>
    <s v="Conduct Market Analysis"/>
    <s v="Research market trends"/>
    <s v="Alexander Garcia"/>
    <d v="2024-07-17T00:00:00"/>
    <d v="2024-07-19T00:00:00"/>
    <x v="1"/>
    <x v="1"/>
    <m/>
    <m/>
    <s v="YES"/>
    <n v="177"/>
    <s v="Above 20 day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e v="#NAME?"/>
    <s v="Conduct Team Meeting"/>
    <s v="Lead a meeting to discuss project updates."/>
    <s v="Sophia Johnson"/>
    <d v="2024-12-16T00:00:00"/>
    <d v="2024-08-02T00:00:00"/>
    <s v="Medium"/>
    <s v="In Progress"/>
    <m/>
    <m/>
    <x v="0"/>
    <n v="25"/>
    <x v="0"/>
  </r>
  <r>
    <e v="#NAME?"/>
    <s v="Write Blog Post"/>
    <s v="Create a new blog article"/>
    <s v="Ethan Williams"/>
    <d v="2024-07-03T00:00:00"/>
    <d v="2024-07-04T00:00:00"/>
    <s v="High"/>
    <s v="Not Started"/>
    <m/>
    <m/>
    <x v="0"/>
    <n v="12"/>
    <x v="1"/>
  </r>
  <r>
    <e v="#NAME?"/>
    <s v="Update Customer Database"/>
    <s v="Refresh customer records"/>
    <s v="Sophia Johnson"/>
    <d v="2024-07-05T00:00:00"/>
    <d v="2024-07-06T00:00:00"/>
    <s v="Low"/>
    <s v="In Progress"/>
    <m/>
    <m/>
    <x v="0"/>
    <n v="189"/>
    <x v="0"/>
  </r>
  <r>
    <e v="#NAME?"/>
    <s v="Prepare Financial Report"/>
    <s v="Compile quarterly financial data"/>
    <s v="Mason Brown"/>
    <d v="2024-07-09T00:00:00"/>
    <d v="2024-07-10T00:00:00"/>
    <s v="High"/>
    <s v="Completed"/>
    <d v="2025-02-06T00:00:00"/>
    <m/>
    <x v="0"/>
    <s v=""/>
    <x v="2"/>
  </r>
  <r>
    <e v="#NAME?"/>
    <s v="Organize Office Event"/>
    <s v="Plan an office event"/>
    <s v="Isabella Davis"/>
    <d v="2024-07-17T00:00:00"/>
    <d v="2024-07-18T00:00:00"/>
    <s v="Medium"/>
    <s v="Completed"/>
    <d v="2024-04-03T00:00:00"/>
    <m/>
    <x v="1"/>
    <s v=""/>
    <x v="2"/>
  </r>
  <r>
    <e v="#NAME?"/>
    <s v="Develop Mobile App"/>
    <s v="Build a mobile app"/>
    <s v="Liam Martinez"/>
    <d v="2024-07-13T00:00:00"/>
    <d v="2024-07-14T00:00:00"/>
    <s v="Medium"/>
    <s v="Not Started"/>
    <m/>
    <m/>
    <x v="0"/>
    <n v="181"/>
    <x v="0"/>
  </r>
  <r>
    <e v="#NAME?"/>
    <s v="Test Website Functionality"/>
    <s v="Test website for bugs"/>
    <s v="Ava Wilson"/>
    <d v="2024-07-10T00:00:00"/>
    <d v="2024-07-22T00:00:00"/>
    <s v="Low"/>
    <s v="In Progress"/>
    <m/>
    <m/>
    <x v="0"/>
    <n v="7"/>
    <x v="3"/>
  </r>
  <r>
    <e v="#NAME?"/>
    <s v="Draft Employee Handbook"/>
    <s v="Write employee guidelines"/>
    <s v="Noah Anderson"/>
    <d v="2024-07-24T00:00:00"/>
    <d v="2024-07-20T00:00:00"/>
    <s v="Medium"/>
    <s v="Completed"/>
    <d v="2024-07-26T00:00:00"/>
    <m/>
    <x v="0"/>
    <s v=""/>
    <x v="2"/>
  </r>
  <r>
    <e v="#NAME?"/>
    <s v="Analyze Sales Data"/>
    <s v="Review sales trends"/>
    <s v="Mia Thomas"/>
    <d v="2023-06-07T00:00:00"/>
    <d v="2024-07-23T00:00:00"/>
    <s v="High"/>
    <s v="Not Started"/>
    <m/>
    <m/>
    <x v="0"/>
    <n v="583"/>
    <x v="0"/>
  </r>
  <r>
    <e v="#NAME?"/>
    <s v="Plan Product Launch"/>
    <s v="Coordinate product launch"/>
    <s v="Lucas Taylor"/>
    <d v="2024-07-24T00:00:00"/>
    <d v="2024-07-25T00:00:00"/>
    <s v="Medium"/>
    <s v="In Progress"/>
    <m/>
    <m/>
    <x v="0"/>
    <m/>
    <x v="4"/>
  </r>
  <r>
    <e v="#NAME?"/>
    <s v="Create Social Media Content"/>
    <s v="Develop social media posts"/>
    <s v="Charlotte Hernandez"/>
    <d v="2024-07-26T00:00:00"/>
    <d v="2024-07-27T00:00:00"/>
    <s v="Low"/>
    <s v="Not Started"/>
    <m/>
    <m/>
    <x v="0"/>
    <m/>
    <x v="5"/>
  </r>
  <r>
    <e v="#NAME?"/>
    <s v="Review Legal Documents"/>
    <s v="Check legal compliance"/>
    <s v="Amelia Moore"/>
    <d v="2024-07-02T00:00:00"/>
    <d v="2024-07-03T00:00:00"/>
    <s v="High"/>
    <s v="Completed"/>
    <d v="2024-07-10T00:00:00"/>
    <m/>
    <x v="0"/>
    <s v=""/>
    <x v="2"/>
  </r>
  <r>
    <e v="#NAME?"/>
    <s v="Implement Security Measures"/>
    <s v="Deploy security protocols"/>
    <s v="James Martin"/>
    <d v="2024-07-05T00:00:00"/>
    <d v="2024-07-07T00:00:00"/>
    <s v="Medium"/>
    <s v="In Progress"/>
    <m/>
    <m/>
    <x v="0"/>
    <n v="189"/>
    <x v="0"/>
  </r>
  <r>
    <e v="#NAME?"/>
    <s v="Set Up New Employee Workstations"/>
    <s v="Prepare workstations for new hires"/>
    <m/>
    <d v="2024-07-10T00:00:00"/>
    <d v="2024-07-12T00:00:00"/>
    <s v="Low"/>
    <s v="In Progress"/>
    <m/>
    <m/>
    <x v="0"/>
    <n v="3"/>
    <x v="4"/>
  </r>
  <r>
    <e v="#NAME?"/>
    <s v="Conduct Market Analysis"/>
    <s v="Research market trends"/>
    <m/>
    <d v="2024-07-17T00:00:00"/>
    <d v="2024-07-19T00:00:00"/>
    <s v="High"/>
    <s v="Not Started"/>
    <m/>
    <m/>
    <x v="0"/>
    <n v="10"/>
    <x v="1"/>
  </r>
  <r>
    <m/>
    <m/>
    <m/>
    <s v="Harper Jackson"/>
    <m/>
    <m/>
    <m/>
    <m/>
    <m/>
    <m/>
    <x v="2"/>
    <m/>
    <x v="5"/>
  </r>
  <r>
    <m/>
    <m/>
    <m/>
    <s v="Alexander Garcia"/>
    <m/>
    <m/>
    <m/>
    <m/>
    <m/>
    <m/>
    <x v="2"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8">
  <location ref="A3:B6" firstHeaderRow="1" firstDataRow="1" firstDataCol="1"/>
  <pivotFields count="13">
    <pivotField showAll="0"/>
    <pivotField dataField="1" showAll="0"/>
    <pivotField showAll="0"/>
    <pivotField showAll="0"/>
    <pivotField numFmtId="164" showAll="0"/>
    <pivotField numFmtId="164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Count of Task Name" fld="1" subtotal="count" baseField="0" baseItem="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3">
  <location ref="A3:B5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10"/>
  </rowFields>
  <rowItems count="2">
    <i>
      <x/>
    </i>
    <i>
      <x v="1"/>
    </i>
  </rowItems>
  <colItems count="1">
    <i/>
  </colItems>
  <dataFields count="1">
    <dataField name="Count of Task Name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3">
  <location ref="A3:B7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h="1" x="2"/>
        <item x="0"/>
        <item h="1" x="5"/>
        <item x="1"/>
        <item x="3"/>
        <item x="4"/>
        <item t="default"/>
      </items>
    </pivotField>
  </pivotFields>
  <rowFields count="1">
    <field x="12"/>
  </rowFields>
  <rowItems count="4">
    <i>
      <x v="1"/>
    </i>
    <i>
      <x v="3"/>
    </i>
    <i>
      <x v="4"/>
    </i>
    <i>
      <x v="5"/>
    </i>
  </rowItems>
  <colItems count="1">
    <i/>
  </colItems>
  <dataFields count="1">
    <dataField name="Count of Task Nam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4">
  <location ref="B2:C5" firstHeaderRow="1" firstDataRow="1" firstDataCol="1"/>
  <pivotFields count="13">
    <pivotField dataField="1" showAll="0"/>
    <pivotField showAll="0"/>
    <pivotField showAll="0"/>
    <pivotField showAll="0"/>
    <pivotField numFmtId="164" showAll="0"/>
    <pivotField numFmtId="164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Count of Task ID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7" sqref="B7"/>
    </sheetView>
  </sheetViews>
  <sheetFormatPr defaultRowHeight="12.75" x14ac:dyDescent="0.2"/>
  <cols>
    <col min="1" max="1" width="13.85546875" customWidth="1"/>
    <col min="2" max="2" width="19.42578125" customWidth="1"/>
    <col min="3" max="3" width="4.85546875" customWidth="1"/>
    <col min="4" max="4" width="8.28515625" customWidth="1"/>
  </cols>
  <sheetData>
    <row r="3" spans="1:2" x14ac:dyDescent="0.2">
      <c r="A3" s="11" t="s">
        <v>72</v>
      </c>
      <c r="B3" t="s">
        <v>73</v>
      </c>
    </row>
    <row r="4" spans="1:2" x14ac:dyDescent="0.2">
      <c r="A4" s="12" t="s">
        <v>23</v>
      </c>
      <c r="B4" s="13">
        <v>5</v>
      </c>
    </row>
    <row r="5" spans="1:2" x14ac:dyDescent="0.2">
      <c r="A5" s="12" t="s">
        <v>27</v>
      </c>
      <c r="B5" s="13">
        <v>4</v>
      </c>
    </row>
    <row r="6" spans="1:2" x14ac:dyDescent="0.2">
      <c r="A6" s="12" t="s">
        <v>18</v>
      </c>
      <c r="B6" s="13">
        <v>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"/>
  <sheetViews>
    <sheetView workbookViewId="0">
      <selection activeCell="B25" sqref="B25"/>
    </sheetView>
  </sheetViews>
  <sheetFormatPr defaultRowHeight="12.75" x14ac:dyDescent="0.2"/>
  <cols>
    <col min="1" max="1" width="13.85546875" bestFit="1" customWidth="1"/>
    <col min="2" max="2" width="19.42578125" bestFit="1" customWidth="1"/>
  </cols>
  <sheetData>
    <row r="3" spans="1:2" x14ac:dyDescent="0.2">
      <c r="A3" s="11" t="s">
        <v>72</v>
      </c>
      <c r="B3" t="s">
        <v>73</v>
      </c>
    </row>
    <row r="4" spans="1:2" x14ac:dyDescent="0.2">
      <c r="A4" s="12" t="s">
        <v>75</v>
      </c>
      <c r="B4" s="13">
        <v>1</v>
      </c>
    </row>
    <row r="5" spans="1:2" x14ac:dyDescent="0.2">
      <c r="A5" s="12" t="s">
        <v>76</v>
      </c>
      <c r="B5" s="13">
        <v>14</v>
      </c>
    </row>
    <row r="14" spans="1:2" x14ac:dyDescent="0.2">
      <c r="A14" s="16">
        <v>1</v>
      </c>
    </row>
    <row r="15" spans="1:2" x14ac:dyDescent="0.2">
      <c r="A15" s="16">
        <v>2</v>
      </c>
    </row>
    <row r="16" spans="1:2" x14ac:dyDescent="0.2">
      <c r="A16" s="16">
        <v>3</v>
      </c>
    </row>
    <row r="17" spans="1:3" x14ac:dyDescent="0.2">
      <c r="A17" s="16">
        <v>4</v>
      </c>
    </row>
    <row r="18" spans="1:3" x14ac:dyDescent="0.2">
      <c r="A18" s="16">
        <v>5</v>
      </c>
    </row>
    <row r="19" spans="1:3" x14ac:dyDescent="0.2">
      <c r="A19" s="16">
        <v>6</v>
      </c>
    </row>
    <row r="20" spans="1:3" x14ac:dyDescent="0.2">
      <c r="A20" s="16">
        <v>7</v>
      </c>
    </row>
    <row r="21" spans="1:3" x14ac:dyDescent="0.2">
      <c r="A21" s="16">
        <v>8</v>
      </c>
    </row>
    <row r="22" spans="1:3" x14ac:dyDescent="0.2">
      <c r="A22" s="16">
        <v>9</v>
      </c>
      <c r="C22">
        <f>COUNTA(A14:A29)</f>
        <v>10</v>
      </c>
    </row>
    <row r="23" spans="1:3" x14ac:dyDescent="0.2">
      <c r="A23" s="16">
        <v>10</v>
      </c>
    </row>
    <row r="24" spans="1:3" x14ac:dyDescent="0.2">
      <c r="A24" s="16"/>
    </row>
    <row r="25" spans="1:3" x14ac:dyDescent="0.2">
      <c r="A25" s="16"/>
    </row>
    <row r="26" spans="1:3" x14ac:dyDescent="0.2">
      <c r="A26" s="16"/>
    </row>
    <row r="27" spans="1:3" x14ac:dyDescent="0.2">
      <c r="A27" s="16"/>
    </row>
    <row r="28" spans="1:3" x14ac:dyDescent="0.2">
      <c r="A28" s="16"/>
    </row>
    <row r="29" spans="1:3" x14ac:dyDescent="0.2">
      <c r="A29" s="1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4" sqref="A4"/>
    </sheetView>
  </sheetViews>
  <sheetFormatPr defaultRowHeight="12.75" x14ac:dyDescent="0.2"/>
  <cols>
    <col min="1" max="1" width="13.85546875" customWidth="1"/>
    <col min="2" max="2" width="19.42578125" bestFit="1" customWidth="1"/>
  </cols>
  <sheetData>
    <row r="3" spans="1:2" x14ac:dyDescent="0.2">
      <c r="A3" s="11" t="s">
        <v>72</v>
      </c>
      <c r="B3" t="s">
        <v>73</v>
      </c>
    </row>
    <row r="4" spans="1:2" x14ac:dyDescent="0.2">
      <c r="A4" s="12" t="s">
        <v>71</v>
      </c>
      <c r="B4" s="13">
        <v>5</v>
      </c>
    </row>
    <row r="5" spans="1:2" x14ac:dyDescent="0.2">
      <c r="A5" s="12" t="s">
        <v>69</v>
      </c>
      <c r="B5" s="13">
        <v>2</v>
      </c>
    </row>
    <row r="6" spans="1:2" x14ac:dyDescent="0.2">
      <c r="A6" s="12" t="s">
        <v>68</v>
      </c>
      <c r="B6" s="13">
        <v>1</v>
      </c>
    </row>
    <row r="7" spans="1:2" x14ac:dyDescent="0.2">
      <c r="A7" s="12" t="s">
        <v>67</v>
      </c>
      <c r="B7" s="13"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7"/>
  <sheetViews>
    <sheetView showGridLines="0" topLeftCell="A5" workbookViewId="0">
      <selection activeCell="B31" sqref="B31"/>
    </sheetView>
  </sheetViews>
  <sheetFormatPr defaultColWidth="12.5703125" defaultRowHeight="15.75" customHeight="1" x14ac:dyDescent="0.2"/>
  <cols>
    <col min="1" max="1" width="7.42578125" customWidth="1"/>
    <col min="2" max="2" width="28" customWidth="1"/>
    <col min="3" max="3" width="34.85546875" customWidth="1"/>
    <col min="4" max="4" width="24.5703125" customWidth="1"/>
    <col min="5" max="5" width="13.42578125" customWidth="1"/>
    <col min="6" max="6" width="13.7109375" customWidth="1"/>
    <col min="7" max="8" width="20.42578125" customWidth="1"/>
    <col min="9" max="9" width="14.5703125" customWidth="1"/>
    <col min="13" max="13" width="21.140625" customWidth="1"/>
  </cols>
  <sheetData>
    <row r="1" spans="1:14" ht="12.75" x14ac:dyDescent="0.2">
      <c r="A1" s="19" t="s">
        <v>0</v>
      </c>
      <c r="B1" s="17" t="s">
        <v>77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4" ht="15.75" customHeight="1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4" ht="15.75" customHeight="1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4" ht="12.7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5"/>
    </row>
    <row r="5" spans="1:14" ht="10.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5"/>
    </row>
    <row r="6" spans="1:14" ht="12.75" x14ac:dyDescent="0.2">
      <c r="A6" s="20" t="s">
        <v>1</v>
      </c>
      <c r="B6" s="2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5"/>
    </row>
    <row r="7" spans="1:14" ht="12.75" x14ac:dyDescent="0.2">
      <c r="A7" s="21"/>
      <c r="B7" s="2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5"/>
    </row>
    <row r="8" spans="1:14" ht="12.75" x14ac:dyDescent="0.2">
      <c r="A8" s="22">
        <f>COUNTA(A19:A47)</f>
        <v>15</v>
      </c>
      <c r="B8" s="2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5"/>
    </row>
    <row r="9" spans="1:14" ht="12.75" x14ac:dyDescent="0.2">
      <c r="A9" s="23"/>
      <c r="B9" s="2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5"/>
    </row>
    <row r="10" spans="1:14" ht="12.75" x14ac:dyDescent="0.2">
      <c r="A10" s="23"/>
      <c r="B10" s="2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5"/>
    </row>
    <row r="11" spans="1:14" ht="12.75" x14ac:dyDescent="0.2">
      <c r="A11" s="23"/>
      <c r="B11" s="2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5"/>
    </row>
    <row r="12" spans="1:14" ht="12.75" x14ac:dyDescent="0.2">
      <c r="A12" s="23"/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5"/>
    </row>
    <row r="13" spans="1:14" ht="12.75" x14ac:dyDescent="0.2">
      <c r="A13" s="23"/>
      <c r="B13" s="2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5"/>
    </row>
    <row r="14" spans="1:14" ht="12.75" x14ac:dyDescent="0.2">
      <c r="A14" s="23"/>
      <c r="B14" s="2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5"/>
    </row>
    <row r="15" spans="1:14" ht="12.75" x14ac:dyDescent="0.2">
      <c r="A15" s="24"/>
      <c r="B15" s="2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5"/>
    </row>
    <row r="16" spans="1:14" ht="12.75" x14ac:dyDescent="0.2">
      <c r="A16" s="24"/>
      <c r="B16" s="2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5"/>
    </row>
    <row r="18" spans="1:13" ht="12.75" x14ac:dyDescent="0.2">
      <c r="A18" s="2" t="s">
        <v>2</v>
      </c>
      <c r="B18" s="2" t="s">
        <v>3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11</v>
      </c>
      <c r="K18" s="3" t="s">
        <v>12</v>
      </c>
      <c r="L18" s="4" t="s">
        <v>13</v>
      </c>
      <c r="M18" s="4" t="s">
        <v>14</v>
      </c>
    </row>
    <row r="19" spans="1:13" ht="12.75" x14ac:dyDescent="0.2">
      <c r="A19" s="5">
        <v>1</v>
      </c>
      <c r="B19" s="5" t="s">
        <v>15</v>
      </c>
      <c r="C19" s="5" t="s">
        <v>16</v>
      </c>
      <c r="D19" s="5" t="s">
        <v>17</v>
      </c>
      <c r="E19" s="6">
        <v>45642</v>
      </c>
      <c r="F19" s="6">
        <v>45506</v>
      </c>
      <c r="G19" s="5" t="s">
        <v>18</v>
      </c>
      <c r="H19" s="5" t="s">
        <v>19</v>
      </c>
      <c r="I19" s="7"/>
      <c r="J19" s="7"/>
      <c r="K19" s="8" t="str">
        <f t="shared" ref="K19:K33" ca="1" si="0">IF(F19&lt;IF(I19="",TODAY(),I19),"YES","NO")</f>
        <v>YES</v>
      </c>
      <c r="L19" s="9">
        <f t="shared" ref="L19:L31" ca="1" si="1">IF(AND(H19&lt;&gt;"Completed",E19&lt;=TODAY()),TODAY()-E19,"")</f>
        <v>26</v>
      </c>
      <c r="M19" s="9" t="str">
        <f ca="1">IFERROR(VLOOKUP(L19,Sheet2!$E$2:$F$6,2,1),"")</f>
        <v>Above 20 days</v>
      </c>
    </row>
    <row r="20" spans="1:13" ht="12.75" x14ac:dyDescent="0.2">
      <c r="A20" s="5">
        <v>2</v>
      </c>
      <c r="B20" s="5" t="s">
        <v>20</v>
      </c>
      <c r="C20" s="5" t="s">
        <v>21</v>
      </c>
      <c r="D20" s="5" t="s">
        <v>22</v>
      </c>
      <c r="E20" s="6">
        <v>45476</v>
      </c>
      <c r="F20" s="6">
        <v>45477</v>
      </c>
      <c r="G20" s="5" t="s">
        <v>23</v>
      </c>
      <c r="H20" s="5" t="s">
        <v>24</v>
      </c>
      <c r="I20" s="7"/>
      <c r="J20" s="7"/>
      <c r="K20" s="8" t="str">
        <f t="shared" ca="1" si="0"/>
        <v>YES</v>
      </c>
      <c r="L20" s="9">
        <v>12</v>
      </c>
      <c r="M20" s="9" t="str">
        <f>IFERROR(VLOOKUP(L20,Sheet2!$E$2:$F$6,2,1),"")</f>
        <v>10 to 15 days</v>
      </c>
    </row>
    <row r="21" spans="1:13" ht="12.75" x14ac:dyDescent="0.2">
      <c r="A21" s="5">
        <v>3</v>
      </c>
      <c r="B21" s="5" t="s">
        <v>25</v>
      </c>
      <c r="C21" s="5" t="s">
        <v>26</v>
      </c>
      <c r="D21" s="5" t="s">
        <v>17</v>
      </c>
      <c r="E21" s="6">
        <v>45478</v>
      </c>
      <c r="F21" s="6">
        <v>45479</v>
      </c>
      <c r="G21" s="5" t="s">
        <v>27</v>
      </c>
      <c r="H21" s="5" t="s">
        <v>19</v>
      </c>
      <c r="I21" s="7"/>
      <c r="J21" s="7"/>
      <c r="K21" s="8" t="str">
        <f t="shared" ca="1" si="0"/>
        <v>YES</v>
      </c>
      <c r="L21" s="9">
        <f t="shared" ca="1" si="1"/>
        <v>190</v>
      </c>
      <c r="M21" s="9" t="str">
        <f ca="1">IFERROR(VLOOKUP(L21,Sheet2!$E$2:$F$6,2,1),"")</f>
        <v>Above 20 days</v>
      </c>
    </row>
    <row r="22" spans="1:13" ht="12.75" x14ac:dyDescent="0.2">
      <c r="A22" s="7">
        <v>4</v>
      </c>
      <c r="B22" s="5" t="s">
        <v>28</v>
      </c>
      <c r="C22" s="5" t="s">
        <v>29</v>
      </c>
      <c r="D22" s="5" t="s">
        <v>30</v>
      </c>
      <c r="E22" s="6">
        <v>45482</v>
      </c>
      <c r="F22" s="6">
        <v>45483</v>
      </c>
      <c r="G22" s="5" t="s">
        <v>23</v>
      </c>
      <c r="H22" s="5" t="s">
        <v>31</v>
      </c>
      <c r="I22" s="6">
        <v>45694</v>
      </c>
      <c r="J22" s="7"/>
      <c r="K22" s="8" t="str">
        <f t="shared" ca="1" si="0"/>
        <v>YES</v>
      </c>
      <c r="L22" s="9" t="str">
        <f t="shared" ca="1" si="1"/>
        <v/>
      </c>
      <c r="M22" s="9" t="str">
        <f ca="1">IFERROR(VLOOKUP(L22,Sheet2!$E$2:$F$6,2,1),"")</f>
        <v/>
      </c>
    </row>
    <row r="23" spans="1:13" ht="12.75" x14ac:dyDescent="0.2">
      <c r="A23" s="7">
        <v>5</v>
      </c>
      <c r="B23" s="5" t="s">
        <v>32</v>
      </c>
      <c r="C23" s="5" t="s">
        <v>33</v>
      </c>
      <c r="D23" s="5" t="s">
        <v>34</v>
      </c>
      <c r="E23" s="6">
        <v>45490</v>
      </c>
      <c r="F23" s="6">
        <v>45491</v>
      </c>
      <c r="G23" s="5" t="s">
        <v>18</v>
      </c>
      <c r="H23" s="5" t="s">
        <v>31</v>
      </c>
      <c r="I23" s="6">
        <v>45385</v>
      </c>
      <c r="J23" s="7"/>
      <c r="K23" s="8" t="str">
        <f t="shared" ca="1" si="0"/>
        <v>NO</v>
      </c>
      <c r="L23" s="9" t="str">
        <f t="shared" ca="1" si="1"/>
        <v/>
      </c>
      <c r="M23" s="9" t="str">
        <f ca="1">IFERROR(VLOOKUP(L23,Sheet2!$E$2:$F$6,2,1),"")</f>
        <v/>
      </c>
    </row>
    <row r="24" spans="1:13" ht="12.75" x14ac:dyDescent="0.2">
      <c r="A24" s="7">
        <v>6</v>
      </c>
      <c r="B24" s="5" t="s">
        <v>35</v>
      </c>
      <c r="C24" s="5" t="s">
        <v>36</v>
      </c>
      <c r="D24" s="5" t="s">
        <v>37</v>
      </c>
      <c r="E24" s="6">
        <v>45486</v>
      </c>
      <c r="F24" s="6">
        <v>45487</v>
      </c>
      <c r="G24" s="5" t="s">
        <v>18</v>
      </c>
      <c r="H24" s="5" t="s">
        <v>24</v>
      </c>
      <c r="I24" s="7"/>
      <c r="J24" s="7"/>
      <c r="K24" s="8" t="str">
        <f t="shared" ca="1" si="0"/>
        <v>YES</v>
      </c>
      <c r="L24" s="9">
        <f t="shared" ca="1" si="1"/>
        <v>182</v>
      </c>
      <c r="M24" s="9" t="str">
        <f ca="1">IFERROR(VLOOKUP(L24,Sheet2!$E$2:$F$6,2,1),"")</f>
        <v>Above 20 days</v>
      </c>
    </row>
    <row r="25" spans="1:13" ht="12.75" x14ac:dyDescent="0.2">
      <c r="A25" s="7">
        <v>7</v>
      </c>
      <c r="B25" s="5" t="s">
        <v>38</v>
      </c>
      <c r="C25" s="5" t="s">
        <v>39</v>
      </c>
      <c r="D25" s="5" t="s">
        <v>40</v>
      </c>
      <c r="E25" s="6">
        <v>45483</v>
      </c>
      <c r="F25" s="6">
        <v>45495</v>
      </c>
      <c r="G25" s="5" t="s">
        <v>27</v>
      </c>
      <c r="H25" s="5" t="s">
        <v>19</v>
      </c>
      <c r="I25" s="7"/>
      <c r="J25" s="7"/>
      <c r="K25" s="8" t="str">
        <f t="shared" ca="1" si="0"/>
        <v>YES</v>
      </c>
      <c r="L25" s="9">
        <v>7</v>
      </c>
      <c r="M25" s="9" t="str">
        <f>IFERROR(VLOOKUP(L25,Sheet2!$E$2:$F$6,2,1),"")</f>
        <v>5 to 10 days</v>
      </c>
    </row>
    <row r="26" spans="1:13" ht="12.75" x14ac:dyDescent="0.2">
      <c r="A26" s="7">
        <v>8</v>
      </c>
      <c r="B26" s="5" t="s">
        <v>41</v>
      </c>
      <c r="C26" s="5" t="s">
        <v>42</v>
      </c>
      <c r="D26" s="5" t="s">
        <v>43</v>
      </c>
      <c r="E26" s="6">
        <v>45497</v>
      </c>
      <c r="F26" s="6">
        <v>45493</v>
      </c>
      <c r="G26" s="5" t="s">
        <v>18</v>
      </c>
      <c r="H26" s="5" t="s">
        <v>31</v>
      </c>
      <c r="I26" s="6">
        <v>45499</v>
      </c>
      <c r="J26" s="7"/>
      <c r="K26" s="8" t="str">
        <f t="shared" ca="1" si="0"/>
        <v>YES</v>
      </c>
      <c r="L26" s="9" t="str">
        <f t="shared" ca="1" si="1"/>
        <v/>
      </c>
      <c r="M26" s="9" t="str">
        <f ca="1">IFERROR(VLOOKUP(L26,Sheet2!$E$2:$F$6,2,1),"")</f>
        <v/>
      </c>
    </row>
    <row r="27" spans="1:13" ht="12.75" x14ac:dyDescent="0.2">
      <c r="A27" s="7">
        <v>9</v>
      </c>
      <c r="B27" s="5" t="s">
        <v>44</v>
      </c>
      <c r="C27" s="5" t="s">
        <v>45</v>
      </c>
      <c r="D27" s="5" t="s">
        <v>46</v>
      </c>
      <c r="E27" s="6">
        <v>45084</v>
      </c>
      <c r="F27" s="6">
        <v>45496</v>
      </c>
      <c r="G27" s="5" t="s">
        <v>23</v>
      </c>
      <c r="H27" s="5" t="s">
        <v>24</v>
      </c>
      <c r="I27" s="7"/>
      <c r="J27" s="7"/>
      <c r="K27" s="8" t="str">
        <f t="shared" ca="1" si="0"/>
        <v>YES</v>
      </c>
      <c r="L27" s="9">
        <f t="shared" ca="1" si="1"/>
        <v>584</v>
      </c>
      <c r="M27" s="9" t="str">
        <f ca="1">IFERROR(VLOOKUP(L27,Sheet2!$E$2:$F$6,2,1),"")</f>
        <v>Above 20 days</v>
      </c>
    </row>
    <row r="28" spans="1:13" ht="12.75" x14ac:dyDescent="0.2">
      <c r="A28" s="7">
        <v>10</v>
      </c>
      <c r="B28" s="5" t="s">
        <v>47</v>
      </c>
      <c r="C28" s="5" t="s">
        <v>48</v>
      </c>
      <c r="D28" s="5" t="s">
        <v>49</v>
      </c>
      <c r="E28" s="6">
        <v>45497</v>
      </c>
      <c r="F28" s="6">
        <v>45498</v>
      </c>
      <c r="G28" s="5" t="s">
        <v>18</v>
      </c>
      <c r="H28" s="5" t="s">
        <v>19</v>
      </c>
      <c r="I28" s="7"/>
      <c r="J28" s="7"/>
      <c r="K28" s="8" t="str">
        <f t="shared" ca="1" si="0"/>
        <v>YES</v>
      </c>
      <c r="L28" s="9"/>
      <c r="M28" s="9" t="str">
        <f>IFERROR(VLOOKUP(L28,Sheet2!$E$2:$F$6,2,1),"")</f>
        <v>0 to 5 days</v>
      </c>
    </row>
    <row r="29" spans="1:13" ht="12.75" x14ac:dyDescent="0.2">
      <c r="A29" s="7">
        <v>11</v>
      </c>
      <c r="B29" s="5" t="s">
        <v>50</v>
      </c>
      <c r="C29" s="5" t="s">
        <v>51</v>
      </c>
      <c r="D29" s="5" t="s">
        <v>52</v>
      </c>
      <c r="E29" s="6">
        <v>45499</v>
      </c>
      <c r="F29" s="6">
        <v>45500</v>
      </c>
      <c r="G29" s="5" t="s">
        <v>27</v>
      </c>
      <c r="H29" s="5" t="s">
        <v>24</v>
      </c>
      <c r="I29" s="7"/>
      <c r="J29" s="7"/>
      <c r="K29" s="8" t="str">
        <f t="shared" ca="1" si="0"/>
        <v>YES</v>
      </c>
      <c r="L29" s="9"/>
      <c r="M29" s="9"/>
    </row>
    <row r="30" spans="1:13" ht="12.75" x14ac:dyDescent="0.2">
      <c r="A30" s="7">
        <v>12</v>
      </c>
      <c r="B30" s="5" t="s">
        <v>53</v>
      </c>
      <c r="C30" s="5" t="s">
        <v>54</v>
      </c>
      <c r="D30" s="14" t="s">
        <v>55</v>
      </c>
      <c r="E30" s="6">
        <v>45475</v>
      </c>
      <c r="F30" s="6">
        <v>45476</v>
      </c>
      <c r="G30" s="5" t="s">
        <v>23</v>
      </c>
      <c r="H30" s="5" t="s">
        <v>31</v>
      </c>
      <c r="I30" s="6">
        <v>45483</v>
      </c>
      <c r="J30" s="7"/>
      <c r="K30" s="8" t="str">
        <f t="shared" ca="1" si="0"/>
        <v>YES</v>
      </c>
      <c r="L30" s="9" t="str">
        <f t="shared" ca="1" si="1"/>
        <v/>
      </c>
      <c r="M30" s="9" t="str">
        <f ca="1">IFERROR(VLOOKUP(L30,Sheet2!$E$2:$F$6,2,1),"")</f>
        <v/>
      </c>
    </row>
    <row r="31" spans="1:13" ht="12.75" x14ac:dyDescent="0.2">
      <c r="A31" s="7">
        <v>13</v>
      </c>
      <c r="B31" s="5" t="s">
        <v>56</v>
      </c>
      <c r="C31" s="5" t="s">
        <v>57</v>
      </c>
      <c r="D31" s="5" t="s">
        <v>58</v>
      </c>
      <c r="E31" s="6">
        <v>45478</v>
      </c>
      <c r="F31" s="6">
        <v>45480</v>
      </c>
      <c r="G31" s="5" t="s">
        <v>18</v>
      </c>
      <c r="H31" s="5" t="s">
        <v>19</v>
      </c>
      <c r="I31" s="7"/>
      <c r="J31" s="7"/>
      <c r="K31" s="8" t="str">
        <f t="shared" ca="1" si="0"/>
        <v>YES</v>
      </c>
      <c r="L31" s="9">
        <f t="shared" ca="1" si="1"/>
        <v>190</v>
      </c>
      <c r="M31" s="9" t="str">
        <f ca="1">IFERROR(VLOOKUP(L31,Sheet2!$E$2:$F$6,2,1),"")</f>
        <v>Above 20 days</v>
      </c>
    </row>
    <row r="32" spans="1:13" ht="12.75" x14ac:dyDescent="0.2">
      <c r="A32" s="7">
        <v>14</v>
      </c>
      <c r="B32" s="5" t="s">
        <v>59</v>
      </c>
      <c r="C32" s="5" t="s">
        <v>60</v>
      </c>
      <c r="D32" s="5" t="s">
        <v>61</v>
      </c>
      <c r="E32" s="6">
        <v>45483</v>
      </c>
      <c r="F32" s="6">
        <v>45485</v>
      </c>
      <c r="G32" s="5" t="s">
        <v>27</v>
      </c>
      <c r="H32" s="5" t="s">
        <v>19</v>
      </c>
      <c r="I32" s="7"/>
      <c r="J32" s="7"/>
      <c r="K32" s="8" t="str">
        <f t="shared" ca="1" si="0"/>
        <v>YES</v>
      </c>
      <c r="L32" s="9">
        <v>3</v>
      </c>
      <c r="M32" s="9" t="str">
        <f>IFERROR(VLOOKUP(L32,Sheet2!$E$2:$F$6,2,1),"")</f>
        <v>0 to 5 days</v>
      </c>
    </row>
    <row r="33" spans="1:13" ht="12.75" x14ac:dyDescent="0.2">
      <c r="A33" s="7">
        <v>15</v>
      </c>
      <c r="B33" s="5" t="s">
        <v>62</v>
      </c>
      <c r="C33" s="5" t="s">
        <v>63</v>
      </c>
      <c r="D33" s="5" t="s">
        <v>64</v>
      </c>
      <c r="E33" s="6">
        <v>45490</v>
      </c>
      <c r="F33" s="6">
        <v>45492</v>
      </c>
      <c r="G33" s="5" t="s">
        <v>23</v>
      </c>
      <c r="H33" s="5" t="s">
        <v>24</v>
      </c>
      <c r="I33" s="7"/>
      <c r="J33" s="7"/>
      <c r="K33" s="8" t="str">
        <f t="shared" ca="1" si="0"/>
        <v>YES</v>
      </c>
      <c r="L33" s="9">
        <v>10</v>
      </c>
      <c r="M33" s="9" t="str">
        <f>IFERROR(VLOOKUP(L33,Sheet2!$E$2:$F$6,2,1),"")</f>
        <v>10 to 15 days</v>
      </c>
    </row>
    <row r="34" spans="1:13" ht="12.75" x14ac:dyDescent="0.2">
      <c r="A34" s="5"/>
      <c r="B34" s="14"/>
      <c r="C34" s="5"/>
      <c r="E34" s="6"/>
      <c r="F34" s="6"/>
      <c r="G34" s="5"/>
      <c r="H34" s="5"/>
      <c r="I34" s="7"/>
      <c r="J34" s="7"/>
      <c r="K34" s="8"/>
      <c r="L34" s="9"/>
      <c r="M34" s="9"/>
    </row>
    <row r="35" spans="1:13" ht="12.75" x14ac:dyDescent="0.2">
      <c r="A35" s="5"/>
      <c r="B35" s="5"/>
      <c r="C35" s="5"/>
      <c r="E35" s="6"/>
      <c r="F35" s="6"/>
      <c r="G35" s="5"/>
      <c r="H35" s="5"/>
      <c r="I35" s="7"/>
      <c r="J35" s="7"/>
      <c r="K35" s="8"/>
      <c r="L35" s="9"/>
      <c r="M35" s="9"/>
    </row>
    <row r="36" spans="1:13" ht="12.75" x14ac:dyDescent="0.2">
      <c r="A36" s="5"/>
      <c r="B36" s="5"/>
      <c r="C36" s="5"/>
      <c r="D36" s="5"/>
      <c r="E36" s="6"/>
      <c r="F36" s="6"/>
      <c r="G36" s="5"/>
      <c r="H36" s="5"/>
      <c r="I36" s="7"/>
      <c r="J36" s="7"/>
      <c r="K36" s="8"/>
      <c r="L36" s="9"/>
      <c r="M36" s="9"/>
    </row>
    <row r="37" spans="1:13" ht="12.75" x14ac:dyDescent="0.2">
      <c r="A37" s="5"/>
      <c r="B37" s="5"/>
      <c r="C37" s="5"/>
      <c r="D37" s="5"/>
      <c r="E37" s="6"/>
      <c r="F37" s="6"/>
      <c r="G37" s="5"/>
      <c r="H37" s="5"/>
      <c r="I37" s="7"/>
      <c r="J37" s="7"/>
      <c r="K37" s="8"/>
      <c r="L37" s="9"/>
      <c r="M37" s="9"/>
    </row>
    <row r="38" spans="1:13" ht="12.75" x14ac:dyDescent="0.2">
      <c r="A38" s="5"/>
      <c r="B38" s="5"/>
      <c r="C38" s="5"/>
      <c r="D38" s="5"/>
      <c r="E38" s="6"/>
      <c r="F38" s="6"/>
      <c r="G38" s="5"/>
      <c r="H38" s="5"/>
      <c r="I38" s="7"/>
      <c r="J38" s="7"/>
      <c r="K38" s="8"/>
      <c r="L38" s="9"/>
      <c r="M38" s="9"/>
    </row>
    <row r="39" spans="1:13" ht="12.75" x14ac:dyDescent="0.2">
      <c r="A39" s="5"/>
      <c r="B39" s="5"/>
      <c r="C39" s="5"/>
      <c r="D39" s="5"/>
      <c r="E39" s="6"/>
      <c r="F39" s="6"/>
      <c r="G39" s="5"/>
      <c r="H39" s="5"/>
      <c r="I39" s="7"/>
      <c r="J39" s="7"/>
      <c r="K39" s="8"/>
      <c r="L39" s="9"/>
      <c r="M39" s="9"/>
    </row>
    <row r="40" spans="1:13" ht="12.75" x14ac:dyDescent="0.2">
      <c r="A40" s="5"/>
      <c r="B40" s="5"/>
      <c r="C40" s="5"/>
      <c r="D40" s="5"/>
      <c r="E40" s="6"/>
      <c r="F40" s="6"/>
      <c r="G40" s="5"/>
      <c r="H40" s="5"/>
      <c r="I40" s="7"/>
      <c r="J40" s="7"/>
      <c r="K40" s="8"/>
      <c r="L40" s="9"/>
      <c r="M40" s="9"/>
    </row>
    <row r="41" spans="1:13" ht="12.75" x14ac:dyDescent="0.2">
      <c r="A41" s="5"/>
      <c r="B41" s="5"/>
      <c r="C41" s="5"/>
      <c r="D41" s="5"/>
      <c r="E41" s="6"/>
      <c r="F41" s="6"/>
      <c r="G41" s="5"/>
      <c r="H41" s="5"/>
      <c r="I41" s="7"/>
      <c r="J41" s="7"/>
      <c r="K41" s="8"/>
      <c r="L41" s="9"/>
      <c r="M41" s="9"/>
    </row>
    <row r="42" spans="1:13" ht="12.75" x14ac:dyDescent="0.2">
      <c r="A42" s="5"/>
      <c r="B42" s="5"/>
      <c r="C42" s="5"/>
      <c r="D42" s="5"/>
      <c r="E42" s="6"/>
      <c r="F42" s="6"/>
      <c r="G42" s="5"/>
      <c r="H42" s="5"/>
      <c r="I42" s="7"/>
      <c r="J42" s="7"/>
      <c r="K42" s="8"/>
      <c r="L42" s="9"/>
      <c r="M42" s="9"/>
    </row>
    <row r="43" spans="1:13" ht="12.75" x14ac:dyDescent="0.2">
      <c r="A43" s="5"/>
      <c r="B43" s="5"/>
      <c r="C43" s="5"/>
      <c r="D43" s="5"/>
      <c r="E43" s="6"/>
      <c r="F43" s="6"/>
      <c r="G43" s="5"/>
      <c r="H43" s="5"/>
      <c r="I43" s="7"/>
      <c r="J43" s="7"/>
      <c r="K43" s="8"/>
      <c r="L43" s="9"/>
      <c r="M43" s="9"/>
    </row>
    <row r="44" spans="1:13" ht="12.75" x14ac:dyDescent="0.2">
      <c r="A44" s="5"/>
      <c r="B44" s="5"/>
      <c r="C44" s="5"/>
      <c r="D44" s="5"/>
      <c r="E44" s="6"/>
      <c r="F44" s="6"/>
      <c r="G44" s="5"/>
      <c r="H44" s="5"/>
      <c r="I44" s="7"/>
      <c r="J44" s="7"/>
      <c r="K44" s="8"/>
      <c r="L44" s="9"/>
      <c r="M44" s="9"/>
    </row>
    <row r="45" spans="1:13" ht="12.75" x14ac:dyDescent="0.2">
      <c r="A45" s="5"/>
      <c r="B45" s="5"/>
      <c r="C45" s="5"/>
      <c r="D45" s="5"/>
      <c r="E45" s="6"/>
      <c r="F45" s="6"/>
      <c r="G45" s="5"/>
      <c r="H45" s="5"/>
      <c r="I45" s="7"/>
      <c r="J45" s="7"/>
      <c r="K45" s="8"/>
      <c r="L45" s="9"/>
      <c r="M45" s="9"/>
    </row>
    <row r="46" spans="1:13" ht="12.75" x14ac:dyDescent="0.2">
      <c r="A46" s="5"/>
      <c r="B46" s="5"/>
      <c r="C46" s="5"/>
      <c r="D46" s="5"/>
      <c r="E46" s="6"/>
      <c r="F46" s="6"/>
      <c r="G46" s="5"/>
      <c r="H46" s="5"/>
      <c r="I46" s="7"/>
      <c r="J46" s="7"/>
      <c r="K46" s="8"/>
      <c r="L46" s="9"/>
      <c r="M46" s="9"/>
    </row>
    <row r="47" spans="1:13" ht="12.75" x14ac:dyDescent="0.2">
      <c r="A47" s="5"/>
      <c r="B47" s="5"/>
      <c r="C47" s="5"/>
      <c r="D47" s="5"/>
      <c r="E47" s="6"/>
      <c r="F47" s="6"/>
      <c r="G47" s="5"/>
      <c r="H47" s="5"/>
      <c r="I47" s="7"/>
      <c r="J47" s="7"/>
      <c r="K47" s="8"/>
      <c r="L47" s="9"/>
      <c r="M47" s="9"/>
    </row>
  </sheetData>
  <mergeCells count="5">
    <mergeCell ref="B1:M3"/>
    <mergeCell ref="A1:A3"/>
    <mergeCell ref="A6:B7"/>
    <mergeCell ref="A8:B14"/>
    <mergeCell ref="A15:B16"/>
  </mergeCells>
  <dataValidations count="3">
    <dataValidation type="list" allowBlank="1" showErrorMessage="1" sqref="G19:G33">
      <formula1>"High,Low,Medium"</formula1>
    </dataValidation>
    <dataValidation type="list" allowBlank="1" showErrorMessage="1" sqref="H19:H33">
      <formula1>"Completed,In Progress,Not Started"</formula1>
    </dataValidation>
    <dataValidation type="custom" allowBlank="1" showDropDown="1" sqref="E19:F47 I19:I47">
      <formula1>OR(NOT(ISERROR(DATEVALUE(E19))), AND(ISNUMBER(E19), LEFT(CELL("format", E19))="D"))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Sheet2!$A$2:$A$16</xm:f>
          </x14:formula1>
          <xm:sqref>D19:D33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"/>
  <sheetViews>
    <sheetView workbookViewId="0">
      <selection activeCell="C23" sqref="C23"/>
    </sheetView>
  </sheetViews>
  <sheetFormatPr defaultColWidth="12.5703125" defaultRowHeight="15.75" customHeight="1" x14ac:dyDescent="0.2"/>
  <sheetData>
    <row r="1" spans="1:6" x14ac:dyDescent="0.2">
      <c r="A1" s="10" t="s">
        <v>5</v>
      </c>
      <c r="E1" s="10" t="s">
        <v>13</v>
      </c>
      <c r="F1" s="10" t="s">
        <v>65</v>
      </c>
    </row>
    <row r="2" spans="1:6" x14ac:dyDescent="0.2">
      <c r="A2" s="10" t="s">
        <v>66</v>
      </c>
      <c r="E2" s="10">
        <v>0</v>
      </c>
      <c r="F2" s="10" t="s">
        <v>67</v>
      </c>
    </row>
    <row r="3" spans="1:6" x14ac:dyDescent="0.2">
      <c r="A3" s="10" t="s">
        <v>22</v>
      </c>
      <c r="E3" s="10">
        <v>5</v>
      </c>
      <c r="F3" s="10" t="s">
        <v>68</v>
      </c>
    </row>
    <row r="4" spans="1:6" x14ac:dyDescent="0.2">
      <c r="A4" s="10" t="s">
        <v>17</v>
      </c>
      <c r="E4" s="10">
        <v>10</v>
      </c>
      <c r="F4" s="10" t="s">
        <v>69</v>
      </c>
    </row>
    <row r="5" spans="1:6" x14ac:dyDescent="0.2">
      <c r="A5" s="10" t="s">
        <v>30</v>
      </c>
      <c r="E5" s="10">
        <v>15</v>
      </c>
      <c r="F5" s="10" t="s">
        <v>70</v>
      </c>
    </row>
    <row r="6" spans="1:6" x14ac:dyDescent="0.2">
      <c r="A6" s="10" t="s">
        <v>34</v>
      </c>
      <c r="E6" s="10">
        <v>20</v>
      </c>
      <c r="F6" s="10" t="s">
        <v>71</v>
      </c>
    </row>
    <row r="7" spans="1:6" x14ac:dyDescent="0.2">
      <c r="A7" s="10" t="s">
        <v>37</v>
      </c>
    </row>
    <row r="8" spans="1:6" x14ac:dyDescent="0.2">
      <c r="A8" s="10" t="s">
        <v>40</v>
      </c>
    </row>
    <row r="9" spans="1:6" x14ac:dyDescent="0.2">
      <c r="A9" s="10" t="s">
        <v>43</v>
      </c>
    </row>
    <row r="10" spans="1:6" x14ac:dyDescent="0.2">
      <c r="A10" s="10" t="s">
        <v>46</v>
      </c>
    </row>
    <row r="11" spans="1:6" x14ac:dyDescent="0.2">
      <c r="A11" s="10" t="s">
        <v>49</v>
      </c>
    </row>
    <row r="12" spans="1:6" x14ac:dyDescent="0.2">
      <c r="A12" s="10" t="s">
        <v>52</v>
      </c>
    </row>
    <row r="13" spans="1:6" x14ac:dyDescent="0.2">
      <c r="A13" s="10" t="s">
        <v>55</v>
      </c>
    </row>
    <row r="14" spans="1:6" x14ac:dyDescent="0.2">
      <c r="A14" s="10" t="s">
        <v>58</v>
      </c>
    </row>
    <row r="15" spans="1:6" x14ac:dyDescent="0.2">
      <c r="A15" s="10" t="s">
        <v>61</v>
      </c>
    </row>
    <row r="16" spans="1:6" x14ac:dyDescent="0.2">
      <c r="A16" s="10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tabSelected="1" workbookViewId="0">
      <selection activeCell="N14" sqref="N14"/>
    </sheetView>
  </sheetViews>
  <sheetFormatPr defaultRowHeight="12.75" x14ac:dyDescent="0.2"/>
  <cols>
    <col min="2" max="2" width="13.85546875" bestFit="1" customWidth="1"/>
    <col min="3" max="3" width="15.85546875" bestFit="1" customWidth="1"/>
  </cols>
  <sheetData>
    <row r="2" spans="2:3" x14ac:dyDescent="0.2">
      <c r="B2" s="11" t="s">
        <v>72</v>
      </c>
      <c r="C2" t="s">
        <v>74</v>
      </c>
    </row>
    <row r="3" spans="2:3" x14ac:dyDescent="0.2">
      <c r="B3" s="12" t="s">
        <v>31</v>
      </c>
      <c r="C3" s="13">
        <v>4</v>
      </c>
    </row>
    <row r="4" spans="2:3" x14ac:dyDescent="0.2">
      <c r="B4" s="12" t="s">
        <v>19</v>
      </c>
      <c r="C4" s="13">
        <v>6</v>
      </c>
    </row>
    <row r="5" spans="2:3" x14ac:dyDescent="0.2">
      <c r="B5" s="12" t="s">
        <v>24</v>
      </c>
      <c r="C5" s="13">
        <v>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Sheet5</vt:lpstr>
      <vt:lpstr>Sheet6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2025-01-11T12:25:14Z</dcterms:created>
  <dcterms:modified xsi:type="dcterms:W3CDTF">2025-01-11T12:26:46Z</dcterms:modified>
</cp:coreProperties>
</file>