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0e9c99e62bf7b279/Documents/Shaheed/Data 2024 Roadmap/Data Analysis/Projects/"/>
    </mc:Choice>
  </mc:AlternateContent>
  <xr:revisionPtr revIDLastSave="1" documentId="8_{59BC8EED-7C64-4DE0-857D-9A3DFF5408A1}" xr6:coauthVersionLast="47" xr6:coauthVersionMax="47" xr10:uidLastSave="{38527524-7D16-4DFA-89D7-7642931B38B9}"/>
  <bookViews>
    <workbookView xWindow="-108" yWindow="-108" windowWidth="23256" windowHeight="12456" tabRatio="877" xr2:uid="{00000000-000D-0000-FFFF-FFFF00000000}"/>
  </bookViews>
  <sheets>
    <sheet name="FDA" sheetId="12" r:id="rId1"/>
    <sheet name="Problem #1" sheetId="13" r:id="rId2"/>
    <sheet name="Problem #2" sheetId="14" r:id="rId3"/>
  </sheets>
  <definedNames>
    <definedName name="_xlnm._FilterDatabase" localSheetId="1" hidden="1">'Problem #1'!$J$2:$O$265</definedName>
    <definedName name="_xlnm._FilterDatabase" localSheetId="2" hidden="1">'Problem #2'!$K$2:$P$265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4" l="1"/>
  <c r="I5" i="14"/>
  <c r="I6" i="14"/>
  <c r="I7" i="14"/>
  <c r="I8" i="14"/>
  <c r="I9" i="14"/>
  <c r="I10" i="14"/>
  <c r="I11" i="14"/>
  <c r="I12" i="14"/>
  <c r="I13" i="14"/>
  <c r="I14" i="14"/>
  <c r="I15" i="14"/>
  <c r="I16" i="14"/>
  <c r="I17" i="14"/>
  <c r="I18" i="14"/>
  <c r="I19" i="14"/>
  <c r="I20" i="14"/>
  <c r="I21" i="14"/>
  <c r="I22" i="14"/>
  <c r="I23" i="14"/>
  <c r="I24" i="14"/>
  <c r="I25" i="14"/>
  <c r="I26" i="14"/>
  <c r="I3" i="14"/>
  <c r="I35" i="14"/>
  <c r="I36" i="14"/>
  <c r="I37" i="14"/>
  <c r="I34" i="14"/>
  <c r="H30" i="14"/>
  <c r="H10" i="13"/>
  <c r="H9" i="13"/>
  <c r="H8" i="13"/>
  <c r="H6" i="13"/>
  <c r="I2" i="13"/>
  <c r="H7" i="13"/>
  <c r="H11" i="13" l="1"/>
  <c r="H12" i="13"/>
  <c r="H5" i="13"/>
  <c r="H4" i="13"/>
  <c r="H3" i="13"/>
</calcChain>
</file>

<file path=xl/sharedStrings.xml><?xml version="1.0" encoding="utf-8"?>
<sst xmlns="http://schemas.openxmlformats.org/spreadsheetml/2006/main" count="2175" uniqueCount="228">
  <si>
    <t>Recall Class</t>
  </si>
  <si>
    <t>Product</t>
  </si>
  <si>
    <t>Reason for Recall</t>
  </si>
  <si>
    <t>Pounds Recalled</t>
  </si>
  <si>
    <t>Undeclared Allergen</t>
  </si>
  <si>
    <t>Other</t>
  </si>
  <si>
    <t>Listeria monocytogenes</t>
  </si>
  <si>
    <t>Extraneous Material</t>
  </si>
  <si>
    <t>I</t>
  </si>
  <si>
    <t>II</t>
  </si>
  <si>
    <t>III</t>
  </si>
  <si>
    <t>Salmonella</t>
  </si>
  <si>
    <t>Processing Defect</t>
  </si>
  <si>
    <t>Unapproved Substance</t>
  </si>
  <si>
    <t>Undeclared Substance</t>
  </si>
  <si>
    <t>Date Opened</t>
  </si>
  <si>
    <t>Bacon Products</t>
  </si>
  <si>
    <t>Frozen, Stuffed, Chicken Products</t>
  </si>
  <si>
    <t>Frozen Chili Beef Products</t>
  </si>
  <si>
    <r>
      <t>Frozen Chicken Entre</t>
    </r>
    <r>
      <rPr>
        <sz val="11"/>
        <color indexed="8"/>
        <rFont val="Calibri"/>
        <family val="2"/>
      </rPr>
      <t>és</t>
    </r>
  </si>
  <si>
    <t>Sausage Products</t>
  </si>
  <si>
    <t>Stuffed Chicken Breast Product</t>
  </si>
  <si>
    <t>Frozen Ground Chicken Product</t>
  </si>
  <si>
    <t>Chicken Drink Product</t>
  </si>
  <si>
    <t>Granulated Chicken Bouillon Product</t>
  </si>
  <si>
    <t>Smoked Chicken Sausage Product</t>
  </si>
  <si>
    <t>Cheese Frank Product</t>
  </si>
  <si>
    <t>Beef, Chicken, Goat and Lamb Products</t>
  </si>
  <si>
    <t>Chicken Base Product</t>
  </si>
  <si>
    <t>Frozen Chicken Egg Roll Product</t>
  </si>
  <si>
    <t>Turkey Soup Product</t>
  </si>
  <si>
    <t>Frozen Meat and Poultry Pasta Products</t>
  </si>
  <si>
    <t>Hot-Pot Seasoning Product</t>
  </si>
  <si>
    <t>Ground Beef Products</t>
  </si>
  <si>
    <t>Red Pork Tamale Products</t>
  </si>
  <si>
    <t>Frozen Pork Products</t>
  </si>
  <si>
    <t>Beef and Pork Products</t>
  </si>
  <si>
    <t>Beef Primal and Subprimal Products</t>
  </si>
  <si>
    <t>Misbranding</t>
  </si>
  <si>
    <t>Chili No Beans</t>
  </si>
  <si>
    <t>Duck Leg Confit and Kolbase Sausage</t>
  </si>
  <si>
    <t>Various Fully Cooked Ready to Eat Meat and Poultry Products</t>
  </si>
  <si>
    <t>Beef Trim Products</t>
  </si>
  <si>
    <t>Fully Cooked Ham Products</t>
  </si>
  <si>
    <t>Frozen Poultry Products</t>
  </si>
  <si>
    <t>Beef Products</t>
  </si>
  <si>
    <t>Cervelat Sausage Product</t>
  </si>
  <si>
    <t>Frozen Meat and Poultry Products</t>
  </si>
  <si>
    <t>Ready to Eat Pork Skin Products</t>
  </si>
  <si>
    <t>Frozen Pepperoni and Sausage Pizza Products</t>
  </si>
  <si>
    <t>Smoked Beef Products</t>
  </si>
  <si>
    <t>Ready to Eat Meal Kits</t>
  </si>
  <si>
    <t>Frozen Sausage Products</t>
  </si>
  <si>
    <t>Beef and Bean Burrito Products</t>
  </si>
  <si>
    <t>Braunschweiger Sausage Products</t>
  </si>
  <si>
    <t>Frozen Skinless Sausage Cured Pork Longanisa</t>
  </si>
  <si>
    <t>Beef Tongues</t>
  </si>
  <si>
    <t>Meat and Poultry Products</t>
  </si>
  <si>
    <t>Ground Beef Patties</t>
  </si>
  <si>
    <t>Canned Chili with Beans</t>
  </si>
  <si>
    <t>Canned Cream of Mushroom Soup</t>
  </si>
  <si>
    <t>Roast Beef Deli Products</t>
  </si>
  <si>
    <t>Assorted Meat and Poultry Products</t>
  </si>
  <si>
    <t>Frozen Beef Steak Fritter Products</t>
  </si>
  <si>
    <t>Ham Products</t>
  </si>
  <si>
    <t>Boneless, Skinless Chicken Breast Products</t>
  </si>
  <si>
    <t>Bacon Wrapped Beef Tenderloin Products</t>
  </si>
  <si>
    <t>Poultry Giblets and Carcasses with Giblets Inserted</t>
  </si>
  <si>
    <t>Frozen Chicken Breast Products</t>
  </si>
  <si>
    <t>Frozen Cattle Heads</t>
  </si>
  <si>
    <t>Fresh and Frozen Meat and Poultry Products</t>
  </si>
  <si>
    <t>Pork Blood Sausage</t>
  </si>
  <si>
    <t>Ready-to-Eat (RTE) Chicken Products</t>
  </si>
  <si>
    <t>Fresh Cattle Heads</t>
  </si>
  <si>
    <t>Ground Beef Components</t>
  </si>
  <si>
    <t>Frozen Stuffed Chicken Sandwich Products</t>
  </si>
  <si>
    <t>Beef Cheek Products</t>
  </si>
  <si>
    <t>RTE Chicken Products</t>
  </si>
  <si>
    <t>Chicken Breast Tenderloin Products</t>
  </si>
  <si>
    <t>Frozen Ground Beef Products</t>
  </si>
  <si>
    <t>Cattle Heads</t>
  </si>
  <si>
    <t>Fully Cooked Pork Products</t>
  </si>
  <si>
    <t>RTE Chicken Noodle Products</t>
  </si>
  <si>
    <t>Frozen Stuffed Pepperoni Pizza Sandwich Products</t>
  </si>
  <si>
    <t>RTE Turkey Product</t>
  </si>
  <si>
    <t>Frozen Beef Trim</t>
  </si>
  <si>
    <t>RTE and Raw Banger Sausage Rolls</t>
  </si>
  <si>
    <t>Frozen Stuffed Chicken Products</t>
  </si>
  <si>
    <t>Hot Dog Products</t>
  </si>
  <si>
    <t>Frozen Chicken Meals</t>
  </si>
  <si>
    <t>Cooked Chicken Strip Products</t>
  </si>
  <si>
    <t>RTE Frozen Beef Sandwich Products</t>
  </si>
  <si>
    <t>RTE Polish Kielbasa Sausage Products</t>
  </si>
  <si>
    <t>Fresh Pork Products</t>
  </si>
  <si>
    <t>Chemical Contamination</t>
  </si>
  <si>
    <t>Sopressata Sausage Products</t>
  </si>
  <si>
    <t>Burrito Products</t>
  </si>
  <si>
    <t>Head Cheese Products</t>
  </si>
  <si>
    <t>Cooked Ham</t>
  </si>
  <si>
    <t>Frankfurters</t>
  </si>
  <si>
    <t>Pork Dumpling and Won-ton Products</t>
  </si>
  <si>
    <t>Pasta Salad With Chicken</t>
  </si>
  <si>
    <t>Smoked Ham</t>
  </si>
  <si>
    <t>Canned Chicken Noodle Soup</t>
  </si>
  <si>
    <t>Pasta Entrées for Toddlers</t>
  </si>
  <si>
    <t>Pasta and Meatball Meals</t>
  </si>
  <si>
    <t>Fully Cooked Chicken Breast Cuts and Strips</t>
  </si>
  <si>
    <t>Semi-Boneless Ham Steaks</t>
  </si>
  <si>
    <t>Ground Beef</t>
  </si>
  <si>
    <t>Summer Sausage</t>
  </si>
  <si>
    <t>Bacon</t>
  </si>
  <si>
    <t>Ready-to-Eat (RTE) Sausage Products</t>
  </si>
  <si>
    <t>RTE Soppressata (Salami) Products</t>
  </si>
  <si>
    <t>RTE Turkey Products</t>
  </si>
  <si>
    <t>Raw Chicken Sausage Products</t>
  </si>
  <si>
    <t>Chicken Products</t>
  </si>
  <si>
    <t>Pork Egg Roll Products</t>
  </si>
  <si>
    <t>Beef and Chicken Base Products</t>
  </si>
  <si>
    <t>Frozen Beef and Chicken Products</t>
  </si>
  <si>
    <t>Canned Meat Products</t>
  </si>
  <si>
    <t>Ground Beef And Buffalo Products</t>
  </si>
  <si>
    <t>Frozen Turkey Products</t>
  </si>
  <si>
    <t>Gourmet Sausage Products</t>
  </si>
  <si>
    <t>Frozen Ground Beef Patties</t>
  </si>
  <si>
    <t>Chicken and Pasta Products</t>
  </si>
  <si>
    <t>Frozen Pot Pie Products</t>
  </si>
  <si>
    <t>Frozen Meat Pizza Products</t>
  </si>
  <si>
    <t>Cooked Beef and Chicken Products</t>
  </si>
  <si>
    <t>Frozen Beef Tamales</t>
  </si>
  <si>
    <t>Frozen Sausage Roll Products</t>
  </si>
  <si>
    <t>Braunschweiger Liver Sausage Products</t>
  </si>
  <si>
    <t>Hamburger Patties and Bulk Ground Beef</t>
  </si>
  <si>
    <t>Beef Patty Products</t>
  </si>
  <si>
    <t>Ground Bison and Bison Steaks</t>
  </si>
  <si>
    <t>Cooked Ham and Turkey Products</t>
  </si>
  <si>
    <t>Residue</t>
  </si>
  <si>
    <t>Beef Jerky Products</t>
  </si>
  <si>
    <t>Pork Products</t>
  </si>
  <si>
    <t>Chicken Salad</t>
  </si>
  <si>
    <t>Hot Dogs</t>
  </si>
  <si>
    <t>Frozen Meat Loaf Entrees</t>
  </si>
  <si>
    <t>Jumbo Franks</t>
  </si>
  <si>
    <t>Beef Stick Products</t>
  </si>
  <si>
    <t>Boneless Prosciutto Ham</t>
  </si>
  <si>
    <t>Frozen Meat Products</t>
  </si>
  <si>
    <t>Chicken Soup</t>
  </si>
  <si>
    <t>Fully Cooked Breaded Chicken Breast Fillets</t>
  </si>
  <si>
    <t>Chicken Product</t>
  </si>
  <si>
    <t>Ham Salad</t>
  </si>
  <si>
    <t>Dried Beef Products</t>
  </si>
  <si>
    <t>Chicken Noodle Soup</t>
  </si>
  <si>
    <t>Frozen Stuffed Chicken Entrees</t>
  </si>
  <si>
    <t>Meatball and Pasta Products</t>
  </si>
  <si>
    <t>Pork Barbeque</t>
  </si>
  <si>
    <t>Frozen Chicken Egg Rolls</t>
  </si>
  <si>
    <t>Sausage products</t>
  </si>
  <si>
    <t>Frozen Sirloin Beef and Asian Style Vegetables</t>
  </si>
  <si>
    <t>Frozen Asian Style Pot Stickers</t>
  </si>
  <si>
    <t>Beef Franks</t>
  </si>
  <si>
    <t>Fully Cooked Chicken Breast Strips</t>
  </si>
  <si>
    <t>Chicken Salad Products</t>
  </si>
  <si>
    <t>RTE Chicken Product</t>
  </si>
  <si>
    <t>Chicken Frankfurters</t>
  </si>
  <si>
    <t>Cooked Chicken Products</t>
  </si>
  <si>
    <t>Chicken Wrap Sandwiches</t>
  </si>
  <si>
    <t>Chicken Dumplings</t>
  </si>
  <si>
    <t>Pork Sausage</t>
  </si>
  <si>
    <t>Cooked Country Hams</t>
  </si>
  <si>
    <t>Spanish Sausage</t>
  </si>
  <si>
    <t>Cooked Pork Products</t>
  </si>
  <si>
    <t>Ready-to-Eat Ham</t>
  </si>
  <si>
    <t>Frozen Chicken And Sausage Gumbo</t>
  </si>
  <si>
    <t>Spaghettios Plus Calcium</t>
  </si>
  <si>
    <t>Deli Franks</t>
  </si>
  <si>
    <t>Soup With Meatballs And Chicken</t>
  </si>
  <si>
    <t>Polish Sausage</t>
  </si>
  <si>
    <t>Ham And Beef Products</t>
  </si>
  <si>
    <t>Sausage And Bacon Products</t>
  </si>
  <si>
    <t>Cheeseburger Stuffed Sandwiches</t>
  </si>
  <si>
    <t>Turkey, Ham and Bologna Lunch Meal Products</t>
  </si>
  <si>
    <t>RTE Meat And Poultry Products</t>
  </si>
  <si>
    <t>Chicken Sausage Products And Beef Wieners</t>
  </si>
  <si>
    <t>RTE Chicken and Beef Products</t>
  </si>
  <si>
    <t>Meat And Poultry Products</t>
  </si>
  <si>
    <t>Meat Wrap Sandwiches</t>
  </si>
  <si>
    <t>RTE Meat Products</t>
  </si>
  <si>
    <t>Smoked Turkey And Pork Products</t>
  </si>
  <si>
    <t>Frozen Egg Rolls</t>
  </si>
  <si>
    <t>Frozen Pot Roast Dinners</t>
  </si>
  <si>
    <t>Beef Filled Gyozas</t>
  </si>
  <si>
    <t>RTE Beef Products</t>
  </si>
  <si>
    <t>Chunky Grilled Steak with Vegetables Canned Soup</t>
  </si>
  <si>
    <t>Chicken Breast Wrap Sandwiches</t>
  </si>
  <si>
    <t>E. coli O157:H7</t>
  </si>
  <si>
    <t>Frozen Chicken Entrées</t>
  </si>
  <si>
    <t>Average lbs per recall</t>
  </si>
  <si>
    <t>Total lbs recalled</t>
  </si>
  <si>
    <t># of recalls</t>
  </si>
  <si>
    <t>Average recalls per year</t>
  </si>
  <si>
    <t>Standard deviation of lbs recalled</t>
  </si>
  <si>
    <t>Minimum lbs recalled</t>
  </si>
  <si>
    <t>Max lbs recalled</t>
  </si>
  <si>
    <t>Descriptive Statistics</t>
  </si>
  <si>
    <t>Variance of lbs recalled</t>
  </si>
  <si>
    <t>Median of lbs recalled</t>
  </si>
  <si>
    <t>Mode of lbs recalled</t>
  </si>
  <si>
    <t>Other reasons</t>
  </si>
  <si>
    <t>Season</t>
  </si>
  <si>
    <t>Winter</t>
  </si>
  <si>
    <t>Spring</t>
  </si>
  <si>
    <t>Summer</t>
  </si>
  <si>
    <t>Fall</t>
  </si>
  <si>
    <t>a).</t>
  </si>
  <si>
    <t>b).</t>
  </si>
  <si>
    <t>c).</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</si>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</sst>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d\ yyyy"/>
  </numFmts>
  <fonts count="4"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tint="0.599963377788628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s>
  <borders count="18">
    <border>
      <left/>
      <right/>
      <top/>
      <bottom/>
      <diagonal/>
    </border>
    <border>
      <left style="thick">
        <color theme="4" tint="-0.24994659260841701"/>
      </left>
      <right style="medium">
        <color theme="4" tint="-0.24994659260841701"/>
      </right>
      <top style="medium">
        <color theme="4" tint="-0.24994659260841701"/>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medium">
        <color theme="4" tint="-0.24994659260841701"/>
      </left>
      <right style="thick">
        <color theme="4" tint="-0.24994659260841701"/>
      </right>
      <top style="medium">
        <color theme="4" tint="-0.24994659260841701"/>
      </top>
      <bottom style="medium">
        <color theme="4" tint="-0.2499465926084170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theme="4" tint="-0.24994659260841701"/>
      </right>
      <top style="medium">
        <color theme="4" tint="-0.24994659260841701"/>
      </top>
      <bottom style="medium">
        <color theme="4" tint="-0.2499465926084170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0" fillId="3" borderId="2" xfId="0" applyFill="1" applyBorder="1" applyAlignment="1">
      <alignment vertical="top"/>
    </xf>
    <xf numFmtId="3" fontId="0" fillId="3" borderId="3" xfId="0" applyNumberFormat="1" applyFill="1" applyBorder="1" applyAlignment="1">
      <alignment vertical="top"/>
    </xf>
    <xf numFmtId="164" fontId="0" fillId="3" borderId="1" xfId="0" applyNumberFormat="1" applyFill="1" applyBorder="1" applyAlignment="1">
      <alignment horizontal="right" vertical="top"/>
    </xf>
    <xf numFmtId="0" fontId="0" fillId="3" borderId="2" xfId="0" applyFill="1" applyBorder="1" applyAlignment="1">
      <alignment horizontal="right" vertical="top"/>
    </xf>
    <xf numFmtId="0" fontId="3" fillId="3" borderId="2" xfId="0" applyFont="1" applyFill="1" applyBorder="1" applyAlignment="1">
      <alignment vertical="top"/>
    </xf>
    <xf numFmtId="3" fontId="0" fillId="0" borderId="0" xfId="0" applyNumberFormat="1"/>
    <xf numFmtId="0" fontId="0" fillId="4" borderId="4" xfId="0" applyFill="1" applyBorder="1"/>
    <xf numFmtId="0" fontId="0" fillId="4" borderId="6" xfId="0" applyFill="1" applyBorder="1"/>
    <xf numFmtId="0" fontId="0" fillId="4" borderId="8" xfId="0" applyFill="1" applyBorder="1"/>
    <xf numFmtId="3" fontId="0" fillId="5" borderId="5" xfId="0" applyNumberFormat="1" applyFill="1" applyBorder="1"/>
    <xf numFmtId="3" fontId="0" fillId="5" borderId="7" xfId="0" applyNumberFormat="1" applyFill="1" applyBorder="1"/>
    <xf numFmtId="3" fontId="0" fillId="5" borderId="9" xfId="0" applyNumberFormat="1" applyFill="1" applyBorder="1"/>
    <xf numFmtId="0" fontId="0" fillId="4" borderId="12" xfId="0" applyFill="1" applyBorder="1"/>
    <xf numFmtId="3" fontId="0" fillId="5" borderId="13" xfId="0" applyNumberFormat="1" applyFill="1" applyBorder="1"/>
    <xf numFmtId="0" fontId="0" fillId="6" borderId="0" xfId="0" applyFill="1"/>
    <xf numFmtId="0" fontId="0" fillId="3" borderId="4" xfId="0" applyFill="1" applyBorder="1" applyAlignment="1">
      <alignment vertical="top"/>
    </xf>
    <xf numFmtId="0" fontId="0" fillId="3" borderId="6" xfId="0" applyFill="1" applyBorder="1" applyAlignment="1">
      <alignment vertical="top"/>
    </xf>
    <xf numFmtId="0" fontId="0" fillId="3" borderId="8" xfId="0" applyFill="1" applyBorder="1" applyAlignment="1">
      <alignment vertical="top"/>
    </xf>
    <xf numFmtId="0" fontId="2" fillId="2" borderId="16" xfId="0" applyFont="1" applyFill="1" applyBorder="1" applyAlignment="1">
      <alignment horizontal="center" vertical="top"/>
    </xf>
    <xf numFmtId="164" fontId="0" fillId="3" borderId="16" xfId="0" applyNumberFormat="1" applyFill="1" applyBorder="1" applyAlignment="1">
      <alignment horizontal="right" vertical="top"/>
    </xf>
    <xf numFmtId="0" fontId="2" fillId="7" borderId="0" xfId="0" applyFont="1" applyFill="1"/>
    <xf numFmtId="0" fontId="0" fillId="7" borderId="0" xfId="0" applyFill="1"/>
    <xf numFmtId="3" fontId="0" fillId="7" borderId="0" xfId="0" applyNumberFormat="1" applyFill="1"/>
    <xf numFmtId="0" fontId="2" fillId="0" borderId="0" xfId="0" applyFont="1"/>
    <xf numFmtId="0" fontId="2" fillId="0" borderId="10" xfId="0" applyFont="1" applyBorder="1" applyAlignment="1">
      <alignment horizontal="center" vertical="top"/>
    </xf>
    <xf numFmtId="0" fontId="2" fillId="0" borderId="11" xfId="0" applyFont="1" applyBorder="1" applyAlignment="1">
      <alignment horizontal="center" vertical="top"/>
    </xf>
    <xf numFmtId="0" fontId="2" fillId="0" borderId="14" xfId="0" applyFont="1" applyBorder="1" applyAlignment="1">
      <alignment horizontal="center" vertical="top"/>
    </xf>
    <xf numFmtId="0" fontId="2" fillId="0" borderId="15" xfId="0" applyFont="1" applyBorder="1" applyAlignment="1">
      <alignment horizontal="center" vertical="top"/>
    </xf>
    <xf numFmtId="0" fontId="3" fillId="0" borderId="17" xfId="0" applyFont="1" applyFill="1" applyBorder="1" applyAlignment="1">
      <alignment horizontal="centerContinuous"/>
    </xf>
    <xf numFmtId="0" fontId="0" fillId="0" borderId="17" xfId="0" applyFill="1" applyBorder="1" applyAlignment="1"/>
    <xf numFmtId="0" fontId="0" fillId="8" borderId="17" xfId="0" applyFill="1" applyBorder="1" applyAlignment="1"/>
    <xf numFmtId="3" fontId="0" fillId="9" borderId="5"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9526</xdr:rowOff>
    </xdr:from>
    <xdr:to>
      <xdr:col>6</xdr:col>
      <xdr:colOff>0</xdr:colOff>
      <xdr:row>13</xdr:row>
      <xdr:rowOff>9526</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9050" y="9526"/>
          <a:ext cx="3638550" cy="2476500"/>
        </a:xfrm>
        <a:prstGeom prst="rect">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2400" b="1">
              <a:solidFill>
                <a:sysClr val="windowText" lastClr="000000"/>
              </a:solidFill>
            </a:rPr>
            <a:t>Recall!</a:t>
          </a:r>
        </a:p>
        <a:p>
          <a:pPr algn="l"/>
          <a:r>
            <a:rPr lang="en-US" sz="1100">
              <a:solidFill>
                <a:sysClr val="windowText" lastClr="000000"/>
              </a:solidFill>
            </a:rPr>
            <a:t>Today</a:t>
          </a:r>
          <a:r>
            <a:rPr lang="en-US" sz="1100" baseline="0">
              <a:solidFill>
                <a:sysClr val="windowText" lastClr="000000"/>
              </a:solidFill>
            </a:rPr>
            <a:t> is your first day on the job with the Food and Drug Administration. You 're working here as a summer intern. You may not get a lot of respect, you might not be getting paid, or college credit, but there is one thing you </a:t>
          </a:r>
          <a:r>
            <a:rPr lang="en-US" sz="1100" i="1" baseline="0">
              <a:solidFill>
                <a:sysClr val="windowText" lastClr="000000"/>
              </a:solidFill>
            </a:rPr>
            <a:t>are getting</a:t>
          </a:r>
          <a:r>
            <a:rPr lang="en-US" sz="1100" i="0" baseline="0">
              <a:solidFill>
                <a:sysClr val="windowText" lastClr="000000"/>
              </a:solidFill>
            </a:rPr>
            <a:t>... experience.</a:t>
          </a:r>
          <a:endParaRPr lang="en-US" sz="1100" baseline="0">
            <a:solidFill>
              <a:sysClr val="windowText" lastClr="000000"/>
            </a:solidFill>
          </a:endParaRPr>
        </a:p>
        <a:p>
          <a:pPr algn="l"/>
          <a:r>
            <a:rPr lang="en-US" sz="1100" baseline="0">
              <a:solidFill>
                <a:sysClr val="windowText" lastClr="000000"/>
              </a:solidFill>
            </a:rPr>
            <a:t>You don't quite know what the job entails, but your supervisor was impressed with you from the interview. He specifically liked that you had some  working knowledge of excel and descriptive statistics. He'll probably want to put them to use right away...</a:t>
          </a:r>
          <a:endParaRPr lang="en-US" sz="1100">
            <a:solidFill>
              <a:sysClr val="windowText" lastClr="000000"/>
            </a:solidFill>
          </a:endParaRPr>
        </a:p>
      </xdr:txBody>
    </xdr:sp>
    <xdr:clientData/>
  </xdr:twoCellAnchor>
  <xdr:twoCellAnchor editAs="oneCell">
    <xdr:from>
      <xdr:col>0</xdr:col>
      <xdr:colOff>0</xdr:colOff>
      <xdr:row>0</xdr:row>
      <xdr:rowOff>0</xdr:rowOff>
    </xdr:from>
    <xdr:to>
      <xdr:col>6</xdr:col>
      <xdr:colOff>85725</xdr:colOff>
      <xdr:row>13</xdr:row>
      <xdr:rowOff>19049</xdr:rowOff>
    </xdr:to>
    <xdr:pic>
      <xdr:nvPicPr>
        <xdr:cNvPr id="3" name="Picture 2" descr="Image result for FD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834765" cy="2396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47625</xdr:rowOff>
    </xdr:from>
    <xdr:to>
      <xdr:col>6</xdr:col>
      <xdr:colOff>28575</xdr:colOff>
      <xdr:row>26</xdr:row>
      <xdr:rowOff>28575</xdr:rowOff>
    </xdr:to>
    <xdr:pic>
      <xdr:nvPicPr>
        <xdr:cNvPr id="4" name="Picture 3" descr="Image result for FDA recall">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24125"/>
          <a:ext cx="3686175" cy="2457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447674</xdr:colOff>
      <xdr:row>19</xdr:row>
      <xdr:rowOff>152400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3495674" cy="3952875"/>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baseline="0">
              <a:solidFill>
                <a:sysClr val="windowText" lastClr="000000"/>
              </a:solidFill>
            </a:rPr>
            <a:t>Straight to Work...</a:t>
          </a:r>
          <a:endParaRPr lang="en-US" sz="1100" baseline="0">
            <a:solidFill>
              <a:sysClr val="windowText" lastClr="000000"/>
            </a:solidFill>
          </a:endParaRPr>
        </a:p>
        <a:p>
          <a:pPr algn="l"/>
          <a:endParaRPr lang="en-US" sz="1100" i="0" baseline="0">
            <a:solidFill>
              <a:sysClr val="windowText" lastClr="000000"/>
            </a:solidFill>
          </a:endParaRPr>
        </a:p>
        <a:p>
          <a:r>
            <a:rPr lang="en-US" sz="1100" b="1" baseline="0">
              <a:solidFill>
                <a:sysClr val="windowText" lastClr="000000"/>
              </a:solidFill>
              <a:effectLst/>
              <a:latin typeface="+mn-lt"/>
              <a:ea typeface="+mn-ea"/>
              <a:cs typeface="+mn-cs"/>
            </a:rPr>
            <a:t>a).</a:t>
          </a:r>
          <a:r>
            <a:rPr lang="en-US" sz="1100" baseline="0">
              <a:solidFill>
                <a:sysClr val="windowText" lastClr="000000"/>
              </a:solidFill>
              <a:effectLst/>
              <a:latin typeface="+mn-lt"/>
              <a:ea typeface="+mn-ea"/>
              <a:cs typeface="+mn-cs"/>
            </a:rPr>
            <a:t> Complete the descriptive statistics table.</a:t>
          </a:r>
        </a:p>
        <a:p>
          <a:endParaRPr lang="en-US">
            <a:solidFill>
              <a:sysClr val="windowText" lastClr="000000"/>
            </a:solidFill>
            <a:effectLst/>
          </a:endParaRPr>
        </a:p>
        <a:p>
          <a:r>
            <a:rPr lang="en-US" sz="1100" b="1" baseline="0">
              <a:solidFill>
                <a:sysClr val="windowText" lastClr="000000"/>
              </a:solidFill>
              <a:effectLst/>
              <a:latin typeface="+mn-lt"/>
              <a:ea typeface="+mn-ea"/>
              <a:cs typeface="+mn-cs"/>
            </a:rPr>
            <a:t>b).</a:t>
          </a:r>
          <a:r>
            <a:rPr lang="en-US" sz="1100" baseline="0">
              <a:solidFill>
                <a:sysClr val="windowText" lastClr="000000"/>
              </a:solidFill>
              <a:effectLst/>
              <a:latin typeface="+mn-lt"/>
              <a:ea typeface="+mn-ea"/>
              <a:cs typeface="+mn-cs"/>
            </a:rPr>
            <a:t>Use the data analysis tool in the "Data" tab to compute the descriptive statistics.</a:t>
          </a:r>
          <a:endParaRPr lang="en-US">
            <a:solidFill>
              <a:sysClr val="windowText" lastClr="000000"/>
            </a:solidFill>
            <a:effectLst/>
          </a:endParaRPr>
        </a:p>
        <a:p>
          <a:pPr eaLnBrk="1" fontAlgn="auto" latinLnBrk="0" hangingPunct="1"/>
          <a:r>
            <a:rPr lang="en-US" sz="1100" baseline="0">
              <a:solidFill>
                <a:sysClr val="windowText" lastClr="000000"/>
              </a:solidFill>
              <a:effectLst/>
              <a:latin typeface="+mn-lt"/>
              <a:ea typeface="+mn-ea"/>
              <a:cs typeface="+mn-cs"/>
            </a:rPr>
            <a:t>	a. Compare the two tables/calculations. Are there differences?</a:t>
          </a:r>
        </a:p>
        <a:p>
          <a:endParaRPr lang="en-US">
            <a:solidFill>
              <a:sysClr val="windowText" lastClr="000000"/>
            </a:solidFill>
            <a:effectLst/>
          </a:endParaRPr>
        </a:p>
        <a:p>
          <a:r>
            <a:rPr lang="en-US" sz="1100" b="1" baseline="0">
              <a:solidFill>
                <a:sysClr val="windowText" lastClr="000000"/>
              </a:solidFill>
              <a:effectLst/>
              <a:latin typeface="+mn-lt"/>
              <a:ea typeface="+mn-ea"/>
              <a:cs typeface="+mn-cs"/>
            </a:rPr>
            <a:t>c).</a:t>
          </a:r>
          <a:r>
            <a:rPr lang="en-US" sz="1100" baseline="0">
              <a:solidFill>
                <a:sysClr val="windowText" lastClr="000000"/>
              </a:solidFill>
              <a:effectLst/>
              <a:latin typeface="+mn-lt"/>
              <a:ea typeface="+mn-ea"/>
              <a:cs typeface="+mn-cs"/>
            </a:rPr>
            <a:t> Using the data analysis output, what might lead us to believe that the data is not "Normal"?</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9525</xdr:colOff>
      <xdr:row>20</xdr:row>
      <xdr:rowOff>9524</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 y="0"/>
          <a:ext cx="3667124" cy="4010024"/>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baseline="0">
              <a:solidFill>
                <a:sysClr val="windowText" lastClr="000000"/>
              </a:solidFill>
            </a:rPr>
            <a:t>The Meat of the Matter...</a:t>
          </a:r>
        </a:p>
        <a:p>
          <a:pPr algn="l"/>
          <a:endParaRPr lang="en-US" sz="1100" i="0" baseline="0">
            <a:solidFill>
              <a:sysClr val="windowText" lastClr="000000"/>
            </a:solidFill>
          </a:endParaRPr>
        </a:p>
        <a:p>
          <a:pPr algn="l"/>
          <a:r>
            <a:rPr lang="en-US" sz="1100" b="1" i="0" baseline="0">
              <a:solidFill>
                <a:sysClr val="windowText" lastClr="000000"/>
              </a:solidFill>
            </a:rPr>
            <a:t>a). </a:t>
          </a:r>
          <a:r>
            <a:rPr lang="en-US" sz="1100" i="0" baseline="0">
              <a:solidFill>
                <a:sysClr val="windowText" lastClr="000000"/>
              </a:solidFill>
            </a:rPr>
            <a:t>Which item had the most lbs. recalled for reason "Other" (Use the table)?</a:t>
          </a:r>
        </a:p>
        <a:p>
          <a:pPr algn="l"/>
          <a:endParaRPr lang="en-US" sz="1100" i="0" baseline="0">
            <a:solidFill>
              <a:sysClr val="windowText" lastClr="000000"/>
            </a:solidFill>
          </a:endParaRPr>
        </a:p>
        <a:p>
          <a:pPr algn="l"/>
          <a:r>
            <a:rPr lang="en-US" sz="1100" b="1" i="0" baseline="0">
              <a:solidFill>
                <a:sysClr val="windowText" lastClr="000000"/>
              </a:solidFill>
            </a:rPr>
            <a:t>b). </a:t>
          </a:r>
          <a:r>
            <a:rPr lang="en-US" sz="1100" i="0" baseline="0">
              <a:solidFill>
                <a:sysClr val="windowText" lastClr="000000"/>
              </a:solidFill>
            </a:rPr>
            <a:t>What was the average amount of pounds recalled with a class of "I" and a reason of "E.coli O157:H7"? Is this higher or lower than the average of the entire dataset?</a:t>
          </a:r>
        </a:p>
        <a:p>
          <a:pPr algn="l"/>
          <a:endParaRPr lang="en-US" sz="1100" i="0" baseline="0">
            <a:solidFill>
              <a:sysClr val="windowText" lastClr="000000"/>
            </a:solidFill>
          </a:endParaRPr>
        </a:p>
        <a:p>
          <a:pPr algn="l"/>
          <a:r>
            <a:rPr lang="en-US" sz="1100" b="1" i="0" baseline="0">
              <a:solidFill>
                <a:sysClr val="windowText" lastClr="000000"/>
              </a:solidFill>
            </a:rPr>
            <a:t>c). </a:t>
          </a:r>
          <a:r>
            <a:rPr lang="en-US" sz="1100" i="0" baseline="0">
              <a:solidFill>
                <a:sysClr val="windowText" lastClr="000000"/>
              </a:solidFill>
            </a:rPr>
            <a:t>Does it look like season affects the number of recalls?</a:t>
          </a:r>
        </a:p>
      </xdr:txBody>
    </xdr:sp>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4:H17"/>
  <sheetViews>
    <sheetView tabSelected="1" workbookViewId="0">
      <selection activeCell="I8" sqref="I8"/>
    </sheetView>
  </sheetViews>
  <sheetFormatPr defaultColWidth="9.109375" defaultRowHeight="14.4" x14ac:dyDescent="0.3"/>
  <cols>
    <col min="1" max="16384" width="9.109375" style="18"/>
  </cols>
  <sheetData>
    <row r="14" spans="8:8" x14ac:dyDescent="0.3">
      <c r="H14"/>
    </row>
    <row r="17" spans="2:2" x14ac:dyDescent="0.3">
      <c r="B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O265"/>
  <sheetViews>
    <sheetView workbookViewId="0">
      <selection activeCell="E24" sqref="E24"/>
    </sheetView>
  </sheetViews>
  <sheetFormatPr defaultRowHeight="14.4" x14ac:dyDescent="0.3"/>
  <cols>
    <col min="7" max="7" width="31.33203125" bestFit="1" customWidth="1"/>
    <col min="8" max="8" width="19.109375" style="9" bestFit="1" customWidth="1"/>
    <col min="10" max="10" width="16.44140625" bestFit="1" customWidth="1"/>
    <col min="11" max="11" width="12.6640625" customWidth="1"/>
    <col min="12" max="12" width="14.88671875" bestFit="1" customWidth="1"/>
    <col min="13" max="13" width="56.109375" bestFit="1" customWidth="1"/>
    <col min="14" max="14" width="23.44140625" bestFit="1" customWidth="1"/>
    <col min="15" max="15" width="15.6640625" bestFit="1" customWidth="1"/>
  </cols>
  <sheetData>
    <row r="1" spans="7:15" ht="15" thickBot="1" x14ac:dyDescent="0.35">
      <c r="G1" s="24" t="s">
        <v>212</v>
      </c>
      <c r="H1" s="26"/>
    </row>
    <row r="2" spans="7:15" ht="15" thickBot="1" x14ac:dyDescent="0.35">
      <c r="G2" s="28" t="s">
        <v>202</v>
      </c>
      <c r="H2" s="29"/>
      <c r="I2">
        <f>2019-2015</f>
        <v>4</v>
      </c>
      <c r="J2" s="1" t="s">
        <v>15</v>
      </c>
      <c r="K2" s="22" t="s">
        <v>207</v>
      </c>
      <c r="L2" s="2" t="s">
        <v>0</v>
      </c>
      <c r="M2" s="2" t="s">
        <v>1</v>
      </c>
      <c r="N2" s="2" t="s">
        <v>2</v>
      </c>
      <c r="O2" s="3" t="s">
        <v>3</v>
      </c>
    </row>
    <row r="3" spans="7:15" ht="15" thickBot="1" x14ac:dyDescent="0.35">
      <c r="G3" s="10" t="s">
        <v>196</v>
      </c>
      <c r="H3" s="13">
        <f>SUM(O2:O265)</f>
        <v>176289490</v>
      </c>
      <c r="J3" s="6">
        <v>43468</v>
      </c>
      <c r="K3" s="23" t="s">
        <v>208</v>
      </c>
      <c r="L3" s="7" t="s">
        <v>8</v>
      </c>
      <c r="M3" s="4" t="s">
        <v>16</v>
      </c>
      <c r="N3" s="8" t="s">
        <v>6</v>
      </c>
      <c r="O3" s="5">
        <v>3590</v>
      </c>
    </row>
    <row r="4" spans="7:15" ht="15" thickBot="1" x14ac:dyDescent="0.35">
      <c r="G4" s="16" t="s">
        <v>204</v>
      </c>
      <c r="H4" s="17">
        <f>MEDIAN(O3:O265)</f>
        <v>8000</v>
      </c>
      <c r="J4" s="6">
        <v>43485</v>
      </c>
      <c r="K4" s="23" t="s">
        <v>208</v>
      </c>
      <c r="L4" s="7" t="s">
        <v>9</v>
      </c>
      <c r="M4" s="4" t="s">
        <v>17</v>
      </c>
      <c r="N4" s="8" t="s">
        <v>7</v>
      </c>
      <c r="O4" s="5">
        <v>6050</v>
      </c>
    </row>
    <row r="5" spans="7:15" ht="15" thickBot="1" x14ac:dyDescent="0.35">
      <c r="G5" s="16" t="s">
        <v>205</v>
      </c>
      <c r="H5" s="17">
        <f>MODE(O3:O265)</f>
        <v>219</v>
      </c>
      <c r="J5" s="6">
        <v>43495</v>
      </c>
      <c r="K5" s="23" t="s">
        <v>208</v>
      </c>
      <c r="L5" s="7" t="s">
        <v>8</v>
      </c>
      <c r="M5" s="4" t="s">
        <v>18</v>
      </c>
      <c r="N5" s="8" t="s">
        <v>7</v>
      </c>
      <c r="O5" s="5">
        <v>676560</v>
      </c>
    </row>
    <row r="6" spans="7:15" ht="15" thickBot="1" x14ac:dyDescent="0.35">
      <c r="G6" s="11" t="s">
        <v>195</v>
      </c>
      <c r="H6" s="14">
        <f>AVERAGE(O3:O265)</f>
        <v>670302.24334600766</v>
      </c>
      <c r="J6" s="6">
        <v>43500</v>
      </c>
      <c r="K6" s="23" t="s">
        <v>208</v>
      </c>
      <c r="L6" s="7" t="s">
        <v>8</v>
      </c>
      <c r="M6" s="4" t="s">
        <v>19</v>
      </c>
      <c r="N6" s="8" t="s">
        <v>11</v>
      </c>
      <c r="O6" s="5">
        <v>983700</v>
      </c>
    </row>
    <row r="7" spans="7:15" ht="15" thickBot="1" x14ac:dyDescent="0.35">
      <c r="G7" s="11" t="s">
        <v>197</v>
      </c>
      <c r="H7" s="14">
        <f>COUNT(J:J)</f>
        <v>263</v>
      </c>
      <c r="J7" s="6">
        <v>43502</v>
      </c>
      <c r="K7" s="23" t="s">
        <v>208</v>
      </c>
      <c r="L7" s="7" t="s">
        <v>8</v>
      </c>
      <c r="M7" s="4" t="s">
        <v>20</v>
      </c>
      <c r="N7" s="8" t="s">
        <v>6</v>
      </c>
      <c r="O7" s="5">
        <v>872</v>
      </c>
    </row>
    <row r="8" spans="7:15" ht="15" thickBot="1" x14ac:dyDescent="0.35">
      <c r="G8" s="11" t="s">
        <v>198</v>
      </c>
      <c r="H8" s="14">
        <f>+H7/I2</f>
        <v>65.75</v>
      </c>
      <c r="J8" s="6">
        <v>43509</v>
      </c>
      <c r="K8" s="23" t="s">
        <v>208</v>
      </c>
      <c r="L8" s="7" t="s">
        <v>9</v>
      </c>
      <c r="M8" s="4" t="s">
        <v>24</v>
      </c>
      <c r="N8" s="8" t="s">
        <v>5</v>
      </c>
      <c r="O8" s="5">
        <v>89531</v>
      </c>
    </row>
    <row r="9" spans="7:15" ht="15" thickBot="1" x14ac:dyDescent="0.35">
      <c r="G9" s="11" t="s">
        <v>199</v>
      </c>
      <c r="H9" s="14">
        <f>_xlfn.STDEV.P(O3:O265)</f>
        <v>5511349.3874106109</v>
      </c>
      <c r="J9" s="6">
        <v>43523</v>
      </c>
      <c r="K9" s="23" t="s">
        <v>208</v>
      </c>
      <c r="L9" s="7" t="s">
        <v>9</v>
      </c>
      <c r="M9" s="4" t="s">
        <v>21</v>
      </c>
      <c r="N9" s="8" t="s">
        <v>4</v>
      </c>
      <c r="O9" s="5">
        <v>2852</v>
      </c>
    </row>
    <row r="10" spans="7:15" ht="15" thickBot="1" x14ac:dyDescent="0.35">
      <c r="G10" s="11" t="s">
        <v>203</v>
      </c>
      <c r="H10" s="14">
        <f>_xlfn.VAR.P(O3:O265)</f>
        <v>30374972070111.313</v>
      </c>
      <c r="J10" s="6">
        <v>43523</v>
      </c>
      <c r="K10" s="23" t="s">
        <v>208</v>
      </c>
      <c r="L10" s="7" t="s">
        <v>8</v>
      </c>
      <c r="M10" s="4" t="s">
        <v>22</v>
      </c>
      <c r="N10" s="8" t="s">
        <v>7</v>
      </c>
      <c r="O10" s="5">
        <v>13776</v>
      </c>
    </row>
    <row r="11" spans="7:15" ht="15" thickBot="1" x14ac:dyDescent="0.35">
      <c r="G11" s="11" t="s">
        <v>200</v>
      </c>
      <c r="H11" s="14">
        <f>MIN(O3:O265)</f>
        <v>1</v>
      </c>
      <c r="J11" s="6">
        <v>43536</v>
      </c>
      <c r="K11" s="23" t="s">
        <v>209</v>
      </c>
      <c r="L11" s="7" t="s">
        <v>9</v>
      </c>
      <c r="M11" s="4" t="s">
        <v>23</v>
      </c>
      <c r="N11" s="8" t="s">
        <v>5</v>
      </c>
      <c r="O11" s="5">
        <v>2858</v>
      </c>
    </row>
    <row r="12" spans="7:15" ht="15" thickBot="1" x14ac:dyDescent="0.35">
      <c r="G12" s="12" t="s">
        <v>201</v>
      </c>
      <c r="H12" s="15">
        <f>MAX(O3:O29)</f>
        <v>983700</v>
      </c>
      <c r="J12" s="6">
        <v>43537</v>
      </c>
      <c r="K12" s="23" t="s">
        <v>209</v>
      </c>
      <c r="L12" s="7" t="s">
        <v>9</v>
      </c>
      <c r="M12" s="4" t="s">
        <v>24</v>
      </c>
      <c r="N12" s="8" t="s">
        <v>5</v>
      </c>
      <c r="O12" s="5">
        <v>17674</v>
      </c>
    </row>
    <row r="13" spans="7:15" ht="15" thickBot="1" x14ac:dyDescent="0.35">
      <c r="J13" s="6">
        <v>43548</v>
      </c>
      <c r="K13" s="23" t="s">
        <v>209</v>
      </c>
      <c r="L13" s="7" t="s">
        <v>9</v>
      </c>
      <c r="M13" s="4" t="s">
        <v>25</v>
      </c>
      <c r="N13" s="8" t="s">
        <v>38</v>
      </c>
      <c r="O13" s="5">
        <v>3456</v>
      </c>
    </row>
    <row r="14" spans="7:15" ht="15" thickBot="1" x14ac:dyDescent="0.35">
      <c r="G14" s="24" t="s">
        <v>213</v>
      </c>
      <c r="H14" s="26"/>
      <c r="J14" s="6">
        <v>43549</v>
      </c>
      <c r="K14" s="23" t="s">
        <v>209</v>
      </c>
      <c r="L14" s="7" t="s">
        <v>8</v>
      </c>
      <c r="M14" s="4" t="s">
        <v>26</v>
      </c>
      <c r="N14" s="8" t="s">
        <v>4</v>
      </c>
      <c r="O14" s="5">
        <v>1728</v>
      </c>
    </row>
    <row r="15" spans="7:15" ht="15" thickBot="1" x14ac:dyDescent="0.35">
      <c r="G15" s="32" t="s">
        <v>3</v>
      </c>
      <c r="H15" s="32"/>
      <c r="J15" s="6">
        <v>43552</v>
      </c>
      <c r="K15" s="23" t="s">
        <v>209</v>
      </c>
      <c r="L15" s="7" t="s">
        <v>9</v>
      </c>
      <c r="M15" s="4" t="s">
        <v>27</v>
      </c>
      <c r="N15" s="8" t="s">
        <v>5</v>
      </c>
      <c r="O15" s="5">
        <v>2925</v>
      </c>
    </row>
    <row r="16" spans="7:15" ht="15" thickBot="1" x14ac:dyDescent="0.35">
      <c r="G16" s="33"/>
      <c r="H16" s="33"/>
      <c r="J16" s="6">
        <v>43558</v>
      </c>
      <c r="K16" s="23" t="s">
        <v>209</v>
      </c>
      <c r="L16" s="7" t="s">
        <v>9</v>
      </c>
      <c r="M16" s="4" t="s">
        <v>28</v>
      </c>
      <c r="N16" s="8" t="s">
        <v>5</v>
      </c>
      <c r="O16" s="5">
        <v>114540</v>
      </c>
    </row>
    <row r="17" spans="7:15" ht="15" thickBot="1" x14ac:dyDescent="0.35">
      <c r="G17" s="33" t="s">
        <v>215</v>
      </c>
      <c r="H17" s="33">
        <v>670302.24334600766</v>
      </c>
      <c r="J17" s="6">
        <v>43559</v>
      </c>
      <c r="K17" s="23" t="s">
        <v>209</v>
      </c>
      <c r="L17" s="7" t="s">
        <v>8</v>
      </c>
      <c r="M17" s="4" t="s">
        <v>29</v>
      </c>
      <c r="N17" s="8" t="s">
        <v>11</v>
      </c>
      <c r="O17" s="5">
        <v>12460</v>
      </c>
    </row>
    <row r="18" spans="7:15" ht="15" thickBot="1" x14ac:dyDescent="0.35">
      <c r="G18" s="33" t="s">
        <v>216</v>
      </c>
      <c r="H18" s="33">
        <v>340492.30226421886</v>
      </c>
      <c r="J18" s="6">
        <v>43572</v>
      </c>
      <c r="K18" s="23" t="s">
        <v>209</v>
      </c>
      <c r="L18" s="7" t="s">
        <v>8</v>
      </c>
      <c r="M18" s="4" t="s">
        <v>30</v>
      </c>
      <c r="N18" s="8" t="s">
        <v>4</v>
      </c>
      <c r="O18" s="5">
        <v>37776</v>
      </c>
    </row>
    <row r="19" spans="7:15" ht="15" thickBot="1" x14ac:dyDescent="0.35">
      <c r="G19" s="33" t="s">
        <v>217</v>
      </c>
      <c r="H19" s="33">
        <v>8000</v>
      </c>
      <c r="J19" s="6">
        <v>43581</v>
      </c>
      <c r="K19" s="23" t="s">
        <v>209</v>
      </c>
      <c r="L19" s="7" t="s">
        <v>9</v>
      </c>
      <c r="M19" s="4" t="s">
        <v>31</v>
      </c>
      <c r="N19" s="8" t="s">
        <v>5</v>
      </c>
      <c r="O19" s="5">
        <v>139831</v>
      </c>
    </row>
    <row r="20" spans="7:15" ht="15" thickBot="1" x14ac:dyDescent="0.35">
      <c r="G20" s="33" t="s">
        <v>218</v>
      </c>
      <c r="H20" s="33">
        <v>219</v>
      </c>
      <c r="J20" s="6">
        <v>43584</v>
      </c>
      <c r="K20" s="23" t="s">
        <v>209</v>
      </c>
      <c r="L20" s="7" t="s">
        <v>9</v>
      </c>
      <c r="M20" s="4" t="s">
        <v>32</v>
      </c>
      <c r="N20" s="8" t="s">
        <v>5</v>
      </c>
      <c r="O20" s="5">
        <v>16213</v>
      </c>
    </row>
    <row r="21" spans="7:15" ht="15" thickBot="1" x14ac:dyDescent="0.35">
      <c r="G21" s="33" t="s">
        <v>219</v>
      </c>
      <c r="H21" s="33">
        <v>5521857.2127512041</v>
      </c>
      <c r="J21" s="6">
        <v>43589</v>
      </c>
      <c r="K21" s="23" t="s">
        <v>209</v>
      </c>
      <c r="L21" s="7" t="s">
        <v>8</v>
      </c>
      <c r="M21" s="4" t="s">
        <v>33</v>
      </c>
      <c r="N21" s="8" t="s">
        <v>193</v>
      </c>
      <c r="O21" s="5">
        <v>4663</v>
      </c>
    </row>
    <row r="22" spans="7:15" ht="15" thickBot="1" x14ac:dyDescent="0.35">
      <c r="G22" s="33" t="s">
        <v>220</v>
      </c>
      <c r="H22" s="33">
        <v>30490907078012.5</v>
      </c>
      <c r="J22" s="6">
        <v>43597</v>
      </c>
      <c r="K22" s="23" t="s">
        <v>209</v>
      </c>
      <c r="L22" s="7" t="s">
        <v>8</v>
      </c>
      <c r="M22" s="4" t="s">
        <v>33</v>
      </c>
      <c r="N22" s="8" t="s">
        <v>193</v>
      </c>
      <c r="O22" s="5">
        <v>375</v>
      </c>
    </row>
    <row r="23" spans="7:15" ht="15" thickBot="1" x14ac:dyDescent="0.35">
      <c r="G23" s="33" t="s">
        <v>221</v>
      </c>
      <c r="H23" s="33">
        <v>200.18035171010504</v>
      </c>
      <c r="J23" s="6">
        <v>43599</v>
      </c>
      <c r="K23" s="23" t="s">
        <v>209</v>
      </c>
      <c r="L23" s="7" t="s">
        <v>9</v>
      </c>
      <c r="M23" s="4" t="s">
        <v>34</v>
      </c>
      <c r="N23" s="8" t="s">
        <v>4</v>
      </c>
      <c r="O23" s="5">
        <v>4594</v>
      </c>
    </row>
    <row r="24" spans="7:15" ht="15" thickBot="1" x14ac:dyDescent="0.35">
      <c r="G24" s="34" t="s">
        <v>222</v>
      </c>
      <c r="H24" s="34">
        <v>13.601063436433323</v>
      </c>
      <c r="J24" s="6">
        <v>43599</v>
      </c>
      <c r="K24" s="23" t="s">
        <v>209</v>
      </c>
      <c r="L24" s="7" t="s">
        <v>8</v>
      </c>
      <c r="M24" s="4" t="s">
        <v>35</v>
      </c>
      <c r="N24" s="8" t="s">
        <v>4</v>
      </c>
      <c r="O24" s="5">
        <v>2075</v>
      </c>
    </row>
    <row r="25" spans="7:15" ht="15" thickBot="1" x14ac:dyDescent="0.35">
      <c r="G25" s="33" t="s">
        <v>223</v>
      </c>
      <c r="H25" s="33">
        <v>83899999</v>
      </c>
      <c r="J25" s="6">
        <v>43606</v>
      </c>
      <c r="K25" s="23" t="s">
        <v>209</v>
      </c>
      <c r="L25" s="7" t="s">
        <v>8</v>
      </c>
      <c r="M25" s="4" t="s">
        <v>33</v>
      </c>
      <c r="N25" s="8" t="s">
        <v>193</v>
      </c>
      <c r="O25" s="5">
        <v>95898</v>
      </c>
    </row>
    <row r="26" spans="7:15" ht="15" thickBot="1" x14ac:dyDescent="0.35">
      <c r="G26" s="33" t="s">
        <v>224</v>
      </c>
      <c r="H26" s="33">
        <v>1</v>
      </c>
      <c r="J26" s="6">
        <v>43607</v>
      </c>
      <c r="K26" s="23" t="s">
        <v>209</v>
      </c>
      <c r="L26" s="7" t="s">
        <v>8</v>
      </c>
      <c r="M26" s="4" t="s">
        <v>36</v>
      </c>
      <c r="N26" s="8" t="s">
        <v>13</v>
      </c>
      <c r="O26" s="5">
        <v>350000</v>
      </c>
    </row>
    <row r="27" spans="7:15" ht="15" thickBot="1" x14ac:dyDescent="0.35">
      <c r="G27" s="33" t="s">
        <v>225</v>
      </c>
      <c r="H27" s="33">
        <v>83900000</v>
      </c>
      <c r="J27" s="6">
        <v>43614</v>
      </c>
      <c r="K27" s="23" t="s">
        <v>209</v>
      </c>
      <c r="L27" s="7" t="s">
        <v>10</v>
      </c>
      <c r="M27" s="4" t="s">
        <v>37</v>
      </c>
      <c r="N27" s="8" t="s">
        <v>5</v>
      </c>
      <c r="O27" s="5">
        <v>14560</v>
      </c>
    </row>
    <row r="28" spans="7:15" ht="15" thickBot="1" x14ac:dyDescent="0.35">
      <c r="G28" s="33" t="s">
        <v>226</v>
      </c>
      <c r="H28" s="33">
        <v>176289490</v>
      </c>
      <c r="J28" s="6">
        <v>43614</v>
      </c>
      <c r="K28" s="23" t="s">
        <v>209</v>
      </c>
      <c r="L28" s="7" t="s">
        <v>10</v>
      </c>
      <c r="M28" s="4" t="s">
        <v>33</v>
      </c>
      <c r="N28" s="8" t="s">
        <v>7</v>
      </c>
      <c r="O28" s="5">
        <v>241000</v>
      </c>
    </row>
    <row r="29" spans="7:15" ht="15" thickBot="1" x14ac:dyDescent="0.35">
      <c r="G29" s="33" t="s">
        <v>227</v>
      </c>
      <c r="H29" s="33">
        <v>263</v>
      </c>
      <c r="J29" s="6">
        <v>43618</v>
      </c>
      <c r="K29" s="23" t="s">
        <v>210</v>
      </c>
      <c r="L29" s="7" t="s">
        <v>10</v>
      </c>
      <c r="M29" s="4" t="s">
        <v>39</v>
      </c>
      <c r="N29" s="8" t="s">
        <v>38</v>
      </c>
      <c r="O29" s="5">
        <v>153698</v>
      </c>
    </row>
    <row r="30" spans="7:15" ht="15" thickBot="1" x14ac:dyDescent="0.35">
      <c r="G30" s="33"/>
      <c r="H30" s="33"/>
      <c r="J30" s="6">
        <v>43618</v>
      </c>
      <c r="K30" s="23" t="s">
        <v>210</v>
      </c>
      <c r="L30" s="7" t="s">
        <v>8</v>
      </c>
      <c r="M30" s="4" t="s">
        <v>33</v>
      </c>
      <c r="N30" s="8" t="s">
        <v>193</v>
      </c>
      <c r="O30" s="5">
        <v>39973</v>
      </c>
    </row>
    <row r="31" spans="7:15" ht="15" thickBot="1" x14ac:dyDescent="0.35">
      <c r="G31" s="25"/>
      <c r="H31" s="26"/>
      <c r="J31" s="6">
        <v>43619</v>
      </c>
      <c r="K31" s="23" t="s">
        <v>210</v>
      </c>
      <c r="L31" s="7" t="s">
        <v>8</v>
      </c>
      <c r="M31" s="4" t="s">
        <v>40</v>
      </c>
      <c r="N31" s="8" t="s">
        <v>6</v>
      </c>
      <c r="O31" s="5">
        <v>564</v>
      </c>
    </row>
    <row r="32" spans="7:15" ht="15" thickBot="1" x14ac:dyDescent="0.35">
      <c r="G32" s="25"/>
      <c r="H32" s="25"/>
      <c r="J32" s="6">
        <v>43621</v>
      </c>
      <c r="K32" s="23" t="s">
        <v>210</v>
      </c>
      <c r="L32" s="7" t="s">
        <v>8</v>
      </c>
      <c r="M32" s="4" t="s">
        <v>41</v>
      </c>
      <c r="N32" s="8" t="s">
        <v>12</v>
      </c>
      <c r="O32" s="5">
        <v>79312</v>
      </c>
    </row>
    <row r="33" spans="7:15" ht="15" thickBot="1" x14ac:dyDescent="0.35">
      <c r="H33"/>
      <c r="J33" s="6">
        <v>43624</v>
      </c>
      <c r="K33" s="23" t="s">
        <v>210</v>
      </c>
      <c r="L33" s="7" t="s">
        <v>8</v>
      </c>
      <c r="M33" s="4" t="s">
        <v>42</v>
      </c>
      <c r="N33" s="8" t="s">
        <v>193</v>
      </c>
      <c r="O33" s="5">
        <v>75</v>
      </c>
    </row>
    <row r="34" spans="7:15" ht="15" thickBot="1" x14ac:dyDescent="0.35">
      <c r="G34" s="27"/>
      <c r="H34"/>
      <c r="J34" s="6">
        <v>43626</v>
      </c>
      <c r="K34" s="23" t="s">
        <v>210</v>
      </c>
      <c r="L34" s="7" t="s">
        <v>10</v>
      </c>
      <c r="M34" s="4" t="s">
        <v>43</v>
      </c>
      <c r="N34" s="8" t="s">
        <v>14</v>
      </c>
      <c r="O34" s="5">
        <v>2680000</v>
      </c>
    </row>
    <row r="35" spans="7:15" ht="15" thickBot="1" x14ac:dyDescent="0.35">
      <c r="H35"/>
      <c r="J35" s="6">
        <v>43626</v>
      </c>
      <c r="K35" s="23" t="s">
        <v>210</v>
      </c>
      <c r="L35" s="7" t="s">
        <v>8</v>
      </c>
      <c r="M35" s="4" t="s">
        <v>44</v>
      </c>
      <c r="N35" s="8" t="s">
        <v>4</v>
      </c>
      <c r="O35" s="5">
        <v>608188</v>
      </c>
    </row>
    <row r="36" spans="7:15" ht="15" thickBot="1" x14ac:dyDescent="0.35">
      <c r="H36"/>
      <c r="J36" s="6">
        <v>43638</v>
      </c>
      <c r="K36" s="23" t="s">
        <v>210</v>
      </c>
      <c r="L36" s="7" t="s">
        <v>8</v>
      </c>
      <c r="M36" s="4" t="s">
        <v>33</v>
      </c>
      <c r="N36" s="8" t="s">
        <v>193</v>
      </c>
      <c r="O36" s="5">
        <v>6152</v>
      </c>
    </row>
    <row r="37" spans="7:15" ht="15" thickBot="1" x14ac:dyDescent="0.35">
      <c r="H37"/>
      <c r="J37" s="6">
        <v>43640</v>
      </c>
      <c r="K37" s="23" t="s">
        <v>210</v>
      </c>
      <c r="L37" s="7" t="s">
        <v>8</v>
      </c>
      <c r="M37" s="4" t="s">
        <v>45</v>
      </c>
      <c r="N37" s="8" t="s">
        <v>193</v>
      </c>
      <c r="O37" s="5">
        <v>380000</v>
      </c>
    </row>
    <row r="38" spans="7:15" ht="15" thickBot="1" x14ac:dyDescent="0.35">
      <c r="H38"/>
      <c r="J38" s="6">
        <v>43640</v>
      </c>
      <c r="K38" s="23" t="s">
        <v>210</v>
      </c>
      <c r="L38" s="7" t="s">
        <v>8</v>
      </c>
      <c r="M38" s="4" t="s">
        <v>46</v>
      </c>
      <c r="N38" s="8" t="s">
        <v>12</v>
      </c>
      <c r="O38" s="5">
        <v>350</v>
      </c>
    </row>
    <row r="39" spans="7:15" ht="15" thickBot="1" x14ac:dyDescent="0.35">
      <c r="H39"/>
      <c r="J39" s="6">
        <v>43646</v>
      </c>
      <c r="K39" s="23" t="s">
        <v>210</v>
      </c>
      <c r="L39" s="7" t="s">
        <v>9</v>
      </c>
      <c r="M39" s="4" t="s">
        <v>47</v>
      </c>
      <c r="N39" s="8" t="s">
        <v>13</v>
      </c>
      <c r="O39" s="5">
        <v>208768</v>
      </c>
    </row>
    <row r="40" spans="7:15" ht="15" thickBot="1" x14ac:dyDescent="0.35">
      <c r="H40"/>
      <c r="J40" s="6">
        <v>43658</v>
      </c>
      <c r="K40" s="23" t="s">
        <v>210</v>
      </c>
      <c r="L40" s="7" t="s">
        <v>8</v>
      </c>
      <c r="M40" s="4" t="s">
        <v>33</v>
      </c>
      <c r="N40" s="8" t="s">
        <v>193</v>
      </c>
      <c r="O40" s="5">
        <v>219</v>
      </c>
    </row>
    <row r="41" spans="7:15" ht="15" thickBot="1" x14ac:dyDescent="0.35">
      <c r="H41"/>
      <c r="J41" s="6">
        <v>43668</v>
      </c>
      <c r="K41" s="23" t="s">
        <v>210</v>
      </c>
      <c r="L41" s="7" t="s">
        <v>8</v>
      </c>
      <c r="M41" s="4" t="s">
        <v>33</v>
      </c>
      <c r="N41" s="8" t="s">
        <v>11</v>
      </c>
      <c r="O41" s="5">
        <v>466236</v>
      </c>
    </row>
    <row r="42" spans="7:15" ht="15" thickBot="1" x14ac:dyDescent="0.35">
      <c r="H42"/>
      <c r="J42" s="6">
        <v>43675</v>
      </c>
      <c r="K42" s="23" t="s">
        <v>210</v>
      </c>
      <c r="L42" s="7" t="s">
        <v>8</v>
      </c>
      <c r="M42" s="4" t="s">
        <v>48</v>
      </c>
      <c r="N42" s="8" t="s">
        <v>5</v>
      </c>
      <c r="O42" s="5">
        <v>1450</v>
      </c>
    </row>
    <row r="43" spans="7:15" ht="15" thickBot="1" x14ac:dyDescent="0.35">
      <c r="H43"/>
      <c r="J43" s="6">
        <v>43683</v>
      </c>
      <c r="K43" s="23" t="s">
        <v>210</v>
      </c>
      <c r="L43" s="7" t="s">
        <v>8</v>
      </c>
      <c r="M43" s="4" t="s">
        <v>33</v>
      </c>
      <c r="N43" s="8" t="s">
        <v>11</v>
      </c>
      <c r="O43" s="5">
        <v>825769</v>
      </c>
    </row>
    <row r="44" spans="7:15" ht="15" thickBot="1" x14ac:dyDescent="0.35">
      <c r="H44"/>
      <c r="J44" s="6">
        <v>43690</v>
      </c>
      <c r="K44" s="23" t="s">
        <v>210</v>
      </c>
      <c r="L44" s="7" t="s">
        <v>8</v>
      </c>
      <c r="M44" s="4" t="s">
        <v>33</v>
      </c>
      <c r="N44" s="8" t="s">
        <v>193</v>
      </c>
      <c r="O44" s="5">
        <v>3516</v>
      </c>
    </row>
    <row r="45" spans="7:15" ht="15" thickBot="1" x14ac:dyDescent="0.35">
      <c r="H45"/>
      <c r="J45" s="6">
        <v>43694</v>
      </c>
      <c r="K45" s="23" t="s">
        <v>210</v>
      </c>
      <c r="L45" s="7" t="s">
        <v>8</v>
      </c>
      <c r="M45" s="4" t="s">
        <v>33</v>
      </c>
      <c r="N45" s="8" t="s">
        <v>193</v>
      </c>
      <c r="O45" s="5">
        <v>128</v>
      </c>
    </row>
    <row r="46" spans="7:15" ht="15" thickBot="1" x14ac:dyDescent="0.35">
      <c r="H46"/>
      <c r="J46" s="6">
        <v>43694</v>
      </c>
      <c r="K46" s="23" t="s">
        <v>210</v>
      </c>
      <c r="L46" s="7" t="s">
        <v>9</v>
      </c>
      <c r="M46" s="4" t="s">
        <v>49</v>
      </c>
      <c r="N46" s="8" t="s">
        <v>4</v>
      </c>
      <c r="O46" s="5">
        <v>8000</v>
      </c>
    </row>
    <row r="47" spans="7:15" ht="15" thickBot="1" x14ac:dyDescent="0.35">
      <c r="H47"/>
      <c r="J47" s="6">
        <v>43701</v>
      </c>
      <c r="K47" s="23" t="s">
        <v>210</v>
      </c>
      <c r="L47" s="7" t="s">
        <v>8</v>
      </c>
      <c r="M47" s="4" t="s">
        <v>50</v>
      </c>
      <c r="N47" s="8" t="s">
        <v>6</v>
      </c>
      <c r="O47" s="5">
        <v>207</v>
      </c>
    </row>
    <row r="48" spans="7:15" ht="15" thickBot="1" x14ac:dyDescent="0.35">
      <c r="H48"/>
      <c r="J48" s="6">
        <v>43709</v>
      </c>
      <c r="K48" s="23" t="s">
        <v>211</v>
      </c>
      <c r="L48" s="7" t="s">
        <v>8</v>
      </c>
      <c r="M48" s="4" t="s">
        <v>51</v>
      </c>
      <c r="N48" s="8" t="s">
        <v>6</v>
      </c>
      <c r="O48" s="5">
        <v>39514</v>
      </c>
    </row>
    <row r="49" spans="8:15" ht="15" thickBot="1" x14ac:dyDescent="0.35">
      <c r="H49"/>
      <c r="J49" s="6">
        <v>43716</v>
      </c>
      <c r="K49" s="23" t="s">
        <v>211</v>
      </c>
      <c r="L49" s="7" t="s">
        <v>8</v>
      </c>
      <c r="M49" s="4" t="s">
        <v>191</v>
      </c>
      <c r="N49" s="8" t="s">
        <v>12</v>
      </c>
      <c r="O49" s="5">
        <v>6490</v>
      </c>
    </row>
    <row r="50" spans="8:15" ht="15" thickBot="1" x14ac:dyDescent="0.35">
      <c r="H50"/>
      <c r="J50" s="6">
        <v>43719</v>
      </c>
      <c r="K50" s="23" t="s">
        <v>211</v>
      </c>
      <c r="L50" s="7" t="s">
        <v>8</v>
      </c>
      <c r="M50" s="4" t="s">
        <v>52</v>
      </c>
      <c r="N50" s="8" t="s">
        <v>4</v>
      </c>
      <c r="O50" s="5">
        <v>2000</v>
      </c>
    </row>
    <row r="51" spans="8:15" ht="15" thickBot="1" x14ac:dyDescent="0.35">
      <c r="H51"/>
      <c r="J51" s="6">
        <v>43719</v>
      </c>
      <c r="K51" s="23" t="s">
        <v>211</v>
      </c>
      <c r="L51" s="7" t="s">
        <v>8</v>
      </c>
      <c r="M51" s="4" t="s">
        <v>53</v>
      </c>
      <c r="N51" s="8" t="s">
        <v>6</v>
      </c>
      <c r="O51" s="5">
        <v>2268</v>
      </c>
    </row>
    <row r="52" spans="8:15" ht="15" thickBot="1" x14ac:dyDescent="0.35">
      <c r="H52"/>
      <c r="J52" s="6">
        <v>43732</v>
      </c>
      <c r="K52" s="23" t="s">
        <v>211</v>
      </c>
      <c r="L52" s="7" t="s">
        <v>8</v>
      </c>
      <c r="M52" s="4" t="s">
        <v>54</v>
      </c>
      <c r="N52" s="8" t="s">
        <v>4</v>
      </c>
      <c r="O52" s="5">
        <v>756</v>
      </c>
    </row>
    <row r="53" spans="8:15" ht="15" thickBot="1" x14ac:dyDescent="0.35">
      <c r="H53"/>
      <c r="J53" s="6">
        <v>43733</v>
      </c>
      <c r="K53" s="23" t="s">
        <v>211</v>
      </c>
      <c r="L53" s="7" t="s">
        <v>9</v>
      </c>
      <c r="M53" s="4" t="s">
        <v>55</v>
      </c>
      <c r="N53" s="8" t="s">
        <v>4</v>
      </c>
      <c r="O53" s="5">
        <v>28470</v>
      </c>
    </row>
    <row r="54" spans="8:15" ht="15" thickBot="1" x14ac:dyDescent="0.35">
      <c r="H54"/>
      <c r="J54" s="6">
        <v>43751</v>
      </c>
      <c r="K54" s="23" t="s">
        <v>211</v>
      </c>
      <c r="L54" s="7" t="s">
        <v>8</v>
      </c>
      <c r="M54" s="4" t="s">
        <v>33</v>
      </c>
      <c r="N54" s="8" t="s">
        <v>193</v>
      </c>
      <c r="O54" s="5">
        <v>925</v>
      </c>
    </row>
    <row r="55" spans="8:15" ht="15" thickBot="1" x14ac:dyDescent="0.35">
      <c r="H55"/>
      <c r="J55" s="6">
        <v>43753</v>
      </c>
      <c r="K55" s="23" t="s">
        <v>211</v>
      </c>
      <c r="L55" s="7" t="s">
        <v>9</v>
      </c>
      <c r="M55" s="4" t="s">
        <v>56</v>
      </c>
      <c r="N55" s="8" t="s">
        <v>5</v>
      </c>
      <c r="O55" s="5">
        <v>33000</v>
      </c>
    </row>
    <row r="56" spans="8:15" ht="15" thickBot="1" x14ac:dyDescent="0.35">
      <c r="H56"/>
      <c r="J56" s="6">
        <v>43754</v>
      </c>
      <c r="K56" s="23" t="s">
        <v>211</v>
      </c>
      <c r="L56" s="7" t="s">
        <v>8</v>
      </c>
      <c r="M56" s="4" t="s">
        <v>57</v>
      </c>
      <c r="N56" s="8" t="s">
        <v>5</v>
      </c>
      <c r="O56" s="5">
        <v>11500</v>
      </c>
    </row>
    <row r="57" spans="8:15" ht="15" thickBot="1" x14ac:dyDescent="0.35">
      <c r="H57"/>
      <c r="J57" s="6">
        <v>43755</v>
      </c>
      <c r="K57" s="23" t="s">
        <v>211</v>
      </c>
      <c r="L57" s="7" t="s">
        <v>9</v>
      </c>
      <c r="M57" s="4" t="s">
        <v>56</v>
      </c>
      <c r="N57" s="8" t="s">
        <v>5</v>
      </c>
      <c r="O57" s="5">
        <v>5522</v>
      </c>
    </row>
    <row r="58" spans="8:15" ht="15" thickBot="1" x14ac:dyDescent="0.35">
      <c r="H58"/>
      <c r="J58" s="6">
        <v>43759</v>
      </c>
      <c r="K58" s="23" t="s">
        <v>211</v>
      </c>
      <c r="L58" s="7" t="s">
        <v>8</v>
      </c>
      <c r="M58" s="4" t="s">
        <v>50</v>
      </c>
      <c r="N58" s="8" t="s">
        <v>6</v>
      </c>
      <c r="O58" s="5">
        <v>14</v>
      </c>
    </row>
    <row r="59" spans="8:15" ht="15" thickBot="1" x14ac:dyDescent="0.35">
      <c r="H59"/>
      <c r="J59" s="6">
        <v>43764</v>
      </c>
      <c r="K59" s="23" t="s">
        <v>211</v>
      </c>
      <c r="L59" s="7" t="s">
        <v>8</v>
      </c>
      <c r="M59" s="4" t="s">
        <v>58</v>
      </c>
      <c r="N59" s="8" t="s">
        <v>193</v>
      </c>
      <c r="O59" s="5">
        <v>1039</v>
      </c>
    </row>
    <row r="60" spans="8:15" ht="15" thickBot="1" x14ac:dyDescent="0.35">
      <c r="H60"/>
      <c r="J60" s="6">
        <v>43766</v>
      </c>
      <c r="K60" s="23" t="s">
        <v>211</v>
      </c>
      <c r="L60" s="7" t="s">
        <v>9</v>
      </c>
      <c r="M60" s="4" t="s">
        <v>59</v>
      </c>
      <c r="N60" s="8" t="s">
        <v>4</v>
      </c>
      <c r="O60" s="5">
        <v>91125</v>
      </c>
    </row>
    <row r="61" spans="8:15" ht="15" thickBot="1" x14ac:dyDescent="0.35">
      <c r="H61"/>
      <c r="J61" s="6">
        <v>43769</v>
      </c>
      <c r="K61" s="23" t="s">
        <v>211</v>
      </c>
      <c r="L61" s="7" t="s">
        <v>8</v>
      </c>
      <c r="M61" s="4" t="s">
        <v>33</v>
      </c>
      <c r="N61" s="8" t="s">
        <v>193</v>
      </c>
      <c r="O61" s="5">
        <v>545699</v>
      </c>
    </row>
    <row r="62" spans="8:15" ht="15" thickBot="1" x14ac:dyDescent="0.35">
      <c r="H62"/>
      <c r="J62" s="6">
        <v>43773</v>
      </c>
      <c r="K62" s="23" t="s">
        <v>211</v>
      </c>
      <c r="L62" s="7" t="s">
        <v>9</v>
      </c>
      <c r="M62" s="4" t="s">
        <v>60</v>
      </c>
      <c r="N62" s="8" t="s">
        <v>4</v>
      </c>
      <c r="O62" s="5">
        <v>20286</v>
      </c>
    </row>
    <row r="63" spans="8:15" ht="15" thickBot="1" x14ac:dyDescent="0.35">
      <c r="H63"/>
      <c r="J63" s="6">
        <v>43773</v>
      </c>
      <c r="K63" s="23" t="s">
        <v>211</v>
      </c>
      <c r="L63" s="7" t="s">
        <v>9</v>
      </c>
      <c r="M63" s="4" t="s">
        <v>61</v>
      </c>
      <c r="N63" s="8" t="s">
        <v>4</v>
      </c>
      <c r="O63" s="5">
        <v>12181</v>
      </c>
    </row>
    <row r="64" spans="8:15" ht="15" thickBot="1" x14ac:dyDescent="0.35">
      <c r="H64"/>
      <c r="J64" s="6">
        <v>43786</v>
      </c>
      <c r="K64" s="23" t="s">
        <v>211</v>
      </c>
      <c r="L64" s="7" t="s">
        <v>9</v>
      </c>
      <c r="M64" s="4" t="s">
        <v>62</v>
      </c>
      <c r="N64" s="8" t="s">
        <v>5</v>
      </c>
      <c r="O64" s="5">
        <v>3790</v>
      </c>
    </row>
    <row r="65" spans="8:15" ht="15" thickBot="1" x14ac:dyDescent="0.35">
      <c r="H65"/>
      <c r="J65" s="6">
        <v>43786</v>
      </c>
      <c r="K65" s="23" t="s">
        <v>211</v>
      </c>
      <c r="L65" s="7" t="s">
        <v>8</v>
      </c>
      <c r="M65" s="4" t="s">
        <v>33</v>
      </c>
      <c r="N65" s="8" t="s">
        <v>193</v>
      </c>
      <c r="O65" s="5">
        <v>90</v>
      </c>
    </row>
    <row r="66" spans="8:15" ht="15" thickBot="1" x14ac:dyDescent="0.35">
      <c r="H66"/>
      <c r="J66" s="6">
        <v>43796</v>
      </c>
      <c r="K66" s="23" t="s">
        <v>211</v>
      </c>
      <c r="L66" s="7" t="s">
        <v>9</v>
      </c>
      <c r="M66" s="4" t="s">
        <v>63</v>
      </c>
      <c r="N66" s="8" t="s">
        <v>7</v>
      </c>
      <c r="O66" s="5">
        <v>110730</v>
      </c>
    </row>
    <row r="67" spans="8:15" ht="15" thickBot="1" x14ac:dyDescent="0.35">
      <c r="H67"/>
      <c r="J67" s="6">
        <v>43803</v>
      </c>
      <c r="K67" s="23" t="s">
        <v>208</v>
      </c>
      <c r="L67" s="7" t="s">
        <v>8</v>
      </c>
      <c r="M67" s="4" t="s">
        <v>33</v>
      </c>
      <c r="N67" s="8" t="s">
        <v>11</v>
      </c>
      <c r="O67" s="5">
        <v>22723</v>
      </c>
    </row>
    <row r="68" spans="8:15" ht="15" thickBot="1" x14ac:dyDescent="0.35">
      <c r="H68"/>
      <c r="J68" s="6">
        <v>43820</v>
      </c>
      <c r="K68" s="23" t="s">
        <v>208</v>
      </c>
      <c r="L68" s="7" t="s">
        <v>8</v>
      </c>
      <c r="M68" s="4" t="s">
        <v>33</v>
      </c>
      <c r="N68" s="8" t="s">
        <v>193</v>
      </c>
      <c r="O68" s="5">
        <v>68</v>
      </c>
    </row>
    <row r="69" spans="8:15" ht="15" thickBot="1" x14ac:dyDescent="0.35">
      <c r="H69"/>
      <c r="J69" s="6">
        <v>43823</v>
      </c>
      <c r="K69" s="23" t="s">
        <v>208</v>
      </c>
      <c r="L69" s="7" t="s">
        <v>8</v>
      </c>
      <c r="M69" s="4" t="s">
        <v>45</v>
      </c>
      <c r="N69" s="8" t="s">
        <v>193</v>
      </c>
      <c r="O69" s="5">
        <v>248000</v>
      </c>
    </row>
    <row r="70" spans="8:15" ht="15" thickBot="1" x14ac:dyDescent="0.35">
      <c r="H70"/>
      <c r="J70" s="6">
        <v>43823</v>
      </c>
      <c r="K70" s="23" t="s">
        <v>208</v>
      </c>
      <c r="L70" s="7" t="s">
        <v>8</v>
      </c>
      <c r="M70" s="4" t="s">
        <v>64</v>
      </c>
      <c r="N70" s="8" t="s">
        <v>6</v>
      </c>
      <c r="O70" s="5">
        <v>312</v>
      </c>
    </row>
    <row r="71" spans="8:15" ht="15" thickBot="1" x14ac:dyDescent="0.35">
      <c r="H71"/>
      <c r="J71" s="6">
        <v>43105</v>
      </c>
      <c r="K71" s="23" t="s">
        <v>208</v>
      </c>
      <c r="L71" s="7" t="s">
        <v>8</v>
      </c>
      <c r="M71" s="4" t="s">
        <v>45</v>
      </c>
      <c r="N71" s="8" t="s">
        <v>193</v>
      </c>
      <c r="O71" s="5">
        <v>13150</v>
      </c>
    </row>
    <row r="72" spans="8:15" ht="15" thickBot="1" x14ac:dyDescent="0.35">
      <c r="H72"/>
      <c r="J72" s="6">
        <v>43112</v>
      </c>
      <c r="K72" s="23" t="s">
        <v>208</v>
      </c>
      <c r="L72" s="7" t="s">
        <v>8</v>
      </c>
      <c r="M72" s="4" t="s">
        <v>33</v>
      </c>
      <c r="N72" s="8" t="s">
        <v>193</v>
      </c>
      <c r="O72" s="5">
        <v>188000</v>
      </c>
    </row>
    <row r="73" spans="8:15" ht="15" thickBot="1" x14ac:dyDescent="0.35">
      <c r="H73"/>
      <c r="J73" s="6">
        <v>43126</v>
      </c>
      <c r="K73" s="23" t="s">
        <v>208</v>
      </c>
      <c r="L73" s="7" t="s">
        <v>8</v>
      </c>
      <c r="M73" s="4" t="s">
        <v>65</v>
      </c>
      <c r="N73" s="8" t="s">
        <v>4</v>
      </c>
      <c r="O73" s="5">
        <v>24710</v>
      </c>
    </row>
    <row r="74" spans="8:15" ht="15" thickBot="1" x14ac:dyDescent="0.35">
      <c r="H74"/>
      <c r="J74" s="6">
        <v>43132</v>
      </c>
      <c r="K74" s="23" t="s">
        <v>208</v>
      </c>
      <c r="L74" s="7" t="s">
        <v>8</v>
      </c>
      <c r="M74" s="4" t="s">
        <v>66</v>
      </c>
      <c r="N74" s="8" t="s">
        <v>4</v>
      </c>
      <c r="O74" s="5">
        <v>8910</v>
      </c>
    </row>
    <row r="75" spans="8:15" ht="15" thickBot="1" x14ac:dyDescent="0.35">
      <c r="H75"/>
      <c r="J75" s="6">
        <v>43161</v>
      </c>
      <c r="K75" s="23" t="s">
        <v>209</v>
      </c>
      <c r="L75" s="7" t="s">
        <v>8</v>
      </c>
      <c r="M75" s="4" t="s">
        <v>194</v>
      </c>
      <c r="N75" s="8" t="s">
        <v>6</v>
      </c>
      <c r="O75" s="5">
        <v>2184</v>
      </c>
    </row>
    <row r="76" spans="8:15" ht="15" thickBot="1" x14ac:dyDescent="0.35">
      <c r="H76"/>
      <c r="J76" s="6">
        <v>43162</v>
      </c>
      <c r="K76" s="23" t="s">
        <v>209</v>
      </c>
      <c r="L76" s="7" t="s">
        <v>8</v>
      </c>
      <c r="M76" s="4" t="s">
        <v>194</v>
      </c>
      <c r="N76" s="8" t="s">
        <v>6</v>
      </c>
      <c r="O76" s="5">
        <v>10368</v>
      </c>
    </row>
    <row r="77" spans="8:15" ht="15" thickBot="1" x14ac:dyDescent="0.35">
      <c r="H77"/>
      <c r="J77" s="6">
        <v>43163</v>
      </c>
      <c r="K77" s="23" t="s">
        <v>209</v>
      </c>
      <c r="L77" s="7" t="s">
        <v>8</v>
      </c>
      <c r="M77" s="4" t="s">
        <v>194</v>
      </c>
      <c r="N77" s="8" t="s">
        <v>6</v>
      </c>
      <c r="O77" s="5">
        <v>3780</v>
      </c>
    </row>
    <row r="78" spans="8:15" ht="15" thickBot="1" x14ac:dyDescent="0.35">
      <c r="H78"/>
      <c r="J78" s="6">
        <v>43163</v>
      </c>
      <c r="K78" s="23" t="s">
        <v>209</v>
      </c>
      <c r="L78" s="7" t="s">
        <v>8</v>
      </c>
      <c r="M78" s="4" t="s">
        <v>57</v>
      </c>
      <c r="N78" s="8" t="s">
        <v>6</v>
      </c>
      <c r="O78" s="5">
        <v>6970</v>
      </c>
    </row>
    <row r="79" spans="8:15" ht="15" thickBot="1" x14ac:dyDescent="0.35">
      <c r="H79"/>
      <c r="J79" s="6">
        <v>43173</v>
      </c>
      <c r="K79" s="23" t="s">
        <v>209</v>
      </c>
      <c r="L79" s="7" t="s">
        <v>8</v>
      </c>
      <c r="M79" s="4" t="s">
        <v>67</v>
      </c>
      <c r="N79" s="8" t="s">
        <v>5</v>
      </c>
      <c r="O79" s="5">
        <v>943000</v>
      </c>
    </row>
    <row r="80" spans="8:15" ht="15" thickBot="1" x14ac:dyDescent="0.35">
      <c r="H80"/>
      <c r="J80" s="6">
        <v>43188</v>
      </c>
      <c r="K80" s="23" t="s">
        <v>209</v>
      </c>
      <c r="L80" s="7" t="s">
        <v>8</v>
      </c>
      <c r="M80" s="4" t="s">
        <v>68</v>
      </c>
      <c r="N80" s="8" t="s">
        <v>5</v>
      </c>
      <c r="O80" s="5">
        <v>1420</v>
      </c>
    </row>
    <row r="81" spans="8:15" ht="15" thickBot="1" x14ac:dyDescent="0.35">
      <c r="H81"/>
      <c r="J81" s="6">
        <v>43194</v>
      </c>
      <c r="K81" s="23" t="s">
        <v>209</v>
      </c>
      <c r="L81" s="7" t="s">
        <v>9</v>
      </c>
      <c r="M81" s="4" t="s">
        <v>69</v>
      </c>
      <c r="N81" s="8" t="s">
        <v>5</v>
      </c>
      <c r="O81" s="5">
        <v>406000</v>
      </c>
    </row>
    <row r="82" spans="8:15" ht="15" thickBot="1" x14ac:dyDescent="0.35">
      <c r="H82"/>
      <c r="J82" s="6">
        <v>43223</v>
      </c>
      <c r="K82" s="23" t="s">
        <v>209</v>
      </c>
      <c r="L82" s="7" t="s">
        <v>8</v>
      </c>
      <c r="M82" s="4" t="s">
        <v>70</v>
      </c>
      <c r="N82" s="8" t="s">
        <v>6</v>
      </c>
      <c r="O82" s="5">
        <v>286320</v>
      </c>
    </row>
    <row r="83" spans="8:15" ht="15" thickBot="1" x14ac:dyDescent="0.35">
      <c r="H83"/>
      <c r="J83" s="6">
        <v>43228</v>
      </c>
      <c r="K83" s="23" t="s">
        <v>209</v>
      </c>
      <c r="L83" s="7" t="s">
        <v>8</v>
      </c>
      <c r="M83" s="4" t="s">
        <v>33</v>
      </c>
      <c r="N83" s="8" t="s">
        <v>193</v>
      </c>
      <c r="O83" s="5">
        <v>68670</v>
      </c>
    </row>
    <row r="84" spans="8:15" ht="15" thickBot="1" x14ac:dyDescent="0.35">
      <c r="H84"/>
      <c r="J84" s="6">
        <v>43232</v>
      </c>
      <c r="K84" s="23" t="s">
        <v>209</v>
      </c>
      <c r="L84" s="7" t="s">
        <v>8</v>
      </c>
      <c r="M84" s="4" t="s">
        <v>33</v>
      </c>
      <c r="N84" s="8" t="s">
        <v>7</v>
      </c>
      <c r="O84" s="5">
        <v>22481</v>
      </c>
    </row>
    <row r="85" spans="8:15" ht="15" thickBot="1" x14ac:dyDescent="0.35">
      <c r="H85"/>
      <c r="J85" s="6">
        <v>43241</v>
      </c>
      <c r="K85" s="23" t="s">
        <v>209</v>
      </c>
      <c r="L85" s="7" t="s">
        <v>8</v>
      </c>
      <c r="M85" s="4" t="s">
        <v>71</v>
      </c>
      <c r="N85" s="8" t="s">
        <v>6</v>
      </c>
      <c r="O85" s="5">
        <v>290</v>
      </c>
    </row>
    <row r="86" spans="8:15" ht="15" thickBot="1" x14ac:dyDescent="0.35">
      <c r="H86"/>
      <c r="J86" s="6">
        <v>43259</v>
      </c>
      <c r="K86" s="23" t="s">
        <v>210</v>
      </c>
      <c r="L86" s="7" t="s">
        <v>8</v>
      </c>
      <c r="M86" s="4" t="s">
        <v>33</v>
      </c>
      <c r="N86" s="8" t="s">
        <v>193</v>
      </c>
      <c r="O86" s="5">
        <v>13275</v>
      </c>
    </row>
    <row r="87" spans="8:15" ht="15" thickBot="1" x14ac:dyDescent="0.35">
      <c r="H87"/>
      <c r="J87" s="6">
        <v>43260</v>
      </c>
      <c r="K87" s="23" t="s">
        <v>210</v>
      </c>
      <c r="L87" s="7" t="s">
        <v>8</v>
      </c>
      <c r="M87" s="4" t="s">
        <v>72</v>
      </c>
      <c r="N87" s="8" t="s">
        <v>6</v>
      </c>
      <c r="O87" s="5">
        <v>130</v>
      </c>
    </row>
    <row r="88" spans="8:15" ht="15" thickBot="1" x14ac:dyDescent="0.35">
      <c r="H88"/>
      <c r="J88" s="6">
        <v>43277</v>
      </c>
      <c r="K88" s="23" t="s">
        <v>210</v>
      </c>
      <c r="L88" s="7" t="s">
        <v>9</v>
      </c>
      <c r="M88" s="4" t="s">
        <v>73</v>
      </c>
      <c r="N88" s="8" t="s">
        <v>5</v>
      </c>
      <c r="O88" s="5">
        <v>2850</v>
      </c>
    </row>
    <row r="89" spans="8:15" ht="15" thickBot="1" x14ac:dyDescent="0.35">
      <c r="H89"/>
      <c r="J89" s="6">
        <v>43277</v>
      </c>
      <c r="K89" s="23" t="s">
        <v>210</v>
      </c>
      <c r="L89" s="7" t="s">
        <v>9</v>
      </c>
      <c r="M89" s="4" t="s">
        <v>73</v>
      </c>
      <c r="N89" s="8" t="s">
        <v>5</v>
      </c>
      <c r="O89" s="5">
        <v>120</v>
      </c>
    </row>
    <row r="90" spans="8:15" ht="15" thickBot="1" x14ac:dyDescent="0.35">
      <c r="H90"/>
      <c r="J90" s="6">
        <v>43281</v>
      </c>
      <c r="K90" s="23" t="s">
        <v>210</v>
      </c>
      <c r="L90" s="7" t="s">
        <v>8</v>
      </c>
      <c r="M90" s="4" t="s">
        <v>74</v>
      </c>
      <c r="N90" s="8" t="s">
        <v>193</v>
      </c>
      <c r="O90" s="5">
        <v>5300000</v>
      </c>
    </row>
    <row r="91" spans="8:15" ht="15" thickBot="1" x14ac:dyDescent="0.35">
      <c r="H91"/>
      <c r="J91" s="6">
        <v>43295</v>
      </c>
      <c r="K91" s="23" t="s">
        <v>210</v>
      </c>
      <c r="L91" s="7" t="s">
        <v>8</v>
      </c>
      <c r="M91" s="4" t="s">
        <v>75</v>
      </c>
      <c r="N91" s="8" t="s">
        <v>7</v>
      </c>
      <c r="O91" s="5">
        <v>199417</v>
      </c>
    </row>
    <row r="92" spans="8:15" ht="15" thickBot="1" x14ac:dyDescent="0.35">
      <c r="H92"/>
      <c r="J92" s="6">
        <v>43304</v>
      </c>
      <c r="K92" s="23" t="s">
        <v>210</v>
      </c>
      <c r="L92" s="7" t="s">
        <v>8</v>
      </c>
      <c r="M92" s="4" t="s">
        <v>76</v>
      </c>
      <c r="N92" s="8" t="s">
        <v>193</v>
      </c>
      <c r="O92" s="5">
        <v>1560</v>
      </c>
    </row>
    <row r="93" spans="8:15" ht="15" thickBot="1" x14ac:dyDescent="0.35">
      <c r="H93"/>
      <c r="J93" s="6">
        <v>43317</v>
      </c>
      <c r="K93" s="23" t="s">
        <v>210</v>
      </c>
      <c r="L93" s="7" t="s">
        <v>8</v>
      </c>
      <c r="M93" s="4" t="s">
        <v>77</v>
      </c>
      <c r="N93" s="8" t="s">
        <v>6</v>
      </c>
      <c r="O93" s="5">
        <v>285</v>
      </c>
    </row>
    <row r="94" spans="8:15" ht="15" thickBot="1" x14ac:dyDescent="0.35">
      <c r="H94"/>
      <c r="J94" s="6">
        <v>43318</v>
      </c>
      <c r="K94" s="23" t="s">
        <v>210</v>
      </c>
      <c r="L94" s="7" t="s">
        <v>9</v>
      </c>
      <c r="M94" s="4" t="s">
        <v>78</v>
      </c>
      <c r="N94" s="8" t="s">
        <v>4</v>
      </c>
      <c r="O94" s="5">
        <v>51360</v>
      </c>
    </row>
    <row r="95" spans="8:15" ht="15" thickBot="1" x14ac:dyDescent="0.35">
      <c r="H95"/>
      <c r="J95" s="6">
        <v>43318</v>
      </c>
      <c r="K95" s="23" t="s">
        <v>210</v>
      </c>
      <c r="L95" s="7" t="s">
        <v>8</v>
      </c>
      <c r="M95" s="4" t="s">
        <v>79</v>
      </c>
      <c r="N95" s="8" t="s">
        <v>193</v>
      </c>
      <c r="O95" s="5">
        <v>153630</v>
      </c>
    </row>
    <row r="96" spans="8:15" ht="15" thickBot="1" x14ac:dyDescent="0.35">
      <c r="J96" s="6">
        <v>43319</v>
      </c>
      <c r="K96" s="23" t="s">
        <v>210</v>
      </c>
      <c r="L96" s="7" t="s">
        <v>9</v>
      </c>
      <c r="M96" s="4" t="s">
        <v>80</v>
      </c>
      <c r="N96" s="8" t="s">
        <v>5</v>
      </c>
      <c r="O96" s="5">
        <v>941271</v>
      </c>
    </row>
    <row r="97" spans="10:15" ht="15" thickBot="1" x14ac:dyDescent="0.35">
      <c r="J97" s="6">
        <v>43320</v>
      </c>
      <c r="K97" s="23" t="s">
        <v>210</v>
      </c>
      <c r="L97" s="7" t="s">
        <v>8</v>
      </c>
      <c r="M97" s="4" t="s">
        <v>45</v>
      </c>
      <c r="N97" s="8" t="s">
        <v>193</v>
      </c>
      <c r="O97" s="5">
        <v>1360000</v>
      </c>
    </row>
    <row r="98" spans="10:15" ht="15" thickBot="1" x14ac:dyDescent="0.35">
      <c r="J98" s="6">
        <v>43322</v>
      </c>
      <c r="K98" s="23" t="s">
        <v>210</v>
      </c>
      <c r="L98" s="7" t="s">
        <v>8</v>
      </c>
      <c r="M98" s="4" t="s">
        <v>81</v>
      </c>
      <c r="N98" s="8" t="s">
        <v>6</v>
      </c>
      <c r="O98" s="5">
        <v>4535</v>
      </c>
    </row>
    <row r="99" spans="10:15" ht="15" thickBot="1" x14ac:dyDescent="0.35">
      <c r="J99" s="6">
        <v>43323</v>
      </c>
      <c r="K99" s="23" t="s">
        <v>210</v>
      </c>
      <c r="L99" s="7" t="s">
        <v>8</v>
      </c>
      <c r="M99" s="4" t="s">
        <v>33</v>
      </c>
      <c r="N99" s="8" t="s">
        <v>193</v>
      </c>
      <c r="O99" s="5">
        <v>780</v>
      </c>
    </row>
    <row r="100" spans="10:15" ht="15" thickBot="1" x14ac:dyDescent="0.35">
      <c r="J100" s="6">
        <v>43331</v>
      </c>
      <c r="K100" s="23" t="s">
        <v>210</v>
      </c>
      <c r="L100" s="7" t="s">
        <v>9</v>
      </c>
      <c r="M100" s="4" t="s">
        <v>82</v>
      </c>
      <c r="N100" s="8" t="s">
        <v>4</v>
      </c>
      <c r="O100" s="5">
        <v>987</v>
      </c>
    </row>
    <row r="101" spans="10:15" ht="15" thickBot="1" x14ac:dyDescent="0.35">
      <c r="J101" s="6">
        <v>43333</v>
      </c>
      <c r="K101" s="23" t="s">
        <v>210</v>
      </c>
      <c r="L101" s="7" t="s">
        <v>8</v>
      </c>
      <c r="M101" s="4" t="s">
        <v>83</v>
      </c>
      <c r="N101" s="8" t="s">
        <v>7</v>
      </c>
      <c r="O101" s="5">
        <v>215660</v>
      </c>
    </row>
    <row r="102" spans="10:15" ht="15" thickBot="1" x14ac:dyDescent="0.35">
      <c r="J102" s="6">
        <v>43373</v>
      </c>
      <c r="K102" s="23" t="s">
        <v>211</v>
      </c>
      <c r="L102" s="7" t="s">
        <v>8</v>
      </c>
      <c r="M102" s="4" t="s">
        <v>84</v>
      </c>
      <c r="N102" s="8" t="s">
        <v>6</v>
      </c>
      <c r="O102" s="5">
        <v>16</v>
      </c>
    </row>
    <row r="103" spans="10:15" ht="15" thickBot="1" x14ac:dyDescent="0.35">
      <c r="J103" s="6">
        <v>43381</v>
      </c>
      <c r="K103" s="23" t="s">
        <v>211</v>
      </c>
      <c r="L103" s="7" t="s">
        <v>8</v>
      </c>
      <c r="M103" s="4" t="s">
        <v>85</v>
      </c>
      <c r="N103" s="8" t="s">
        <v>193</v>
      </c>
      <c r="O103" s="5">
        <v>2340</v>
      </c>
    </row>
    <row r="104" spans="10:15" ht="15" thickBot="1" x14ac:dyDescent="0.35">
      <c r="J104" s="6">
        <v>43381</v>
      </c>
      <c r="K104" s="23" t="s">
        <v>211</v>
      </c>
      <c r="L104" s="7" t="s">
        <v>8</v>
      </c>
      <c r="M104" s="4" t="s">
        <v>85</v>
      </c>
      <c r="N104" s="8" t="s">
        <v>193</v>
      </c>
      <c r="O104" s="5">
        <v>4200</v>
      </c>
    </row>
    <row r="105" spans="10:15" ht="15" thickBot="1" x14ac:dyDescent="0.35">
      <c r="J105" s="6">
        <v>43381</v>
      </c>
      <c r="K105" s="23" t="s">
        <v>211</v>
      </c>
      <c r="L105" s="7" t="s">
        <v>8</v>
      </c>
      <c r="M105" s="4" t="s">
        <v>85</v>
      </c>
      <c r="N105" s="8" t="s">
        <v>193</v>
      </c>
      <c r="O105" s="5">
        <v>20460</v>
      </c>
    </row>
    <row r="106" spans="10:15" ht="15" thickBot="1" x14ac:dyDescent="0.35">
      <c r="J106" s="6">
        <v>43383</v>
      </c>
      <c r="K106" s="23" t="s">
        <v>211</v>
      </c>
      <c r="L106" s="7" t="s">
        <v>8</v>
      </c>
      <c r="M106" s="4" t="s">
        <v>85</v>
      </c>
      <c r="N106" s="8" t="s">
        <v>193</v>
      </c>
      <c r="O106" s="5">
        <v>420</v>
      </c>
    </row>
    <row r="107" spans="10:15" ht="15" thickBot="1" x14ac:dyDescent="0.35">
      <c r="J107" s="6">
        <v>43389</v>
      </c>
      <c r="K107" s="23" t="s">
        <v>211</v>
      </c>
      <c r="L107" s="7" t="s">
        <v>8</v>
      </c>
      <c r="M107" s="4" t="s">
        <v>33</v>
      </c>
      <c r="N107" s="8" t="s">
        <v>193</v>
      </c>
      <c r="O107" s="5">
        <v>2758</v>
      </c>
    </row>
    <row r="108" spans="10:15" ht="15" thickBot="1" x14ac:dyDescent="0.35">
      <c r="J108" s="6">
        <v>43405</v>
      </c>
      <c r="K108" s="23" t="s">
        <v>211</v>
      </c>
      <c r="L108" s="7" t="s">
        <v>8</v>
      </c>
      <c r="M108" s="4" t="s">
        <v>86</v>
      </c>
      <c r="N108" s="8" t="s">
        <v>4</v>
      </c>
      <c r="O108" s="5">
        <v>600</v>
      </c>
    </row>
    <row r="109" spans="10:15" ht="15" thickBot="1" x14ac:dyDescent="0.35">
      <c r="J109" s="6">
        <v>43411</v>
      </c>
      <c r="K109" s="23" t="s">
        <v>211</v>
      </c>
      <c r="L109" s="7" t="s">
        <v>8</v>
      </c>
      <c r="M109" s="4" t="s">
        <v>87</v>
      </c>
      <c r="N109" s="8" t="s">
        <v>7</v>
      </c>
      <c r="O109" s="5">
        <v>41415</v>
      </c>
    </row>
    <row r="110" spans="10:15" ht="15" thickBot="1" x14ac:dyDescent="0.35">
      <c r="J110" s="6">
        <v>43412</v>
      </c>
      <c r="K110" s="23" t="s">
        <v>211</v>
      </c>
      <c r="L110" s="7" t="s">
        <v>8</v>
      </c>
      <c r="M110" s="4" t="s">
        <v>88</v>
      </c>
      <c r="N110" s="8" t="s">
        <v>6</v>
      </c>
      <c r="O110" s="5">
        <v>28610</v>
      </c>
    </row>
    <row r="111" spans="10:15" ht="15" thickBot="1" x14ac:dyDescent="0.35">
      <c r="J111" s="6">
        <v>43421</v>
      </c>
      <c r="K111" s="23" t="s">
        <v>211</v>
      </c>
      <c r="L111" s="7" t="s">
        <v>8</v>
      </c>
      <c r="M111" s="4" t="s">
        <v>89</v>
      </c>
      <c r="N111" s="8" t="s">
        <v>7</v>
      </c>
      <c r="O111" s="5">
        <v>879565</v>
      </c>
    </row>
    <row r="112" spans="10:15" ht="15" thickBot="1" x14ac:dyDescent="0.35">
      <c r="J112" s="6">
        <v>43428</v>
      </c>
      <c r="K112" s="23" t="s">
        <v>211</v>
      </c>
      <c r="L112" s="7" t="s">
        <v>8</v>
      </c>
      <c r="M112" s="4" t="s">
        <v>33</v>
      </c>
      <c r="N112" s="8" t="s">
        <v>193</v>
      </c>
      <c r="O112" s="5">
        <v>345</v>
      </c>
    </row>
    <row r="113" spans="10:15" ht="15" thickBot="1" x14ac:dyDescent="0.35">
      <c r="J113" s="6">
        <v>43430</v>
      </c>
      <c r="K113" s="23" t="s">
        <v>211</v>
      </c>
      <c r="L113" s="7" t="s">
        <v>9</v>
      </c>
      <c r="M113" s="4" t="s">
        <v>90</v>
      </c>
      <c r="N113" s="8" t="s">
        <v>4</v>
      </c>
      <c r="O113" s="5">
        <v>8496</v>
      </c>
    </row>
    <row r="114" spans="10:15" ht="15" thickBot="1" x14ac:dyDescent="0.35">
      <c r="J114" s="6">
        <v>43432</v>
      </c>
      <c r="K114" s="23" t="s">
        <v>211</v>
      </c>
      <c r="L114" s="7" t="s">
        <v>8</v>
      </c>
      <c r="M114" s="4" t="s">
        <v>91</v>
      </c>
      <c r="N114" s="8" t="s">
        <v>6</v>
      </c>
      <c r="O114" s="5">
        <v>5250</v>
      </c>
    </row>
    <row r="115" spans="10:15" ht="15" thickBot="1" x14ac:dyDescent="0.35">
      <c r="J115" s="6">
        <v>43436</v>
      </c>
      <c r="K115" s="23" t="s">
        <v>208</v>
      </c>
      <c r="L115" s="7" t="s">
        <v>9</v>
      </c>
      <c r="M115" s="4" t="s">
        <v>92</v>
      </c>
      <c r="N115" s="8" t="s">
        <v>4</v>
      </c>
      <c r="O115" s="5">
        <v>36388</v>
      </c>
    </row>
    <row r="116" spans="10:15" ht="15" thickBot="1" x14ac:dyDescent="0.35">
      <c r="J116" s="6">
        <v>43445</v>
      </c>
      <c r="K116" s="23" t="s">
        <v>208</v>
      </c>
      <c r="L116" s="7" t="s">
        <v>9</v>
      </c>
      <c r="M116" s="4" t="s">
        <v>93</v>
      </c>
      <c r="N116" s="8" t="s">
        <v>94</v>
      </c>
      <c r="O116" s="5">
        <v>41020</v>
      </c>
    </row>
    <row r="117" spans="10:15" ht="15" thickBot="1" x14ac:dyDescent="0.35">
      <c r="J117" s="6">
        <v>43445</v>
      </c>
      <c r="K117" s="23" t="s">
        <v>208</v>
      </c>
      <c r="L117" s="7" t="s">
        <v>9</v>
      </c>
      <c r="M117" s="4" t="s">
        <v>93</v>
      </c>
      <c r="N117" s="8" t="s">
        <v>94</v>
      </c>
      <c r="O117" s="5">
        <v>4041</v>
      </c>
    </row>
    <row r="118" spans="10:15" ht="15" thickBot="1" x14ac:dyDescent="0.35">
      <c r="J118" s="6">
        <v>43445</v>
      </c>
      <c r="K118" s="23" t="s">
        <v>208</v>
      </c>
      <c r="L118" s="7" t="s">
        <v>9</v>
      </c>
      <c r="M118" s="4" t="s">
        <v>93</v>
      </c>
      <c r="N118" s="8" t="s">
        <v>94</v>
      </c>
      <c r="O118" s="5">
        <v>33880</v>
      </c>
    </row>
    <row r="119" spans="10:15" ht="15" thickBot="1" x14ac:dyDescent="0.35">
      <c r="J119" s="6">
        <v>43453</v>
      </c>
      <c r="K119" s="23" t="s">
        <v>208</v>
      </c>
      <c r="L119" s="7" t="s">
        <v>8</v>
      </c>
      <c r="M119" s="4" t="s">
        <v>95</v>
      </c>
      <c r="N119" s="8" t="s">
        <v>6</v>
      </c>
      <c r="O119" s="5">
        <v>1</v>
      </c>
    </row>
    <row r="120" spans="10:15" ht="15" thickBot="1" x14ac:dyDescent="0.35">
      <c r="J120" s="6">
        <v>43459</v>
      </c>
      <c r="K120" s="23" t="s">
        <v>208</v>
      </c>
      <c r="L120" s="7" t="s">
        <v>8</v>
      </c>
      <c r="M120" s="4" t="s">
        <v>20</v>
      </c>
      <c r="N120" s="8" t="s">
        <v>6</v>
      </c>
      <c r="O120" s="5">
        <v>750</v>
      </c>
    </row>
    <row r="121" spans="10:15" ht="15" thickBot="1" x14ac:dyDescent="0.35">
      <c r="J121" s="6">
        <v>43464</v>
      </c>
      <c r="K121" s="23" t="s">
        <v>208</v>
      </c>
      <c r="L121" s="7" t="s">
        <v>8</v>
      </c>
      <c r="M121" s="4" t="s">
        <v>96</v>
      </c>
      <c r="N121" s="8" t="s">
        <v>6</v>
      </c>
      <c r="O121" s="5">
        <v>172</v>
      </c>
    </row>
    <row r="122" spans="10:15" ht="15" thickBot="1" x14ac:dyDescent="0.35">
      <c r="J122" s="6">
        <v>42738</v>
      </c>
      <c r="K122" s="23" t="s">
        <v>208</v>
      </c>
      <c r="L122" s="7" t="s">
        <v>8</v>
      </c>
      <c r="M122" s="4" t="s">
        <v>97</v>
      </c>
      <c r="N122" s="8" t="s">
        <v>6</v>
      </c>
      <c r="O122" s="5">
        <v>290</v>
      </c>
    </row>
    <row r="123" spans="10:15" ht="15" thickBot="1" x14ac:dyDescent="0.35">
      <c r="J123" s="6">
        <v>42740</v>
      </c>
      <c r="K123" s="23" t="s">
        <v>208</v>
      </c>
      <c r="L123" s="7" t="s">
        <v>8</v>
      </c>
      <c r="M123" s="4" t="s">
        <v>20</v>
      </c>
      <c r="N123" s="8" t="s">
        <v>6</v>
      </c>
      <c r="O123" s="5">
        <v>15514</v>
      </c>
    </row>
    <row r="124" spans="10:15" ht="15" thickBot="1" x14ac:dyDescent="0.35">
      <c r="J124" s="6">
        <v>42744</v>
      </c>
      <c r="K124" s="23" t="s">
        <v>208</v>
      </c>
      <c r="L124" s="7" t="s">
        <v>10</v>
      </c>
      <c r="M124" s="4" t="s">
        <v>98</v>
      </c>
      <c r="N124" s="8" t="s">
        <v>14</v>
      </c>
      <c r="O124" s="5">
        <v>19488</v>
      </c>
    </row>
    <row r="125" spans="10:15" ht="15" thickBot="1" x14ac:dyDescent="0.35">
      <c r="J125" s="6">
        <v>42758</v>
      </c>
      <c r="K125" s="23" t="s">
        <v>208</v>
      </c>
      <c r="L125" s="7" t="s">
        <v>8</v>
      </c>
      <c r="M125" s="4" t="s">
        <v>99</v>
      </c>
      <c r="N125" s="8" t="s">
        <v>12</v>
      </c>
      <c r="O125" s="5">
        <v>2700</v>
      </c>
    </row>
    <row r="126" spans="10:15" ht="15" thickBot="1" x14ac:dyDescent="0.35">
      <c r="J126" s="6">
        <v>42759</v>
      </c>
      <c r="K126" s="23" t="s">
        <v>208</v>
      </c>
      <c r="L126" s="7" t="s">
        <v>8</v>
      </c>
      <c r="M126" s="4" t="s">
        <v>100</v>
      </c>
      <c r="N126" s="8" t="s">
        <v>4</v>
      </c>
      <c r="O126" s="5">
        <v>77730</v>
      </c>
    </row>
    <row r="127" spans="10:15" ht="15" thickBot="1" x14ac:dyDescent="0.35">
      <c r="J127" s="6">
        <v>42760</v>
      </c>
      <c r="K127" s="23" t="s">
        <v>208</v>
      </c>
      <c r="L127" s="7" t="s">
        <v>8</v>
      </c>
      <c r="M127" s="4" t="s">
        <v>101</v>
      </c>
      <c r="N127" s="8" t="s">
        <v>6</v>
      </c>
      <c r="O127" s="5">
        <v>1591</v>
      </c>
    </row>
    <row r="128" spans="10:15" ht="15" thickBot="1" x14ac:dyDescent="0.35">
      <c r="J128" s="6">
        <v>42761</v>
      </c>
      <c r="K128" s="23" t="s">
        <v>208</v>
      </c>
      <c r="L128" s="7" t="s">
        <v>8</v>
      </c>
      <c r="M128" s="4" t="s">
        <v>102</v>
      </c>
      <c r="N128" s="8" t="s">
        <v>12</v>
      </c>
      <c r="O128" s="5">
        <v>1080</v>
      </c>
    </row>
    <row r="129" spans="10:15" ht="15" thickBot="1" x14ac:dyDescent="0.35">
      <c r="J129" s="6">
        <v>42764</v>
      </c>
      <c r="K129" s="23" t="s">
        <v>208</v>
      </c>
      <c r="L129" s="7" t="s">
        <v>8</v>
      </c>
      <c r="M129" s="4" t="s">
        <v>33</v>
      </c>
      <c r="N129" s="8" t="s">
        <v>193</v>
      </c>
      <c r="O129" s="5">
        <v>4240</v>
      </c>
    </row>
    <row r="130" spans="10:15" ht="15" thickBot="1" x14ac:dyDescent="0.35">
      <c r="J130" s="6">
        <v>42769</v>
      </c>
      <c r="K130" s="23" t="s">
        <v>208</v>
      </c>
      <c r="L130" s="7" t="s">
        <v>8</v>
      </c>
      <c r="M130" s="4" t="s">
        <v>103</v>
      </c>
      <c r="N130" s="8" t="s">
        <v>4</v>
      </c>
      <c r="O130" s="5">
        <v>6317</v>
      </c>
    </row>
    <row r="131" spans="10:15" ht="15" thickBot="1" x14ac:dyDescent="0.35">
      <c r="J131" s="6">
        <v>42771</v>
      </c>
      <c r="K131" s="23" t="s">
        <v>208</v>
      </c>
      <c r="L131" s="7" t="s">
        <v>8</v>
      </c>
      <c r="M131" s="4" t="s">
        <v>104</v>
      </c>
      <c r="N131" s="8" t="s">
        <v>4</v>
      </c>
      <c r="O131" s="5">
        <v>7848</v>
      </c>
    </row>
    <row r="132" spans="10:15" ht="15" thickBot="1" x14ac:dyDescent="0.35">
      <c r="J132" s="6">
        <v>42778</v>
      </c>
      <c r="K132" s="23" t="s">
        <v>208</v>
      </c>
      <c r="L132" s="7" t="s">
        <v>8</v>
      </c>
      <c r="M132" s="4" t="s">
        <v>105</v>
      </c>
      <c r="N132" s="8" t="s">
        <v>12</v>
      </c>
      <c r="O132" s="5">
        <v>402623</v>
      </c>
    </row>
    <row r="133" spans="10:15" ht="15" thickBot="1" x14ac:dyDescent="0.35">
      <c r="J133" s="6">
        <v>42784</v>
      </c>
      <c r="K133" s="23" t="s">
        <v>208</v>
      </c>
      <c r="L133" s="7" t="s">
        <v>8</v>
      </c>
      <c r="M133" s="4" t="s">
        <v>106</v>
      </c>
      <c r="N133" s="8" t="s">
        <v>6</v>
      </c>
      <c r="O133" s="5">
        <v>2800000</v>
      </c>
    </row>
    <row r="134" spans="10:15" ht="15" thickBot="1" x14ac:dyDescent="0.35">
      <c r="J134" s="6">
        <v>42793</v>
      </c>
      <c r="K134" s="23" t="s">
        <v>208</v>
      </c>
      <c r="L134" s="7" t="s">
        <v>8</v>
      </c>
      <c r="M134" s="4" t="s">
        <v>107</v>
      </c>
      <c r="N134" s="8" t="s">
        <v>6</v>
      </c>
      <c r="O134" s="5">
        <v>930</v>
      </c>
    </row>
    <row r="135" spans="10:15" ht="15" thickBot="1" x14ac:dyDescent="0.35">
      <c r="J135" s="6">
        <v>42796</v>
      </c>
      <c r="K135" s="23" t="s">
        <v>209</v>
      </c>
      <c r="L135" s="7" t="s">
        <v>8</v>
      </c>
      <c r="M135" s="4" t="s">
        <v>108</v>
      </c>
      <c r="N135" s="8" t="s">
        <v>193</v>
      </c>
      <c r="O135" s="5">
        <v>16743</v>
      </c>
    </row>
    <row r="136" spans="10:15" ht="15" thickBot="1" x14ac:dyDescent="0.35">
      <c r="J136" s="6">
        <v>42803</v>
      </c>
      <c r="K136" s="23" t="s">
        <v>209</v>
      </c>
      <c r="L136" s="7" t="s">
        <v>8</v>
      </c>
      <c r="M136" s="4" t="s">
        <v>109</v>
      </c>
      <c r="N136" s="8" t="s">
        <v>4</v>
      </c>
      <c r="O136" s="5">
        <v>5084</v>
      </c>
    </row>
    <row r="137" spans="10:15" ht="15" thickBot="1" x14ac:dyDescent="0.35">
      <c r="J137" s="6">
        <v>42821</v>
      </c>
      <c r="K137" s="23" t="s">
        <v>209</v>
      </c>
      <c r="L137" s="7" t="s">
        <v>9</v>
      </c>
      <c r="M137" s="4" t="s">
        <v>110</v>
      </c>
      <c r="N137" s="8" t="s">
        <v>12</v>
      </c>
      <c r="O137" s="5">
        <v>1800</v>
      </c>
    </row>
    <row r="138" spans="10:15" ht="15" thickBot="1" x14ac:dyDescent="0.35">
      <c r="J138" s="6">
        <v>42838</v>
      </c>
      <c r="K138" s="23" t="s">
        <v>209</v>
      </c>
      <c r="L138" s="7" t="s">
        <v>8</v>
      </c>
      <c r="M138" s="4" t="s">
        <v>111</v>
      </c>
      <c r="N138" s="8" t="s">
        <v>5</v>
      </c>
      <c r="O138" s="5">
        <v>330</v>
      </c>
    </row>
    <row r="139" spans="10:15" ht="15" thickBot="1" x14ac:dyDescent="0.35">
      <c r="J139" s="6">
        <v>42843</v>
      </c>
      <c r="K139" s="23" t="s">
        <v>209</v>
      </c>
      <c r="L139" s="7" t="s">
        <v>9</v>
      </c>
      <c r="M139" s="4" t="s">
        <v>112</v>
      </c>
      <c r="N139" s="8" t="s">
        <v>4</v>
      </c>
      <c r="O139" s="5">
        <v>5625</v>
      </c>
    </row>
    <row r="140" spans="10:15" ht="15" thickBot="1" x14ac:dyDescent="0.35">
      <c r="J140" s="6">
        <v>42845</v>
      </c>
      <c r="K140" s="23" t="s">
        <v>209</v>
      </c>
      <c r="L140" s="7" t="s">
        <v>8</v>
      </c>
      <c r="M140" s="4" t="s">
        <v>45</v>
      </c>
      <c r="N140" s="8" t="s">
        <v>193</v>
      </c>
      <c r="O140" s="5">
        <v>259230</v>
      </c>
    </row>
    <row r="141" spans="10:15" ht="15" thickBot="1" x14ac:dyDescent="0.35">
      <c r="J141" s="6">
        <v>42845</v>
      </c>
      <c r="K141" s="23" t="s">
        <v>209</v>
      </c>
      <c r="L141" s="7" t="s">
        <v>8</v>
      </c>
      <c r="M141" s="4" t="s">
        <v>79</v>
      </c>
      <c r="N141" s="8" t="s">
        <v>193</v>
      </c>
      <c r="O141" s="5">
        <v>107943</v>
      </c>
    </row>
    <row r="142" spans="10:15" ht="15" thickBot="1" x14ac:dyDescent="0.35">
      <c r="J142" s="6">
        <v>42856</v>
      </c>
      <c r="K142" s="23" t="s">
        <v>209</v>
      </c>
      <c r="L142" s="7" t="s">
        <v>8</v>
      </c>
      <c r="M142" s="4" t="s">
        <v>113</v>
      </c>
      <c r="N142" s="8" t="s">
        <v>6</v>
      </c>
      <c r="O142" s="5">
        <v>6907</v>
      </c>
    </row>
    <row r="143" spans="10:15" ht="15" thickBot="1" x14ac:dyDescent="0.35">
      <c r="J143" s="6">
        <v>42865</v>
      </c>
      <c r="K143" s="23" t="s">
        <v>209</v>
      </c>
      <c r="L143" s="7" t="s">
        <v>8</v>
      </c>
      <c r="M143" s="4" t="s">
        <v>42</v>
      </c>
      <c r="N143" s="8" t="s">
        <v>193</v>
      </c>
      <c r="O143" s="5">
        <v>117500</v>
      </c>
    </row>
    <row r="144" spans="10:15" ht="15" thickBot="1" x14ac:dyDescent="0.35">
      <c r="J144" s="6">
        <v>42866</v>
      </c>
      <c r="K144" s="23" t="s">
        <v>209</v>
      </c>
      <c r="L144" s="7" t="s">
        <v>8</v>
      </c>
      <c r="M144" s="4" t="s">
        <v>45</v>
      </c>
      <c r="N144" s="8" t="s">
        <v>193</v>
      </c>
      <c r="O144" s="5">
        <v>129000</v>
      </c>
    </row>
    <row r="145" spans="10:15" ht="15" thickBot="1" x14ac:dyDescent="0.35">
      <c r="J145" s="6">
        <v>42873</v>
      </c>
      <c r="K145" s="23" t="s">
        <v>209</v>
      </c>
      <c r="L145" s="7" t="s">
        <v>9</v>
      </c>
      <c r="M145" s="4" t="s">
        <v>114</v>
      </c>
      <c r="N145" s="8" t="s">
        <v>4</v>
      </c>
      <c r="O145" s="5">
        <v>35580</v>
      </c>
    </row>
    <row r="146" spans="10:15" ht="15" thickBot="1" x14ac:dyDescent="0.35">
      <c r="J146" s="6">
        <v>42889</v>
      </c>
      <c r="K146" s="23" t="s">
        <v>210</v>
      </c>
      <c r="L146" s="7" t="s">
        <v>8</v>
      </c>
      <c r="M146" s="4" t="s">
        <v>33</v>
      </c>
      <c r="N146" s="8" t="s">
        <v>193</v>
      </c>
      <c r="O146" s="5">
        <v>5700000</v>
      </c>
    </row>
    <row r="147" spans="10:15" ht="15" thickBot="1" x14ac:dyDescent="0.35">
      <c r="J147" s="6">
        <v>42891</v>
      </c>
      <c r="K147" s="23" t="s">
        <v>210</v>
      </c>
      <c r="L147" s="7" t="s">
        <v>8</v>
      </c>
      <c r="M147" s="4" t="s">
        <v>115</v>
      </c>
      <c r="N147" s="8" t="s">
        <v>6</v>
      </c>
      <c r="O147" s="5">
        <v>140</v>
      </c>
    </row>
    <row r="148" spans="10:15" ht="15" thickBot="1" x14ac:dyDescent="0.35">
      <c r="J148" s="6">
        <v>42894</v>
      </c>
      <c r="K148" s="23" t="s">
        <v>210</v>
      </c>
      <c r="L148" s="7" t="s">
        <v>8</v>
      </c>
      <c r="M148" s="4" t="s">
        <v>33</v>
      </c>
      <c r="N148" s="8" t="s">
        <v>193</v>
      </c>
      <c r="O148" s="5">
        <v>40440</v>
      </c>
    </row>
    <row r="149" spans="10:15" ht="15" thickBot="1" x14ac:dyDescent="0.35">
      <c r="J149" s="6">
        <v>42901</v>
      </c>
      <c r="K149" s="23" t="s">
        <v>210</v>
      </c>
      <c r="L149" s="7" t="s">
        <v>9</v>
      </c>
      <c r="M149" s="4" t="s">
        <v>45</v>
      </c>
      <c r="N149" s="8" t="s">
        <v>5</v>
      </c>
      <c r="O149" s="5">
        <v>82286</v>
      </c>
    </row>
    <row r="150" spans="10:15" ht="15" thickBot="1" x14ac:dyDescent="0.35">
      <c r="J150" s="6">
        <v>42905</v>
      </c>
      <c r="K150" s="23" t="s">
        <v>210</v>
      </c>
      <c r="L150" s="7" t="s">
        <v>9</v>
      </c>
      <c r="M150" s="4" t="s">
        <v>116</v>
      </c>
      <c r="N150" s="8" t="s">
        <v>4</v>
      </c>
      <c r="O150" s="5">
        <v>2762</v>
      </c>
    </row>
    <row r="151" spans="10:15" ht="15" thickBot="1" x14ac:dyDescent="0.35">
      <c r="J151" s="6">
        <v>42907</v>
      </c>
      <c r="K151" s="23" t="s">
        <v>210</v>
      </c>
      <c r="L151" s="7" t="s">
        <v>9</v>
      </c>
      <c r="M151" s="4" t="s">
        <v>117</v>
      </c>
      <c r="N151" s="8" t="s">
        <v>4</v>
      </c>
      <c r="O151" s="5">
        <v>13300</v>
      </c>
    </row>
    <row r="152" spans="10:15" ht="15" thickBot="1" x14ac:dyDescent="0.35">
      <c r="J152" s="6">
        <v>42915</v>
      </c>
      <c r="K152" s="23" t="s">
        <v>210</v>
      </c>
      <c r="L152" s="7" t="s">
        <v>8</v>
      </c>
      <c r="M152" s="4" t="s">
        <v>77</v>
      </c>
      <c r="N152" s="8" t="s">
        <v>6</v>
      </c>
      <c r="O152" s="5">
        <v>2768</v>
      </c>
    </row>
    <row r="153" spans="10:15" ht="15" thickBot="1" x14ac:dyDescent="0.35">
      <c r="J153" s="6">
        <v>42922</v>
      </c>
      <c r="K153" s="23" t="s">
        <v>210</v>
      </c>
      <c r="L153" s="7" t="s">
        <v>8</v>
      </c>
      <c r="M153" s="4" t="s">
        <v>118</v>
      </c>
      <c r="N153" s="8" t="s">
        <v>4</v>
      </c>
      <c r="O153" s="5">
        <v>35860</v>
      </c>
    </row>
    <row r="154" spans="10:15" ht="15" thickBot="1" x14ac:dyDescent="0.35">
      <c r="J154" s="6">
        <v>42935</v>
      </c>
      <c r="K154" s="23" t="s">
        <v>210</v>
      </c>
      <c r="L154" s="7" t="s">
        <v>8</v>
      </c>
      <c r="M154" s="4" t="s">
        <v>119</v>
      </c>
      <c r="N154" s="8" t="s">
        <v>12</v>
      </c>
      <c r="O154" s="5">
        <v>21700000</v>
      </c>
    </row>
    <row r="155" spans="10:15" ht="15" thickBot="1" x14ac:dyDescent="0.35">
      <c r="J155" s="6">
        <v>42937</v>
      </c>
      <c r="K155" s="23" t="s">
        <v>210</v>
      </c>
      <c r="L155" s="7" t="s">
        <v>8</v>
      </c>
      <c r="M155" s="4" t="s">
        <v>33</v>
      </c>
      <c r="N155" s="8" t="s">
        <v>193</v>
      </c>
      <c r="O155" s="5">
        <v>26669</v>
      </c>
    </row>
    <row r="156" spans="10:15" ht="15" thickBot="1" x14ac:dyDescent="0.35">
      <c r="J156" s="6">
        <v>42941</v>
      </c>
      <c r="K156" s="23" t="s">
        <v>210</v>
      </c>
      <c r="L156" s="7" t="s">
        <v>8</v>
      </c>
      <c r="M156" s="4" t="s">
        <v>120</v>
      </c>
      <c r="N156" s="8" t="s">
        <v>193</v>
      </c>
      <c r="O156" s="5">
        <v>5920</v>
      </c>
    </row>
    <row r="157" spans="10:15" ht="15" thickBot="1" x14ac:dyDescent="0.35">
      <c r="J157" s="6">
        <v>42961</v>
      </c>
      <c r="K157" s="23" t="s">
        <v>210</v>
      </c>
      <c r="L157" s="7" t="s">
        <v>8</v>
      </c>
      <c r="M157" s="4" t="s">
        <v>121</v>
      </c>
      <c r="N157" s="8" t="s">
        <v>4</v>
      </c>
      <c r="O157" s="5">
        <v>12894</v>
      </c>
    </row>
    <row r="158" spans="10:15" ht="15" thickBot="1" x14ac:dyDescent="0.35">
      <c r="J158" s="6">
        <v>42963</v>
      </c>
      <c r="K158" s="23" t="s">
        <v>210</v>
      </c>
      <c r="L158" s="7" t="s">
        <v>9</v>
      </c>
      <c r="M158" s="4" t="s">
        <v>122</v>
      </c>
      <c r="N158" s="8" t="s">
        <v>14</v>
      </c>
      <c r="O158" s="5">
        <v>17000</v>
      </c>
    </row>
    <row r="159" spans="10:15" ht="15" thickBot="1" x14ac:dyDescent="0.35">
      <c r="J159" s="6">
        <v>42983</v>
      </c>
      <c r="K159" s="23" t="s">
        <v>211</v>
      </c>
      <c r="L159" s="7" t="s">
        <v>8</v>
      </c>
      <c r="M159" s="4" t="s">
        <v>33</v>
      </c>
      <c r="N159" s="8" t="s">
        <v>193</v>
      </c>
      <c r="O159" s="5">
        <v>884</v>
      </c>
    </row>
    <row r="160" spans="10:15" ht="15" thickBot="1" x14ac:dyDescent="0.35">
      <c r="J160" s="6">
        <v>42992</v>
      </c>
      <c r="K160" s="23" t="s">
        <v>211</v>
      </c>
      <c r="L160" s="7" t="s">
        <v>8</v>
      </c>
      <c r="M160" s="4" t="s">
        <v>33</v>
      </c>
      <c r="N160" s="8" t="s">
        <v>7</v>
      </c>
      <c r="O160" s="5">
        <v>11250</v>
      </c>
    </row>
    <row r="161" spans="10:15" ht="15" thickBot="1" x14ac:dyDescent="0.35">
      <c r="J161" s="6">
        <v>43003</v>
      </c>
      <c r="K161" s="23" t="s">
        <v>211</v>
      </c>
      <c r="L161" s="7" t="s">
        <v>8</v>
      </c>
      <c r="M161" s="4" t="s">
        <v>33</v>
      </c>
      <c r="N161" s="8" t="s">
        <v>193</v>
      </c>
      <c r="O161" s="5">
        <v>21700000</v>
      </c>
    </row>
    <row r="162" spans="10:15" ht="15" thickBot="1" x14ac:dyDescent="0.35">
      <c r="J162" s="6">
        <v>43007</v>
      </c>
      <c r="K162" s="23" t="s">
        <v>211</v>
      </c>
      <c r="L162" s="7" t="s">
        <v>8</v>
      </c>
      <c r="M162" s="4" t="s">
        <v>33</v>
      </c>
      <c r="N162" s="8" t="s">
        <v>193</v>
      </c>
      <c r="O162" s="5">
        <v>65</v>
      </c>
    </row>
    <row r="163" spans="10:15" ht="15" thickBot="1" x14ac:dyDescent="0.35">
      <c r="J163" s="6">
        <v>43014</v>
      </c>
      <c r="K163" s="23" t="s">
        <v>211</v>
      </c>
      <c r="L163" s="7" t="s">
        <v>8</v>
      </c>
      <c r="M163" s="4" t="s">
        <v>123</v>
      </c>
      <c r="N163" s="8" t="s">
        <v>193</v>
      </c>
      <c r="O163" s="5">
        <v>845000</v>
      </c>
    </row>
    <row r="164" spans="10:15" ht="15" thickBot="1" x14ac:dyDescent="0.35">
      <c r="J164" s="6">
        <v>43017</v>
      </c>
      <c r="K164" s="23" t="s">
        <v>211</v>
      </c>
      <c r="L164" s="7" t="s">
        <v>8</v>
      </c>
      <c r="M164" s="4" t="s">
        <v>124</v>
      </c>
      <c r="N164" s="8" t="s">
        <v>6</v>
      </c>
      <c r="O164" s="5">
        <v>70400</v>
      </c>
    </row>
    <row r="165" spans="10:15" ht="15" thickBot="1" x14ac:dyDescent="0.35">
      <c r="J165" s="6">
        <v>43019</v>
      </c>
      <c r="K165" s="23" t="s">
        <v>211</v>
      </c>
      <c r="L165" s="7" t="s">
        <v>8</v>
      </c>
      <c r="M165" s="4" t="s">
        <v>125</v>
      </c>
      <c r="N165" s="8" t="s">
        <v>11</v>
      </c>
      <c r="O165" s="5">
        <v>83900000</v>
      </c>
    </row>
    <row r="166" spans="10:15" ht="15" thickBot="1" x14ac:dyDescent="0.35">
      <c r="J166" s="6">
        <v>43021</v>
      </c>
      <c r="K166" s="23" t="s">
        <v>211</v>
      </c>
      <c r="L166" s="7" t="s">
        <v>8</v>
      </c>
      <c r="M166" s="4" t="s">
        <v>79</v>
      </c>
      <c r="N166" s="8" t="s">
        <v>193</v>
      </c>
      <c r="O166" s="5">
        <v>173554</v>
      </c>
    </row>
    <row r="167" spans="10:15" ht="15" thickBot="1" x14ac:dyDescent="0.35">
      <c r="J167" s="6">
        <v>43021</v>
      </c>
      <c r="K167" s="23" t="s">
        <v>211</v>
      </c>
      <c r="L167" s="7" t="s">
        <v>8</v>
      </c>
      <c r="M167" s="4" t="s">
        <v>33</v>
      </c>
      <c r="N167" s="8" t="s">
        <v>193</v>
      </c>
      <c r="O167" s="5">
        <v>1900</v>
      </c>
    </row>
    <row r="168" spans="10:15" ht="15" thickBot="1" x14ac:dyDescent="0.35">
      <c r="J168" s="6">
        <v>43032</v>
      </c>
      <c r="K168" s="23" t="s">
        <v>211</v>
      </c>
      <c r="L168" s="7" t="s">
        <v>8</v>
      </c>
      <c r="M168" s="4" t="s">
        <v>79</v>
      </c>
      <c r="N168" s="8" t="s">
        <v>193</v>
      </c>
      <c r="O168" s="5">
        <v>8200</v>
      </c>
    </row>
    <row r="169" spans="10:15" ht="15" thickBot="1" x14ac:dyDescent="0.35">
      <c r="J169" s="6">
        <v>43035</v>
      </c>
      <c r="K169" s="23" t="s">
        <v>211</v>
      </c>
      <c r="L169" s="7" t="s">
        <v>8</v>
      </c>
      <c r="M169" s="4" t="s">
        <v>33</v>
      </c>
      <c r="N169" s="8" t="s">
        <v>193</v>
      </c>
      <c r="O169" s="5">
        <v>50</v>
      </c>
    </row>
    <row r="170" spans="10:15" ht="15" thickBot="1" x14ac:dyDescent="0.35">
      <c r="J170" s="6">
        <v>43040</v>
      </c>
      <c r="K170" s="23" t="s">
        <v>211</v>
      </c>
      <c r="L170" s="7" t="s">
        <v>8</v>
      </c>
      <c r="M170" s="4" t="s">
        <v>126</v>
      </c>
      <c r="N170" s="8" t="s">
        <v>193</v>
      </c>
      <c r="O170" s="5">
        <v>3300000</v>
      </c>
    </row>
    <row r="171" spans="10:15" ht="15" thickBot="1" x14ac:dyDescent="0.35">
      <c r="J171" s="6">
        <v>43040</v>
      </c>
      <c r="K171" s="23" t="s">
        <v>211</v>
      </c>
      <c r="L171" s="7" t="s">
        <v>8</v>
      </c>
      <c r="M171" s="4" t="s">
        <v>127</v>
      </c>
      <c r="N171" s="8" t="s">
        <v>5</v>
      </c>
      <c r="O171" s="5">
        <v>4374</v>
      </c>
    </row>
    <row r="172" spans="10:15" ht="15" thickBot="1" x14ac:dyDescent="0.35">
      <c r="J172" s="6">
        <v>43042</v>
      </c>
      <c r="K172" s="23" t="s">
        <v>211</v>
      </c>
      <c r="L172" s="7" t="s">
        <v>8</v>
      </c>
      <c r="M172" s="4" t="s">
        <v>33</v>
      </c>
      <c r="N172" s="8" t="s">
        <v>193</v>
      </c>
      <c r="O172" s="5">
        <v>1084384</v>
      </c>
    </row>
    <row r="173" spans="10:15" ht="15" thickBot="1" x14ac:dyDescent="0.35">
      <c r="J173" s="6">
        <v>43047</v>
      </c>
      <c r="K173" s="23" t="s">
        <v>211</v>
      </c>
      <c r="L173" s="7" t="s">
        <v>8</v>
      </c>
      <c r="M173" s="4" t="s">
        <v>128</v>
      </c>
      <c r="N173" s="8" t="s">
        <v>7</v>
      </c>
      <c r="O173" s="5">
        <v>3750</v>
      </c>
    </row>
    <row r="174" spans="10:15" ht="15" thickBot="1" x14ac:dyDescent="0.35">
      <c r="J174" s="6">
        <v>43054</v>
      </c>
      <c r="K174" s="23" t="s">
        <v>211</v>
      </c>
      <c r="L174" s="7" t="s">
        <v>8</v>
      </c>
      <c r="M174" s="4" t="s">
        <v>129</v>
      </c>
      <c r="N174" s="8" t="s">
        <v>6</v>
      </c>
      <c r="O174" s="5">
        <v>98000</v>
      </c>
    </row>
    <row r="175" spans="10:15" ht="15" thickBot="1" x14ac:dyDescent="0.35">
      <c r="J175" s="6">
        <v>43063</v>
      </c>
      <c r="K175" s="23" t="s">
        <v>211</v>
      </c>
      <c r="L175" s="7" t="s">
        <v>8</v>
      </c>
      <c r="M175" s="4" t="s">
        <v>33</v>
      </c>
      <c r="N175" s="8" t="s">
        <v>193</v>
      </c>
      <c r="O175" s="5">
        <v>95927</v>
      </c>
    </row>
    <row r="176" spans="10:15" ht="15" thickBot="1" x14ac:dyDescent="0.35">
      <c r="J176" s="6">
        <v>43075</v>
      </c>
      <c r="K176" s="23" t="s">
        <v>208</v>
      </c>
      <c r="L176" s="7" t="s">
        <v>8</v>
      </c>
      <c r="M176" s="4" t="s">
        <v>117</v>
      </c>
      <c r="N176" s="8" t="s">
        <v>4</v>
      </c>
      <c r="O176" s="5">
        <v>990</v>
      </c>
    </row>
    <row r="177" spans="10:15" ht="15" thickBot="1" x14ac:dyDescent="0.35">
      <c r="J177" s="6">
        <v>43079</v>
      </c>
      <c r="K177" s="23" t="s">
        <v>208</v>
      </c>
      <c r="L177" s="7" t="s">
        <v>8</v>
      </c>
      <c r="M177" s="4" t="s">
        <v>130</v>
      </c>
      <c r="N177" s="8" t="s">
        <v>4</v>
      </c>
      <c r="O177" s="5">
        <v>98772</v>
      </c>
    </row>
    <row r="178" spans="10:15" ht="15" thickBot="1" x14ac:dyDescent="0.35">
      <c r="J178" s="6">
        <v>43086</v>
      </c>
      <c r="K178" s="23" t="s">
        <v>208</v>
      </c>
      <c r="L178" s="7" t="s">
        <v>8</v>
      </c>
      <c r="M178" s="4" t="s">
        <v>131</v>
      </c>
      <c r="N178" s="8" t="s">
        <v>193</v>
      </c>
      <c r="O178" s="5">
        <v>102</v>
      </c>
    </row>
    <row r="179" spans="10:15" ht="15" thickBot="1" x14ac:dyDescent="0.35">
      <c r="J179" s="6">
        <v>43094</v>
      </c>
      <c r="K179" s="23" t="s">
        <v>208</v>
      </c>
      <c r="L179" s="7" t="s">
        <v>8</v>
      </c>
      <c r="M179" s="4" t="s">
        <v>132</v>
      </c>
      <c r="N179" s="8" t="s">
        <v>6</v>
      </c>
      <c r="O179" s="5">
        <v>88</v>
      </c>
    </row>
    <row r="180" spans="10:15" ht="15" thickBot="1" x14ac:dyDescent="0.35">
      <c r="J180" s="6">
        <v>42374</v>
      </c>
      <c r="K180" s="23" t="s">
        <v>208</v>
      </c>
      <c r="L180" s="7" t="s">
        <v>9</v>
      </c>
      <c r="M180" s="4" t="s">
        <v>158</v>
      </c>
      <c r="N180" s="8" t="s">
        <v>4</v>
      </c>
      <c r="O180" s="5">
        <v>464820</v>
      </c>
    </row>
    <row r="181" spans="10:15" ht="15" thickBot="1" x14ac:dyDescent="0.35">
      <c r="J181" s="6">
        <v>42392</v>
      </c>
      <c r="K181" s="23" t="s">
        <v>208</v>
      </c>
      <c r="L181" s="7" t="s">
        <v>9</v>
      </c>
      <c r="M181" s="4" t="s">
        <v>157</v>
      </c>
      <c r="N181" s="8" t="s">
        <v>7</v>
      </c>
      <c r="O181" s="5">
        <v>54690</v>
      </c>
    </row>
    <row r="182" spans="10:15" ht="15" thickBot="1" x14ac:dyDescent="0.35">
      <c r="J182" s="6">
        <v>42392</v>
      </c>
      <c r="K182" s="23" t="s">
        <v>208</v>
      </c>
      <c r="L182" s="7" t="s">
        <v>8</v>
      </c>
      <c r="M182" s="4" t="s">
        <v>156</v>
      </c>
      <c r="N182" s="8" t="s">
        <v>4</v>
      </c>
      <c r="O182" s="5">
        <v>1561</v>
      </c>
    </row>
    <row r="183" spans="10:15" ht="15" thickBot="1" x14ac:dyDescent="0.35">
      <c r="J183" s="6">
        <v>42396</v>
      </c>
      <c r="K183" s="23" t="s">
        <v>208</v>
      </c>
      <c r="L183" s="7" t="s">
        <v>8</v>
      </c>
      <c r="M183" s="4" t="s">
        <v>155</v>
      </c>
      <c r="N183" s="8" t="s">
        <v>4</v>
      </c>
      <c r="O183" s="5">
        <v>54664</v>
      </c>
    </row>
    <row r="184" spans="10:15" ht="15" thickBot="1" x14ac:dyDescent="0.35">
      <c r="J184" s="6">
        <v>42416</v>
      </c>
      <c r="K184" s="23" t="s">
        <v>208</v>
      </c>
      <c r="L184" s="7" t="s">
        <v>8</v>
      </c>
      <c r="M184" s="4" t="s">
        <v>154</v>
      </c>
      <c r="N184" s="8" t="s">
        <v>4</v>
      </c>
      <c r="O184" s="5">
        <v>6426</v>
      </c>
    </row>
    <row r="185" spans="10:15" ht="15" thickBot="1" x14ac:dyDescent="0.35">
      <c r="J185" s="6">
        <v>42418</v>
      </c>
      <c r="K185" s="23" t="s">
        <v>208</v>
      </c>
      <c r="L185" s="7" t="s">
        <v>8</v>
      </c>
      <c r="M185" s="4" t="s">
        <v>45</v>
      </c>
      <c r="N185" s="8" t="s">
        <v>12</v>
      </c>
      <c r="O185" s="5">
        <v>219</v>
      </c>
    </row>
    <row r="186" spans="10:15" ht="15" thickBot="1" x14ac:dyDescent="0.35">
      <c r="J186" s="6">
        <v>42418</v>
      </c>
      <c r="K186" s="23" t="s">
        <v>208</v>
      </c>
      <c r="L186" s="7" t="s">
        <v>8</v>
      </c>
      <c r="M186" s="4" t="s">
        <v>153</v>
      </c>
      <c r="N186" s="8" t="s">
        <v>6</v>
      </c>
      <c r="O186" s="5">
        <v>30</v>
      </c>
    </row>
    <row r="187" spans="10:15" ht="15" thickBot="1" x14ac:dyDescent="0.35">
      <c r="J187" s="6">
        <v>42436</v>
      </c>
      <c r="K187" s="23" t="s">
        <v>209</v>
      </c>
      <c r="L187" s="7" t="s">
        <v>9</v>
      </c>
      <c r="M187" s="4" t="s">
        <v>152</v>
      </c>
      <c r="N187" s="8" t="s">
        <v>4</v>
      </c>
      <c r="O187" s="5">
        <v>560604</v>
      </c>
    </row>
    <row r="188" spans="10:15" ht="15" thickBot="1" x14ac:dyDescent="0.35">
      <c r="J188" s="6">
        <v>42439</v>
      </c>
      <c r="K188" s="23" t="s">
        <v>209</v>
      </c>
      <c r="L188" s="7" t="s">
        <v>8</v>
      </c>
      <c r="M188" s="4" t="s">
        <v>151</v>
      </c>
      <c r="N188" s="8" t="s">
        <v>11</v>
      </c>
      <c r="O188" s="5">
        <v>75800</v>
      </c>
    </row>
    <row r="189" spans="10:15" ht="15" thickBot="1" x14ac:dyDescent="0.35">
      <c r="J189" s="6">
        <v>42443</v>
      </c>
      <c r="K189" s="23" t="s">
        <v>209</v>
      </c>
      <c r="L189" s="7" t="s">
        <v>8</v>
      </c>
      <c r="M189" s="4" t="s">
        <v>150</v>
      </c>
      <c r="N189" s="8" t="s">
        <v>4</v>
      </c>
      <c r="O189" s="5">
        <v>36560</v>
      </c>
    </row>
    <row r="190" spans="10:15" ht="15" thickBot="1" x14ac:dyDescent="0.35">
      <c r="J190" s="6">
        <v>42452</v>
      </c>
      <c r="K190" s="23" t="s">
        <v>209</v>
      </c>
      <c r="L190" s="7" t="s">
        <v>8</v>
      </c>
      <c r="M190" s="4" t="s">
        <v>149</v>
      </c>
      <c r="N190" s="8" t="s">
        <v>6</v>
      </c>
      <c r="O190" s="5">
        <v>100</v>
      </c>
    </row>
    <row r="191" spans="10:15" ht="15" thickBot="1" x14ac:dyDescent="0.35">
      <c r="J191" s="6">
        <v>42465</v>
      </c>
      <c r="K191" s="23" t="s">
        <v>209</v>
      </c>
      <c r="L191" s="7" t="s">
        <v>8</v>
      </c>
      <c r="M191" s="4" t="s">
        <v>148</v>
      </c>
      <c r="N191" s="8" t="s">
        <v>6</v>
      </c>
      <c r="O191" s="5">
        <v>92</v>
      </c>
    </row>
    <row r="192" spans="10:15" ht="15" thickBot="1" x14ac:dyDescent="0.35">
      <c r="J192" s="6">
        <v>42478</v>
      </c>
      <c r="K192" s="23" t="s">
        <v>209</v>
      </c>
      <c r="L192" s="7" t="s">
        <v>8</v>
      </c>
      <c r="M192" s="4" t="s">
        <v>147</v>
      </c>
      <c r="N192" s="8" t="s">
        <v>7</v>
      </c>
      <c r="O192" s="5">
        <v>9465</v>
      </c>
    </row>
    <row r="193" spans="10:15" ht="15" thickBot="1" x14ac:dyDescent="0.35">
      <c r="J193" s="6">
        <v>42480</v>
      </c>
      <c r="K193" s="23" t="s">
        <v>209</v>
      </c>
      <c r="L193" s="7" t="s">
        <v>8</v>
      </c>
      <c r="M193" s="4" t="s">
        <v>146</v>
      </c>
      <c r="N193" s="8" t="s">
        <v>12</v>
      </c>
      <c r="O193" s="5">
        <v>20610</v>
      </c>
    </row>
    <row r="194" spans="10:15" ht="15" thickBot="1" x14ac:dyDescent="0.35">
      <c r="J194" s="6">
        <v>42495</v>
      </c>
      <c r="K194" s="23" t="s">
        <v>209</v>
      </c>
      <c r="L194" s="7" t="s">
        <v>8</v>
      </c>
      <c r="M194" s="4" t="s">
        <v>33</v>
      </c>
      <c r="N194" s="8" t="s">
        <v>193</v>
      </c>
      <c r="O194" s="5">
        <v>156235</v>
      </c>
    </row>
    <row r="195" spans="10:15" ht="15" thickBot="1" x14ac:dyDescent="0.35">
      <c r="J195" s="6">
        <v>42515</v>
      </c>
      <c r="K195" s="23" t="s">
        <v>209</v>
      </c>
      <c r="L195" s="7" t="s">
        <v>8</v>
      </c>
      <c r="M195" s="4" t="s">
        <v>145</v>
      </c>
      <c r="N195" s="8" t="s">
        <v>4</v>
      </c>
      <c r="O195" s="5">
        <v>5402</v>
      </c>
    </row>
    <row r="196" spans="10:15" ht="15" thickBot="1" x14ac:dyDescent="0.35">
      <c r="J196" s="6">
        <v>42516</v>
      </c>
      <c r="K196" s="23" t="s">
        <v>209</v>
      </c>
      <c r="L196" s="7" t="s">
        <v>8</v>
      </c>
      <c r="M196" s="4" t="s">
        <v>144</v>
      </c>
      <c r="N196" s="8" t="s">
        <v>7</v>
      </c>
      <c r="O196" s="5">
        <v>4327336</v>
      </c>
    </row>
    <row r="197" spans="10:15" ht="15" thickBot="1" x14ac:dyDescent="0.35">
      <c r="J197" s="6">
        <v>42534</v>
      </c>
      <c r="K197" s="23" t="s">
        <v>210</v>
      </c>
      <c r="L197" s="7" t="s">
        <v>8</v>
      </c>
      <c r="M197" s="4" t="s">
        <v>143</v>
      </c>
      <c r="N197" s="8" t="s">
        <v>5</v>
      </c>
      <c r="O197" s="5">
        <v>664</v>
      </c>
    </row>
    <row r="198" spans="10:15" ht="15" thickBot="1" x14ac:dyDescent="0.35">
      <c r="J198" s="6">
        <v>42551</v>
      </c>
      <c r="K198" s="23" t="s">
        <v>210</v>
      </c>
      <c r="L198" s="7" t="s">
        <v>9</v>
      </c>
      <c r="M198" s="4" t="s">
        <v>142</v>
      </c>
      <c r="N198" s="8" t="s">
        <v>5</v>
      </c>
      <c r="O198" s="5">
        <v>765</v>
      </c>
    </row>
    <row r="199" spans="10:15" ht="15" thickBot="1" x14ac:dyDescent="0.35">
      <c r="J199" s="6">
        <v>42564</v>
      </c>
      <c r="K199" s="23" t="s">
        <v>210</v>
      </c>
      <c r="L199" s="7" t="s">
        <v>8</v>
      </c>
      <c r="M199" s="4" t="s">
        <v>141</v>
      </c>
      <c r="N199" s="8" t="s">
        <v>4</v>
      </c>
      <c r="O199" s="5">
        <v>16716</v>
      </c>
    </row>
    <row r="200" spans="10:15" ht="15" thickBot="1" x14ac:dyDescent="0.35">
      <c r="J200" s="6">
        <v>42568</v>
      </c>
      <c r="K200" s="23" t="s">
        <v>210</v>
      </c>
      <c r="L200" s="7" t="s">
        <v>8</v>
      </c>
      <c r="M200" s="4" t="s">
        <v>108</v>
      </c>
      <c r="N200" s="8" t="s">
        <v>193</v>
      </c>
      <c r="O200" s="5">
        <v>315</v>
      </c>
    </row>
    <row r="201" spans="10:15" ht="15" thickBot="1" x14ac:dyDescent="0.35">
      <c r="J201" s="6">
        <v>42576</v>
      </c>
      <c r="K201" s="23" t="s">
        <v>210</v>
      </c>
      <c r="L201" s="7" t="s">
        <v>9</v>
      </c>
      <c r="M201" s="4" t="s">
        <v>140</v>
      </c>
      <c r="N201" s="8" t="s">
        <v>7</v>
      </c>
      <c r="O201" s="5">
        <v>48588</v>
      </c>
    </row>
    <row r="202" spans="10:15" ht="15" thickBot="1" x14ac:dyDescent="0.35">
      <c r="J202" s="6">
        <v>42576</v>
      </c>
      <c r="K202" s="23" t="s">
        <v>210</v>
      </c>
      <c r="L202" s="7" t="s">
        <v>8</v>
      </c>
      <c r="M202" s="4" t="s">
        <v>139</v>
      </c>
      <c r="N202" s="8" t="s">
        <v>6</v>
      </c>
      <c r="O202" s="5">
        <v>5</v>
      </c>
    </row>
    <row r="203" spans="10:15" ht="15" thickBot="1" x14ac:dyDescent="0.35">
      <c r="J203" s="6">
        <v>42582</v>
      </c>
      <c r="K203" s="23" t="s">
        <v>210</v>
      </c>
      <c r="L203" s="7" t="s">
        <v>8</v>
      </c>
      <c r="M203" s="4" t="s">
        <v>108</v>
      </c>
      <c r="N203" s="8" t="s">
        <v>193</v>
      </c>
      <c r="O203" s="5">
        <v>120</v>
      </c>
    </row>
    <row r="204" spans="10:15" ht="15" thickBot="1" x14ac:dyDescent="0.35">
      <c r="J204" s="6">
        <v>42586</v>
      </c>
      <c r="K204" s="23" t="s">
        <v>210</v>
      </c>
      <c r="L204" s="7" t="s">
        <v>8</v>
      </c>
      <c r="M204" s="4" t="s">
        <v>33</v>
      </c>
      <c r="N204" s="8" t="s">
        <v>193</v>
      </c>
      <c r="O204" s="5">
        <v>13078</v>
      </c>
    </row>
    <row r="205" spans="10:15" ht="15" thickBot="1" x14ac:dyDescent="0.35">
      <c r="J205" s="6">
        <v>42587</v>
      </c>
      <c r="K205" s="23" t="s">
        <v>210</v>
      </c>
      <c r="L205" s="7" t="s">
        <v>8</v>
      </c>
      <c r="M205" s="4" t="s">
        <v>108</v>
      </c>
      <c r="N205" s="8" t="s">
        <v>193</v>
      </c>
      <c r="O205" s="5">
        <v>4337</v>
      </c>
    </row>
    <row r="206" spans="10:15" ht="15" thickBot="1" x14ac:dyDescent="0.35">
      <c r="J206" s="6">
        <v>42600</v>
      </c>
      <c r="K206" s="23" t="s">
        <v>210</v>
      </c>
      <c r="L206" s="7" t="s">
        <v>8</v>
      </c>
      <c r="M206" s="4" t="s">
        <v>45</v>
      </c>
      <c r="N206" s="8" t="s">
        <v>193</v>
      </c>
      <c r="O206" s="5">
        <v>909</v>
      </c>
    </row>
    <row r="207" spans="10:15" ht="15" thickBot="1" x14ac:dyDescent="0.35">
      <c r="J207" s="6">
        <v>42613</v>
      </c>
      <c r="K207" s="23" t="s">
        <v>210</v>
      </c>
      <c r="L207" s="7" t="s">
        <v>9</v>
      </c>
      <c r="M207" s="4" t="s">
        <v>138</v>
      </c>
      <c r="N207" s="8" t="s">
        <v>4</v>
      </c>
      <c r="O207" s="5">
        <v>7497</v>
      </c>
    </row>
    <row r="208" spans="10:15" ht="15" thickBot="1" x14ac:dyDescent="0.35">
      <c r="J208" s="6">
        <v>42649</v>
      </c>
      <c r="K208" s="23" t="s">
        <v>211</v>
      </c>
      <c r="L208" s="7" t="s">
        <v>8</v>
      </c>
      <c r="M208" s="4" t="s">
        <v>108</v>
      </c>
      <c r="N208" s="8" t="s">
        <v>193</v>
      </c>
      <c r="O208" s="5">
        <v>5226</v>
      </c>
    </row>
    <row r="209" spans="10:15" ht="15" thickBot="1" x14ac:dyDescent="0.35">
      <c r="J209" s="6">
        <v>42655</v>
      </c>
      <c r="K209" s="23" t="s">
        <v>211</v>
      </c>
      <c r="L209" s="7" t="s">
        <v>8</v>
      </c>
      <c r="M209" s="4" t="s">
        <v>137</v>
      </c>
      <c r="N209" s="8" t="s">
        <v>6</v>
      </c>
      <c r="O209" s="5">
        <v>1178</v>
      </c>
    </row>
    <row r="210" spans="10:15" ht="15" thickBot="1" x14ac:dyDescent="0.35">
      <c r="J210" s="6">
        <v>42666</v>
      </c>
      <c r="K210" s="23" t="s">
        <v>211</v>
      </c>
      <c r="L210" s="7" t="s">
        <v>8</v>
      </c>
      <c r="M210" s="4" t="s">
        <v>33</v>
      </c>
      <c r="N210" s="8" t="s">
        <v>193</v>
      </c>
      <c r="O210" s="5">
        <v>1680</v>
      </c>
    </row>
    <row r="211" spans="10:15" ht="15" thickBot="1" x14ac:dyDescent="0.35">
      <c r="J211" s="6">
        <v>42691</v>
      </c>
      <c r="K211" s="23" t="s">
        <v>211</v>
      </c>
      <c r="L211" s="7" t="s">
        <v>10</v>
      </c>
      <c r="M211" s="4" t="s">
        <v>136</v>
      </c>
      <c r="N211" s="8" t="s">
        <v>135</v>
      </c>
      <c r="O211" s="5">
        <v>23200</v>
      </c>
    </row>
    <row r="212" spans="10:15" ht="15" thickBot="1" x14ac:dyDescent="0.35">
      <c r="J212" s="6">
        <v>42698</v>
      </c>
      <c r="K212" s="23" t="s">
        <v>211</v>
      </c>
      <c r="L212" s="7" t="s">
        <v>8</v>
      </c>
      <c r="M212" s="4" t="s">
        <v>134</v>
      </c>
      <c r="N212" s="8" t="s">
        <v>6</v>
      </c>
      <c r="O212" s="5">
        <v>46941</v>
      </c>
    </row>
    <row r="213" spans="10:15" ht="15" thickBot="1" x14ac:dyDescent="0.35">
      <c r="J213" s="6">
        <v>42711</v>
      </c>
      <c r="K213" s="23" t="s">
        <v>208</v>
      </c>
      <c r="L213" s="7" t="s">
        <v>10</v>
      </c>
      <c r="M213" s="4" t="s">
        <v>133</v>
      </c>
      <c r="N213" s="8" t="s">
        <v>5</v>
      </c>
      <c r="O213" s="5">
        <v>2100</v>
      </c>
    </row>
    <row r="214" spans="10:15" ht="15" thickBot="1" x14ac:dyDescent="0.35">
      <c r="J214" s="6">
        <v>42009</v>
      </c>
      <c r="K214" s="23" t="s">
        <v>208</v>
      </c>
      <c r="L214" s="7" t="s">
        <v>8</v>
      </c>
      <c r="M214" s="4" t="s">
        <v>189</v>
      </c>
      <c r="N214" s="8" t="s">
        <v>4</v>
      </c>
      <c r="O214" s="5">
        <v>2520</v>
      </c>
    </row>
    <row r="215" spans="10:15" ht="15" thickBot="1" x14ac:dyDescent="0.35">
      <c r="J215" s="6">
        <v>42023</v>
      </c>
      <c r="K215" s="23" t="s">
        <v>208</v>
      </c>
      <c r="L215" s="7" t="s">
        <v>8</v>
      </c>
      <c r="M215" s="4" t="s">
        <v>187</v>
      </c>
      <c r="N215" s="8" t="s">
        <v>7</v>
      </c>
      <c r="O215" s="5">
        <v>353533</v>
      </c>
    </row>
    <row r="216" spans="10:15" ht="15" thickBot="1" x14ac:dyDescent="0.35">
      <c r="J216" s="6">
        <v>42035</v>
      </c>
      <c r="K216" s="23" t="s">
        <v>208</v>
      </c>
      <c r="L216" s="7" t="s">
        <v>8</v>
      </c>
      <c r="M216" s="4" t="s">
        <v>115</v>
      </c>
      <c r="N216" s="8" t="s">
        <v>6</v>
      </c>
      <c r="O216" s="5">
        <v>5760</v>
      </c>
    </row>
    <row r="217" spans="10:15" ht="15" thickBot="1" x14ac:dyDescent="0.35">
      <c r="J217" s="6">
        <v>42044</v>
      </c>
      <c r="K217" s="23" t="s">
        <v>208</v>
      </c>
      <c r="L217" s="7" t="s">
        <v>8</v>
      </c>
      <c r="M217" s="4" t="s">
        <v>170</v>
      </c>
      <c r="N217" s="8" t="s">
        <v>6</v>
      </c>
      <c r="O217" s="5">
        <v>47</v>
      </c>
    </row>
    <row r="218" spans="10:15" ht="15" thickBot="1" x14ac:dyDescent="0.35">
      <c r="J218" s="6">
        <v>42049</v>
      </c>
      <c r="K218" s="23" t="s">
        <v>208</v>
      </c>
      <c r="L218" s="7" t="s">
        <v>8</v>
      </c>
      <c r="M218" s="4" t="s">
        <v>108</v>
      </c>
      <c r="N218" s="8" t="s">
        <v>38</v>
      </c>
      <c r="O218" s="5">
        <v>123000</v>
      </c>
    </row>
    <row r="219" spans="10:15" ht="15" thickBot="1" x14ac:dyDescent="0.35">
      <c r="J219" s="6">
        <v>42052</v>
      </c>
      <c r="K219" s="23" t="s">
        <v>208</v>
      </c>
      <c r="L219" s="7" t="s">
        <v>8</v>
      </c>
      <c r="M219" s="4" t="s">
        <v>174</v>
      </c>
      <c r="N219" s="8" t="s">
        <v>4</v>
      </c>
      <c r="O219" s="5">
        <v>4275</v>
      </c>
    </row>
    <row r="220" spans="10:15" ht="15" thickBot="1" x14ac:dyDescent="0.35">
      <c r="J220" s="6">
        <v>42063</v>
      </c>
      <c r="K220" s="23" t="s">
        <v>208</v>
      </c>
      <c r="L220" s="7" t="s">
        <v>8</v>
      </c>
      <c r="M220" s="4" t="s">
        <v>169</v>
      </c>
      <c r="N220" s="8" t="s">
        <v>6</v>
      </c>
      <c r="O220" s="5">
        <v>1120</v>
      </c>
    </row>
    <row r="221" spans="10:15" ht="15" thickBot="1" x14ac:dyDescent="0.35">
      <c r="J221" s="6">
        <v>42078</v>
      </c>
      <c r="K221" s="23" t="s">
        <v>209</v>
      </c>
      <c r="L221" s="7" t="s">
        <v>8</v>
      </c>
      <c r="M221" s="4" t="s">
        <v>138</v>
      </c>
      <c r="N221" s="8" t="s">
        <v>6</v>
      </c>
      <c r="O221" s="5">
        <v>250</v>
      </c>
    </row>
    <row r="222" spans="10:15" ht="15" thickBot="1" x14ac:dyDescent="0.35">
      <c r="J222" s="6">
        <v>42079</v>
      </c>
      <c r="K222" s="23" t="s">
        <v>209</v>
      </c>
      <c r="L222" s="7" t="s">
        <v>8</v>
      </c>
      <c r="M222" s="4" t="s">
        <v>165</v>
      </c>
      <c r="N222" s="8" t="s">
        <v>6</v>
      </c>
      <c r="O222" s="5">
        <v>12090</v>
      </c>
    </row>
    <row r="223" spans="10:15" ht="15" thickBot="1" x14ac:dyDescent="0.35">
      <c r="J223" s="6">
        <v>42080</v>
      </c>
      <c r="K223" s="23" t="s">
        <v>209</v>
      </c>
      <c r="L223" s="7" t="s">
        <v>8</v>
      </c>
      <c r="M223" s="4" t="s">
        <v>159</v>
      </c>
      <c r="N223" s="8" t="s">
        <v>12</v>
      </c>
      <c r="O223" s="5">
        <v>230700</v>
      </c>
    </row>
    <row r="224" spans="10:15" ht="15" thickBot="1" x14ac:dyDescent="0.35">
      <c r="J224" s="6">
        <v>42081</v>
      </c>
      <c r="K224" s="23" t="s">
        <v>209</v>
      </c>
      <c r="L224" s="7" t="s">
        <v>8</v>
      </c>
      <c r="M224" s="4" t="s">
        <v>173</v>
      </c>
      <c r="N224" s="8" t="s">
        <v>4</v>
      </c>
      <c r="O224" s="5">
        <v>400</v>
      </c>
    </row>
    <row r="225" spans="10:15" ht="15" thickBot="1" x14ac:dyDescent="0.35">
      <c r="J225" s="6">
        <v>42087</v>
      </c>
      <c r="K225" s="23" t="s">
        <v>209</v>
      </c>
      <c r="L225" s="7" t="s">
        <v>10</v>
      </c>
      <c r="M225" s="4" t="s">
        <v>178</v>
      </c>
      <c r="N225" s="8" t="s">
        <v>38</v>
      </c>
      <c r="O225" s="5">
        <v>74810</v>
      </c>
    </row>
    <row r="226" spans="10:15" ht="15" thickBot="1" x14ac:dyDescent="0.35">
      <c r="J226" s="6">
        <v>42088</v>
      </c>
      <c r="K226" s="23" t="s">
        <v>209</v>
      </c>
      <c r="L226" s="7" t="s">
        <v>8</v>
      </c>
      <c r="M226" s="4" t="s">
        <v>115</v>
      </c>
      <c r="N226" s="8" t="s">
        <v>6</v>
      </c>
      <c r="O226" s="5">
        <v>12500</v>
      </c>
    </row>
    <row r="227" spans="10:15" ht="15" thickBot="1" x14ac:dyDescent="0.35">
      <c r="J227" s="6">
        <v>42099</v>
      </c>
      <c r="K227" s="23" t="s">
        <v>209</v>
      </c>
      <c r="L227" s="7" t="s">
        <v>8</v>
      </c>
      <c r="M227" s="4" t="s">
        <v>164</v>
      </c>
      <c r="N227" s="8" t="s">
        <v>6</v>
      </c>
      <c r="O227" s="5">
        <v>3316</v>
      </c>
    </row>
    <row r="228" spans="10:15" ht="15" thickBot="1" x14ac:dyDescent="0.35">
      <c r="J228" s="6">
        <v>42099</v>
      </c>
      <c r="K228" s="23" t="s">
        <v>209</v>
      </c>
      <c r="L228" s="7" t="s">
        <v>8</v>
      </c>
      <c r="M228" s="4" t="s">
        <v>20</v>
      </c>
      <c r="N228" s="8" t="s">
        <v>6</v>
      </c>
      <c r="O228" s="5">
        <v>5117</v>
      </c>
    </row>
    <row r="229" spans="10:15" ht="15" thickBot="1" x14ac:dyDescent="0.35">
      <c r="J229" s="6">
        <v>42105</v>
      </c>
      <c r="K229" s="23" t="s">
        <v>209</v>
      </c>
      <c r="L229" s="7" t="s">
        <v>8</v>
      </c>
      <c r="M229" s="4" t="s">
        <v>186</v>
      </c>
      <c r="N229" s="8" t="s">
        <v>6</v>
      </c>
      <c r="O229" s="5">
        <v>39000</v>
      </c>
    </row>
    <row r="230" spans="10:15" ht="15" thickBot="1" x14ac:dyDescent="0.35">
      <c r="J230" s="6">
        <v>42105</v>
      </c>
      <c r="K230" s="23" t="s">
        <v>209</v>
      </c>
      <c r="L230" s="7" t="s">
        <v>8</v>
      </c>
      <c r="M230" s="4" t="s">
        <v>20</v>
      </c>
      <c r="N230" s="8" t="s">
        <v>6</v>
      </c>
      <c r="O230" s="5">
        <v>10700</v>
      </c>
    </row>
    <row r="231" spans="10:15" ht="15" thickBot="1" x14ac:dyDescent="0.35">
      <c r="J231" s="6">
        <v>42106</v>
      </c>
      <c r="K231" s="23" t="s">
        <v>209</v>
      </c>
      <c r="L231" s="7" t="s">
        <v>8</v>
      </c>
      <c r="M231" s="4" t="s">
        <v>172</v>
      </c>
      <c r="N231" s="8" t="s">
        <v>4</v>
      </c>
      <c r="O231" s="5">
        <v>473500</v>
      </c>
    </row>
    <row r="232" spans="10:15" ht="15" thickBot="1" x14ac:dyDescent="0.35">
      <c r="J232" s="6">
        <v>42113</v>
      </c>
      <c r="K232" s="23" t="s">
        <v>209</v>
      </c>
      <c r="L232" s="7" t="s">
        <v>8</v>
      </c>
      <c r="M232" s="4" t="s">
        <v>20</v>
      </c>
      <c r="N232" s="8" t="s">
        <v>6</v>
      </c>
      <c r="O232" s="5">
        <v>40</v>
      </c>
    </row>
    <row r="233" spans="10:15" ht="15" thickBot="1" x14ac:dyDescent="0.35">
      <c r="J233" s="6">
        <v>42115</v>
      </c>
      <c r="K233" s="23" t="s">
        <v>209</v>
      </c>
      <c r="L233" s="7" t="s">
        <v>8</v>
      </c>
      <c r="M233" s="4" t="s">
        <v>185</v>
      </c>
      <c r="N233" s="8" t="s">
        <v>6</v>
      </c>
      <c r="O233" s="5">
        <v>1077</v>
      </c>
    </row>
    <row r="234" spans="10:15" ht="15" thickBot="1" x14ac:dyDescent="0.35">
      <c r="J234" s="6">
        <v>42120</v>
      </c>
      <c r="K234" s="23" t="s">
        <v>209</v>
      </c>
      <c r="L234" s="7" t="s">
        <v>8</v>
      </c>
      <c r="M234" s="4" t="s">
        <v>184</v>
      </c>
      <c r="N234" s="8" t="s">
        <v>6</v>
      </c>
      <c r="O234" s="5">
        <v>191</v>
      </c>
    </row>
    <row r="235" spans="10:15" ht="15" thickBot="1" x14ac:dyDescent="0.35">
      <c r="J235" s="6">
        <v>42122</v>
      </c>
      <c r="K235" s="23" t="s">
        <v>209</v>
      </c>
      <c r="L235" s="7" t="s">
        <v>8</v>
      </c>
      <c r="M235" s="4" t="s">
        <v>192</v>
      </c>
      <c r="N235" s="8" t="s">
        <v>6</v>
      </c>
      <c r="O235" s="5">
        <v>385</v>
      </c>
    </row>
    <row r="236" spans="10:15" ht="15" thickBot="1" x14ac:dyDescent="0.35">
      <c r="J236" s="6">
        <v>42123</v>
      </c>
      <c r="K236" s="23" t="s">
        <v>209</v>
      </c>
      <c r="L236" s="7" t="s">
        <v>8</v>
      </c>
      <c r="M236" s="4" t="s">
        <v>64</v>
      </c>
      <c r="N236" s="8" t="s">
        <v>6</v>
      </c>
      <c r="O236" s="5">
        <v>29000</v>
      </c>
    </row>
    <row r="237" spans="10:15" ht="15" thickBot="1" x14ac:dyDescent="0.35">
      <c r="J237" s="6">
        <v>42154</v>
      </c>
      <c r="K237" s="23" t="s">
        <v>209</v>
      </c>
      <c r="L237" s="7" t="s">
        <v>8</v>
      </c>
      <c r="M237" s="4" t="s">
        <v>185</v>
      </c>
      <c r="N237" s="8" t="s">
        <v>6</v>
      </c>
      <c r="O237" s="5">
        <v>363332</v>
      </c>
    </row>
    <row r="238" spans="10:15" ht="15" thickBot="1" x14ac:dyDescent="0.35">
      <c r="J238" s="6">
        <v>42164</v>
      </c>
      <c r="K238" s="23" t="s">
        <v>210</v>
      </c>
      <c r="L238" s="7" t="s">
        <v>8</v>
      </c>
      <c r="M238" s="4" t="s">
        <v>79</v>
      </c>
      <c r="N238" s="8" t="s">
        <v>193</v>
      </c>
      <c r="O238" s="5">
        <v>63850</v>
      </c>
    </row>
    <row r="239" spans="10:15" ht="15" thickBot="1" x14ac:dyDescent="0.35">
      <c r="J239" s="6">
        <v>42170</v>
      </c>
      <c r="K239" s="23" t="s">
        <v>210</v>
      </c>
      <c r="L239" s="7" t="s">
        <v>8</v>
      </c>
      <c r="M239" s="4" t="s">
        <v>138</v>
      </c>
      <c r="N239" s="8" t="s">
        <v>6</v>
      </c>
      <c r="O239" s="5">
        <v>5065</v>
      </c>
    </row>
    <row r="240" spans="10:15" ht="15" thickBot="1" x14ac:dyDescent="0.35">
      <c r="J240" s="6">
        <v>42176</v>
      </c>
      <c r="K240" s="23" t="s">
        <v>210</v>
      </c>
      <c r="L240" s="7" t="s">
        <v>8</v>
      </c>
      <c r="M240" s="4" t="s">
        <v>171</v>
      </c>
      <c r="N240" s="8" t="s">
        <v>4</v>
      </c>
      <c r="O240" s="5">
        <v>13455</v>
      </c>
    </row>
    <row r="241" spans="10:15" ht="15" thickBot="1" x14ac:dyDescent="0.35">
      <c r="J241" s="6">
        <v>42181</v>
      </c>
      <c r="K241" s="23" t="s">
        <v>210</v>
      </c>
      <c r="L241" s="7" t="s">
        <v>8</v>
      </c>
      <c r="M241" s="4" t="s">
        <v>168</v>
      </c>
      <c r="N241" s="8" t="s">
        <v>6</v>
      </c>
      <c r="O241" s="5">
        <v>720</v>
      </c>
    </row>
    <row r="242" spans="10:15" ht="15" thickBot="1" x14ac:dyDescent="0.35">
      <c r="J242" s="6">
        <v>42206</v>
      </c>
      <c r="K242" s="23" t="s">
        <v>210</v>
      </c>
      <c r="L242" s="7" t="s">
        <v>8</v>
      </c>
      <c r="M242" s="4" t="s">
        <v>163</v>
      </c>
      <c r="N242" s="8" t="s">
        <v>6</v>
      </c>
      <c r="O242" s="5">
        <v>170</v>
      </c>
    </row>
    <row r="243" spans="10:15" ht="15" thickBot="1" x14ac:dyDescent="0.35">
      <c r="J243" s="6">
        <v>42213</v>
      </c>
      <c r="K243" s="23" t="s">
        <v>210</v>
      </c>
      <c r="L243" s="7" t="s">
        <v>8</v>
      </c>
      <c r="M243" s="4" t="s">
        <v>183</v>
      </c>
      <c r="N243" s="8" t="s">
        <v>6</v>
      </c>
      <c r="O243" s="5">
        <v>93200</v>
      </c>
    </row>
    <row r="244" spans="10:15" ht="15" thickBot="1" x14ac:dyDescent="0.35">
      <c r="J244" s="6">
        <v>42235</v>
      </c>
      <c r="K244" s="23" t="s">
        <v>210</v>
      </c>
      <c r="L244" s="7" t="s">
        <v>9</v>
      </c>
      <c r="M244" s="4" t="s">
        <v>45</v>
      </c>
      <c r="N244" s="8" t="s">
        <v>5</v>
      </c>
      <c r="O244" s="5">
        <v>1856</v>
      </c>
    </row>
    <row r="245" spans="10:15" ht="15" thickBot="1" x14ac:dyDescent="0.35">
      <c r="J245" s="6">
        <v>42238</v>
      </c>
      <c r="K245" s="23" t="s">
        <v>210</v>
      </c>
      <c r="L245" s="7" t="s">
        <v>8</v>
      </c>
      <c r="M245" s="4" t="s">
        <v>123</v>
      </c>
      <c r="N245" s="8" t="s">
        <v>193</v>
      </c>
      <c r="O245" s="5">
        <v>900000</v>
      </c>
    </row>
    <row r="246" spans="10:15" ht="15" thickBot="1" x14ac:dyDescent="0.35">
      <c r="J246" s="6">
        <v>42239</v>
      </c>
      <c r="K246" s="23" t="s">
        <v>210</v>
      </c>
      <c r="L246" s="7" t="s">
        <v>8</v>
      </c>
      <c r="M246" s="4" t="s">
        <v>182</v>
      </c>
      <c r="N246" s="8" t="s">
        <v>6</v>
      </c>
      <c r="O246" s="5">
        <v>23435</v>
      </c>
    </row>
    <row r="247" spans="10:15" ht="15" thickBot="1" x14ac:dyDescent="0.35">
      <c r="J247" s="6">
        <v>42245</v>
      </c>
      <c r="K247" s="23" t="s">
        <v>210</v>
      </c>
      <c r="L247" s="7" t="s">
        <v>8</v>
      </c>
      <c r="M247" s="4" t="s">
        <v>175</v>
      </c>
      <c r="N247" s="8" t="s">
        <v>12</v>
      </c>
      <c r="O247" s="5">
        <v>35830</v>
      </c>
    </row>
    <row r="248" spans="10:15" ht="15" thickBot="1" x14ac:dyDescent="0.35">
      <c r="J248" s="6">
        <v>42245</v>
      </c>
      <c r="K248" s="23" t="s">
        <v>210</v>
      </c>
      <c r="L248" s="7" t="s">
        <v>9</v>
      </c>
      <c r="M248" s="4" t="s">
        <v>166</v>
      </c>
      <c r="N248" s="8" t="s">
        <v>4</v>
      </c>
      <c r="O248" s="5">
        <v>3400</v>
      </c>
    </row>
    <row r="249" spans="10:15" ht="15" thickBot="1" x14ac:dyDescent="0.35">
      <c r="J249" s="6">
        <v>42260</v>
      </c>
      <c r="K249" s="23" t="s">
        <v>211</v>
      </c>
      <c r="L249" s="7" t="s">
        <v>8</v>
      </c>
      <c r="M249" s="4" t="s">
        <v>177</v>
      </c>
      <c r="N249" s="8" t="s">
        <v>5</v>
      </c>
      <c r="O249" s="5">
        <v>2890</v>
      </c>
    </row>
    <row r="250" spans="10:15" ht="15" thickBot="1" x14ac:dyDescent="0.35">
      <c r="J250" s="6">
        <v>42262</v>
      </c>
      <c r="K250" s="23" t="s">
        <v>211</v>
      </c>
      <c r="L250" s="7" t="s">
        <v>8</v>
      </c>
      <c r="M250" s="4" t="s">
        <v>20</v>
      </c>
      <c r="N250" s="8" t="s">
        <v>6</v>
      </c>
      <c r="O250" s="5">
        <v>890</v>
      </c>
    </row>
    <row r="251" spans="10:15" ht="15" thickBot="1" x14ac:dyDescent="0.35">
      <c r="J251" s="6">
        <v>42267</v>
      </c>
      <c r="K251" s="23" t="s">
        <v>211</v>
      </c>
      <c r="L251" s="7" t="s">
        <v>8</v>
      </c>
      <c r="M251" s="4" t="s">
        <v>162</v>
      </c>
      <c r="N251" s="8" t="s">
        <v>6</v>
      </c>
      <c r="O251" s="5">
        <v>23040</v>
      </c>
    </row>
    <row r="252" spans="10:15" ht="15" thickBot="1" x14ac:dyDescent="0.35">
      <c r="J252" s="6">
        <v>42270</v>
      </c>
      <c r="K252" s="23" t="s">
        <v>211</v>
      </c>
      <c r="L252" s="7" t="s">
        <v>8</v>
      </c>
      <c r="M252" s="4" t="s">
        <v>123</v>
      </c>
      <c r="N252" s="8" t="s">
        <v>193</v>
      </c>
      <c r="O252" s="5">
        <v>184000</v>
      </c>
    </row>
    <row r="253" spans="10:15" ht="15" thickBot="1" x14ac:dyDescent="0.35">
      <c r="J253" s="6">
        <v>42275</v>
      </c>
      <c r="K253" s="23" t="s">
        <v>211</v>
      </c>
      <c r="L253" s="7" t="s">
        <v>8</v>
      </c>
      <c r="M253" s="4" t="s">
        <v>167</v>
      </c>
      <c r="N253" s="8" t="s">
        <v>6</v>
      </c>
      <c r="O253" s="5">
        <v>165</v>
      </c>
    </row>
    <row r="254" spans="10:15" ht="15" thickBot="1" x14ac:dyDescent="0.35">
      <c r="J254" s="6">
        <v>42279</v>
      </c>
      <c r="K254" s="23" t="s">
        <v>211</v>
      </c>
      <c r="L254" s="7" t="s">
        <v>8</v>
      </c>
      <c r="M254" s="4" t="s">
        <v>181</v>
      </c>
      <c r="N254" s="8" t="s">
        <v>6</v>
      </c>
      <c r="O254" s="5">
        <v>1076</v>
      </c>
    </row>
    <row r="255" spans="10:15" ht="15" thickBot="1" x14ac:dyDescent="0.35">
      <c r="J255" s="6">
        <v>42283</v>
      </c>
      <c r="K255" s="23" t="s">
        <v>211</v>
      </c>
      <c r="L255" s="7" t="s">
        <v>9</v>
      </c>
      <c r="M255" s="4" t="s">
        <v>64</v>
      </c>
      <c r="N255" s="8" t="s">
        <v>4</v>
      </c>
      <c r="O255" s="5">
        <v>37000</v>
      </c>
    </row>
    <row r="256" spans="10:15" ht="15" thickBot="1" x14ac:dyDescent="0.35">
      <c r="J256" s="6">
        <v>42299</v>
      </c>
      <c r="K256" s="23" t="s">
        <v>211</v>
      </c>
      <c r="L256" s="7" t="s">
        <v>8</v>
      </c>
      <c r="M256" s="4" t="s">
        <v>180</v>
      </c>
      <c r="N256" s="8" t="s">
        <v>6</v>
      </c>
      <c r="O256" s="5">
        <v>11200</v>
      </c>
    </row>
    <row r="257" spans="10:15" ht="15" thickBot="1" x14ac:dyDescent="0.35">
      <c r="J257" s="6">
        <v>42308</v>
      </c>
      <c r="K257" s="23" t="s">
        <v>211</v>
      </c>
      <c r="L257" s="7" t="s">
        <v>8</v>
      </c>
      <c r="M257" s="4" t="s">
        <v>190</v>
      </c>
      <c r="N257" s="8" t="s">
        <v>6</v>
      </c>
      <c r="O257" s="5">
        <v>2263</v>
      </c>
    </row>
    <row r="258" spans="10:15" ht="15" thickBot="1" x14ac:dyDescent="0.35">
      <c r="J258" s="6">
        <v>42309</v>
      </c>
      <c r="K258" s="23" t="s">
        <v>211</v>
      </c>
      <c r="L258" s="7" t="s">
        <v>8</v>
      </c>
      <c r="M258" s="4" t="s">
        <v>123</v>
      </c>
      <c r="N258" s="8" t="s">
        <v>193</v>
      </c>
      <c r="O258" s="5">
        <v>94400</v>
      </c>
    </row>
    <row r="259" spans="10:15" ht="15" thickBot="1" x14ac:dyDescent="0.35">
      <c r="J259" s="6">
        <v>42311</v>
      </c>
      <c r="K259" s="23" t="s">
        <v>211</v>
      </c>
      <c r="L259" s="7" t="s">
        <v>8</v>
      </c>
      <c r="M259" s="4" t="s">
        <v>108</v>
      </c>
      <c r="N259" s="8" t="s">
        <v>193</v>
      </c>
      <c r="O259" s="5">
        <v>6200</v>
      </c>
    </row>
    <row r="260" spans="10:15" ht="15" thickBot="1" x14ac:dyDescent="0.35">
      <c r="J260" s="6">
        <v>42316</v>
      </c>
      <c r="K260" s="23" t="s">
        <v>211</v>
      </c>
      <c r="L260" s="7" t="s">
        <v>8</v>
      </c>
      <c r="M260" s="4" t="s">
        <v>161</v>
      </c>
      <c r="N260" s="8" t="s">
        <v>6</v>
      </c>
      <c r="O260" s="5">
        <v>275</v>
      </c>
    </row>
    <row r="261" spans="10:15" ht="15" thickBot="1" x14ac:dyDescent="0.35">
      <c r="J261" s="6">
        <v>42318</v>
      </c>
      <c r="K261" s="23" t="s">
        <v>211</v>
      </c>
      <c r="L261" s="7" t="s">
        <v>8</v>
      </c>
      <c r="M261" s="4" t="s">
        <v>160</v>
      </c>
      <c r="N261" s="8" t="s">
        <v>6</v>
      </c>
      <c r="O261" s="5">
        <v>5523</v>
      </c>
    </row>
    <row r="262" spans="10:15" ht="15" thickBot="1" x14ac:dyDescent="0.35">
      <c r="J262" s="6">
        <v>42321</v>
      </c>
      <c r="K262" s="23" t="s">
        <v>211</v>
      </c>
      <c r="L262" s="7" t="s">
        <v>9</v>
      </c>
      <c r="M262" s="4" t="s">
        <v>115</v>
      </c>
      <c r="N262" s="8" t="s">
        <v>94</v>
      </c>
      <c r="O262" s="5">
        <v>389000</v>
      </c>
    </row>
    <row r="263" spans="10:15" ht="15" thickBot="1" x14ac:dyDescent="0.35">
      <c r="J263" s="6">
        <v>42330</v>
      </c>
      <c r="K263" s="23" t="s">
        <v>211</v>
      </c>
      <c r="L263" s="7" t="s">
        <v>8</v>
      </c>
      <c r="M263" s="4" t="s">
        <v>176</v>
      </c>
      <c r="N263" s="8" t="s">
        <v>5</v>
      </c>
      <c r="O263" s="5">
        <v>340</v>
      </c>
    </row>
    <row r="264" spans="10:15" ht="15" thickBot="1" x14ac:dyDescent="0.35">
      <c r="J264" s="6">
        <v>42339</v>
      </c>
      <c r="K264" s="23" t="s">
        <v>208</v>
      </c>
      <c r="L264" s="7" t="s">
        <v>8</v>
      </c>
      <c r="M264" s="4" t="s">
        <v>179</v>
      </c>
      <c r="N264" s="8" t="s">
        <v>6</v>
      </c>
      <c r="O264" s="5">
        <v>2800000</v>
      </c>
    </row>
    <row r="265" spans="10:15" ht="15" thickBot="1" x14ac:dyDescent="0.35">
      <c r="J265" s="6">
        <v>42348</v>
      </c>
      <c r="K265" s="23" t="s">
        <v>208</v>
      </c>
      <c r="L265" s="7" t="s">
        <v>8</v>
      </c>
      <c r="M265" s="4" t="s">
        <v>188</v>
      </c>
      <c r="N265" s="8" t="s">
        <v>4</v>
      </c>
      <c r="O265" s="5">
        <v>325</v>
      </c>
    </row>
  </sheetData>
  <autoFilter ref="J2:O265" xr:uid="{00000000-0009-0000-0000-000001000000}"/>
  <mergeCells count="1">
    <mergeCell ref="G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1:P265"/>
  <sheetViews>
    <sheetView workbookViewId="0">
      <selection activeCell="E22" sqref="E22"/>
    </sheetView>
  </sheetViews>
  <sheetFormatPr defaultRowHeight="14.4" x14ac:dyDescent="0.3"/>
  <cols>
    <col min="8" max="8" width="47" bestFit="1" customWidth="1"/>
    <col min="9" max="9" width="19.109375" style="9" bestFit="1" customWidth="1"/>
    <col min="11" max="11" width="12.6640625" bestFit="1" customWidth="1"/>
    <col min="12" max="12" width="12.6640625" customWidth="1"/>
    <col min="13" max="13" width="11.109375" bestFit="1" customWidth="1"/>
    <col min="14" max="14" width="56.109375" bestFit="1" customWidth="1"/>
    <col min="15" max="15" width="23.44140625" bestFit="1" customWidth="1"/>
    <col min="16" max="16" width="15.6640625" bestFit="1" customWidth="1"/>
  </cols>
  <sheetData>
    <row r="1" spans="8:16" ht="15" thickBot="1" x14ac:dyDescent="0.35">
      <c r="H1" s="24" t="s">
        <v>212</v>
      </c>
      <c r="I1" s="26"/>
    </row>
    <row r="2" spans="8:16" ht="15" thickBot="1" x14ac:dyDescent="0.35">
      <c r="H2" s="30" t="s">
        <v>206</v>
      </c>
      <c r="I2" s="31"/>
      <c r="K2" s="1" t="s">
        <v>15</v>
      </c>
      <c r="L2" s="22" t="s">
        <v>207</v>
      </c>
      <c r="M2" s="2" t="s">
        <v>0</v>
      </c>
      <c r="N2" s="2" t="s">
        <v>1</v>
      </c>
      <c r="O2" s="2" t="s">
        <v>2</v>
      </c>
      <c r="P2" s="3" t="s">
        <v>3</v>
      </c>
    </row>
    <row r="3" spans="8:16" ht="15" thickBot="1" x14ac:dyDescent="0.35">
      <c r="H3" s="19" t="s">
        <v>24</v>
      </c>
      <c r="I3" s="13">
        <f>SUMIFS(P3:P265,O3:O265,"Other",N3:N265,H3)</f>
        <v>107205</v>
      </c>
      <c r="K3" s="6">
        <v>43468</v>
      </c>
      <c r="L3" s="23" t="s">
        <v>208</v>
      </c>
      <c r="M3" s="7" t="s">
        <v>8</v>
      </c>
      <c r="N3" s="4" t="s">
        <v>16</v>
      </c>
      <c r="O3" s="8" t="s">
        <v>6</v>
      </c>
      <c r="P3" s="5">
        <v>3590</v>
      </c>
    </row>
    <row r="4" spans="8:16" ht="15" thickBot="1" x14ac:dyDescent="0.35">
      <c r="H4" s="20" t="s">
        <v>23</v>
      </c>
      <c r="I4" s="13">
        <f t="shared" ref="I4:I26" si="0">SUMIFS(P4:P266,O4:O266,"Other",N4:N266,H4)</f>
        <v>2858</v>
      </c>
      <c r="K4" s="6">
        <v>43485</v>
      </c>
      <c r="L4" s="23" t="s">
        <v>208</v>
      </c>
      <c r="M4" s="7" t="s">
        <v>9</v>
      </c>
      <c r="N4" s="4" t="s">
        <v>17</v>
      </c>
      <c r="O4" s="8" t="s">
        <v>7</v>
      </c>
      <c r="P4" s="5">
        <v>6050</v>
      </c>
    </row>
    <row r="5" spans="8:16" ht="15" thickBot="1" x14ac:dyDescent="0.35">
      <c r="H5" s="20" t="s">
        <v>27</v>
      </c>
      <c r="I5" s="13">
        <f t="shared" si="0"/>
        <v>2925</v>
      </c>
      <c r="K5" s="6">
        <v>43495</v>
      </c>
      <c r="L5" s="23" t="s">
        <v>208</v>
      </c>
      <c r="M5" s="7" t="s">
        <v>8</v>
      </c>
      <c r="N5" s="4" t="s">
        <v>18</v>
      </c>
      <c r="O5" s="8" t="s">
        <v>7</v>
      </c>
      <c r="P5" s="5">
        <v>676560</v>
      </c>
    </row>
    <row r="6" spans="8:16" ht="15" thickBot="1" x14ac:dyDescent="0.35">
      <c r="H6" s="20" t="s">
        <v>28</v>
      </c>
      <c r="I6" s="13">
        <f t="shared" si="0"/>
        <v>114540</v>
      </c>
      <c r="K6" s="6">
        <v>43500</v>
      </c>
      <c r="L6" s="23" t="s">
        <v>208</v>
      </c>
      <c r="M6" s="7" t="s">
        <v>8</v>
      </c>
      <c r="N6" s="4" t="s">
        <v>19</v>
      </c>
      <c r="O6" s="8" t="s">
        <v>11</v>
      </c>
      <c r="P6" s="5">
        <v>983700</v>
      </c>
    </row>
    <row r="7" spans="8:16" ht="15" thickBot="1" x14ac:dyDescent="0.35">
      <c r="H7" s="20" t="s">
        <v>31</v>
      </c>
      <c r="I7" s="13">
        <f t="shared" si="0"/>
        <v>139831</v>
      </c>
      <c r="K7" s="6">
        <v>43502</v>
      </c>
      <c r="L7" s="23" t="s">
        <v>208</v>
      </c>
      <c r="M7" s="7" t="s">
        <v>8</v>
      </c>
      <c r="N7" s="4" t="s">
        <v>20</v>
      </c>
      <c r="O7" s="8" t="s">
        <v>6</v>
      </c>
      <c r="P7" s="5">
        <v>872</v>
      </c>
    </row>
    <row r="8" spans="8:16" ht="15" thickBot="1" x14ac:dyDescent="0.35">
      <c r="H8" s="20" t="s">
        <v>32</v>
      </c>
      <c r="I8" s="13">
        <f t="shared" si="0"/>
        <v>16213</v>
      </c>
      <c r="K8" s="6">
        <v>43509</v>
      </c>
      <c r="L8" s="23" t="s">
        <v>208</v>
      </c>
      <c r="M8" s="7" t="s">
        <v>9</v>
      </c>
      <c r="N8" s="4" t="s">
        <v>24</v>
      </c>
      <c r="O8" s="8" t="s">
        <v>5</v>
      </c>
      <c r="P8" s="5">
        <v>89531</v>
      </c>
    </row>
    <row r="9" spans="8:16" ht="15" thickBot="1" x14ac:dyDescent="0.35">
      <c r="H9" s="20" t="s">
        <v>37</v>
      </c>
      <c r="I9" s="13">
        <f t="shared" si="0"/>
        <v>14560</v>
      </c>
      <c r="K9" s="6">
        <v>43523</v>
      </c>
      <c r="L9" s="23" t="s">
        <v>208</v>
      </c>
      <c r="M9" s="7" t="s">
        <v>9</v>
      </c>
      <c r="N9" s="4" t="s">
        <v>21</v>
      </c>
      <c r="O9" s="8" t="s">
        <v>4</v>
      </c>
      <c r="P9" s="5">
        <v>2852</v>
      </c>
    </row>
    <row r="10" spans="8:16" ht="15" thickBot="1" x14ac:dyDescent="0.35">
      <c r="H10" s="20" t="s">
        <v>48</v>
      </c>
      <c r="I10" s="13">
        <f t="shared" si="0"/>
        <v>1450</v>
      </c>
      <c r="K10" s="6">
        <v>43523</v>
      </c>
      <c r="L10" s="23" t="s">
        <v>208</v>
      </c>
      <c r="M10" s="7" t="s">
        <v>8</v>
      </c>
      <c r="N10" s="4" t="s">
        <v>22</v>
      </c>
      <c r="O10" s="8" t="s">
        <v>7</v>
      </c>
      <c r="P10" s="5">
        <v>13776</v>
      </c>
    </row>
    <row r="11" spans="8:16" ht="15" thickBot="1" x14ac:dyDescent="0.35">
      <c r="H11" s="20" t="s">
        <v>56</v>
      </c>
      <c r="I11" s="13">
        <f t="shared" si="0"/>
        <v>38522</v>
      </c>
      <c r="K11" s="6">
        <v>43536</v>
      </c>
      <c r="L11" s="23" t="s">
        <v>209</v>
      </c>
      <c r="M11" s="7" t="s">
        <v>9</v>
      </c>
      <c r="N11" s="4" t="s">
        <v>23</v>
      </c>
      <c r="O11" s="8" t="s">
        <v>5</v>
      </c>
      <c r="P11" s="5">
        <v>2858</v>
      </c>
    </row>
    <row r="12" spans="8:16" ht="15" thickBot="1" x14ac:dyDescent="0.35">
      <c r="H12" s="20" t="s">
        <v>57</v>
      </c>
      <c r="I12" s="13">
        <f t="shared" si="0"/>
        <v>11500</v>
      </c>
      <c r="K12" s="6">
        <v>43537</v>
      </c>
      <c r="L12" s="23" t="s">
        <v>209</v>
      </c>
      <c r="M12" s="7" t="s">
        <v>9</v>
      </c>
      <c r="N12" s="4" t="s">
        <v>24</v>
      </c>
      <c r="O12" s="8" t="s">
        <v>5</v>
      </c>
      <c r="P12" s="5">
        <v>17674</v>
      </c>
    </row>
    <row r="13" spans="8:16" ht="15" thickBot="1" x14ac:dyDescent="0.35">
      <c r="H13" s="20" t="s">
        <v>62</v>
      </c>
      <c r="I13" s="13">
        <f t="shared" si="0"/>
        <v>3790</v>
      </c>
      <c r="K13" s="6">
        <v>43548</v>
      </c>
      <c r="L13" s="23" t="s">
        <v>209</v>
      </c>
      <c r="M13" s="7" t="s">
        <v>9</v>
      </c>
      <c r="N13" s="4" t="s">
        <v>25</v>
      </c>
      <c r="O13" s="8" t="s">
        <v>38</v>
      </c>
      <c r="P13" s="5">
        <v>3456</v>
      </c>
    </row>
    <row r="14" spans="8:16" ht="15" thickBot="1" x14ac:dyDescent="0.35">
      <c r="H14" s="20" t="s">
        <v>67</v>
      </c>
      <c r="I14" s="35">
        <f t="shared" si="0"/>
        <v>943000</v>
      </c>
      <c r="K14" s="6">
        <v>43549</v>
      </c>
      <c r="L14" s="23" t="s">
        <v>209</v>
      </c>
      <c r="M14" s="7" t="s">
        <v>8</v>
      </c>
      <c r="N14" s="4" t="s">
        <v>26</v>
      </c>
      <c r="O14" s="8" t="s">
        <v>4</v>
      </c>
      <c r="P14" s="5">
        <v>1728</v>
      </c>
    </row>
    <row r="15" spans="8:16" ht="15" thickBot="1" x14ac:dyDescent="0.35">
      <c r="H15" s="20" t="s">
        <v>68</v>
      </c>
      <c r="I15" s="13">
        <f t="shared" si="0"/>
        <v>1420</v>
      </c>
      <c r="K15" s="6">
        <v>43552</v>
      </c>
      <c r="L15" s="23" t="s">
        <v>209</v>
      </c>
      <c r="M15" s="7" t="s">
        <v>9</v>
      </c>
      <c r="N15" s="4" t="s">
        <v>27</v>
      </c>
      <c r="O15" s="8" t="s">
        <v>5</v>
      </c>
      <c r="P15" s="5">
        <v>2925</v>
      </c>
    </row>
    <row r="16" spans="8:16" ht="15" thickBot="1" x14ac:dyDescent="0.35">
      <c r="H16" s="20" t="s">
        <v>69</v>
      </c>
      <c r="I16" s="13">
        <f t="shared" si="0"/>
        <v>406000</v>
      </c>
      <c r="K16" s="6">
        <v>43558</v>
      </c>
      <c r="L16" s="23" t="s">
        <v>209</v>
      </c>
      <c r="M16" s="7" t="s">
        <v>9</v>
      </c>
      <c r="N16" s="4" t="s">
        <v>28</v>
      </c>
      <c r="O16" s="8" t="s">
        <v>5</v>
      </c>
      <c r="P16" s="5">
        <v>114540</v>
      </c>
    </row>
    <row r="17" spans="8:16" ht="15" thickBot="1" x14ac:dyDescent="0.35">
      <c r="H17" s="20" t="s">
        <v>73</v>
      </c>
      <c r="I17" s="13">
        <f t="shared" si="0"/>
        <v>2970</v>
      </c>
      <c r="K17" s="6">
        <v>43559</v>
      </c>
      <c r="L17" s="23" t="s">
        <v>209</v>
      </c>
      <c r="M17" s="7" t="s">
        <v>8</v>
      </c>
      <c r="N17" s="4" t="s">
        <v>29</v>
      </c>
      <c r="O17" s="8" t="s">
        <v>11</v>
      </c>
      <c r="P17" s="5">
        <v>12460</v>
      </c>
    </row>
    <row r="18" spans="8:16" ht="15" thickBot="1" x14ac:dyDescent="0.35">
      <c r="H18" s="20" t="s">
        <v>80</v>
      </c>
      <c r="I18" s="13">
        <f t="shared" si="0"/>
        <v>941271</v>
      </c>
      <c r="K18" s="6">
        <v>43572</v>
      </c>
      <c r="L18" s="23" t="s">
        <v>209</v>
      </c>
      <c r="M18" s="7" t="s">
        <v>8</v>
      </c>
      <c r="N18" s="4" t="s">
        <v>30</v>
      </c>
      <c r="O18" s="8" t="s">
        <v>4</v>
      </c>
      <c r="P18" s="5">
        <v>37776</v>
      </c>
    </row>
    <row r="19" spans="8:16" ht="15" thickBot="1" x14ac:dyDescent="0.35">
      <c r="H19" s="20" t="s">
        <v>111</v>
      </c>
      <c r="I19" s="13">
        <f t="shared" si="0"/>
        <v>330</v>
      </c>
      <c r="K19" s="6">
        <v>43581</v>
      </c>
      <c r="L19" s="23" t="s">
        <v>209</v>
      </c>
      <c r="M19" s="7" t="s">
        <v>9</v>
      </c>
      <c r="N19" s="4" t="s">
        <v>31</v>
      </c>
      <c r="O19" s="8" t="s">
        <v>5</v>
      </c>
      <c r="P19" s="5">
        <v>139831</v>
      </c>
    </row>
    <row r="20" spans="8:16" ht="15" thickBot="1" x14ac:dyDescent="0.35">
      <c r="H20" s="20" t="s">
        <v>45</v>
      </c>
      <c r="I20" s="13">
        <f t="shared" si="0"/>
        <v>84142</v>
      </c>
      <c r="K20" s="6">
        <v>43584</v>
      </c>
      <c r="L20" s="23" t="s">
        <v>209</v>
      </c>
      <c r="M20" s="7" t="s">
        <v>9</v>
      </c>
      <c r="N20" s="4" t="s">
        <v>32</v>
      </c>
      <c r="O20" s="8" t="s">
        <v>5</v>
      </c>
      <c r="P20" s="5">
        <v>16213</v>
      </c>
    </row>
    <row r="21" spans="8:16" ht="15" thickBot="1" x14ac:dyDescent="0.35">
      <c r="H21" s="20" t="s">
        <v>127</v>
      </c>
      <c r="I21" s="13">
        <f t="shared" si="0"/>
        <v>4374</v>
      </c>
      <c r="K21" s="6">
        <v>43589</v>
      </c>
      <c r="L21" s="23" t="s">
        <v>209</v>
      </c>
      <c r="M21" s="7" t="s">
        <v>8</v>
      </c>
      <c r="N21" s="4" t="s">
        <v>33</v>
      </c>
      <c r="O21" s="8" t="s">
        <v>193</v>
      </c>
      <c r="P21" s="5">
        <v>4663</v>
      </c>
    </row>
    <row r="22" spans="8:16" ht="15" thickBot="1" x14ac:dyDescent="0.35">
      <c r="H22" s="20" t="s">
        <v>143</v>
      </c>
      <c r="I22" s="13">
        <f t="shared" si="0"/>
        <v>664</v>
      </c>
      <c r="K22" s="6">
        <v>43597</v>
      </c>
      <c r="L22" s="23" t="s">
        <v>209</v>
      </c>
      <c r="M22" s="7" t="s">
        <v>8</v>
      </c>
      <c r="N22" s="4" t="s">
        <v>33</v>
      </c>
      <c r="O22" s="8" t="s">
        <v>193</v>
      </c>
      <c r="P22" s="5">
        <v>375</v>
      </c>
    </row>
    <row r="23" spans="8:16" ht="15" thickBot="1" x14ac:dyDescent="0.35">
      <c r="H23" s="20" t="s">
        <v>142</v>
      </c>
      <c r="I23" s="13">
        <f t="shared" si="0"/>
        <v>765</v>
      </c>
      <c r="K23" s="6">
        <v>43599</v>
      </c>
      <c r="L23" s="23" t="s">
        <v>209</v>
      </c>
      <c r="M23" s="7" t="s">
        <v>9</v>
      </c>
      <c r="N23" s="4" t="s">
        <v>34</v>
      </c>
      <c r="O23" s="8" t="s">
        <v>4</v>
      </c>
      <c r="P23" s="5">
        <v>4594</v>
      </c>
    </row>
    <row r="24" spans="8:16" ht="15" thickBot="1" x14ac:dyDescent="0.35">
      <c r="H24" s="20" t="s">
        <v>133</v>
      </c>
      <c r="I24" s="13">
        <f t="shared" si="0"/>
        <v>2100</v>
      </c>
      <c r="K24" s="6">
        <v>43599</v>
      </c>
      <c r="L24" s="23" t="s">
        <v>209</v>
      </c>
      <c r="M24" s="7" t="s">
        <v>8</v>
      </c>
      <c r="N24" s="4" t="s">
        <v>35</v>
      </c>
      <c r="O24" s="8" t="s">
        <v>4</v>
      </c>
      <c r="P24" s="5">
        <v>2075</v>
      </c>
    </row>
    <row r="25" spans="8:16" ht="15" thickBot="1" x14ac:dyDescent="0.35">
      <c r="H25" s="20" t="s">
        <v>177</v>
      </c>
      <c r="I25" s="13">
        <f t="shared" si="0"/>
        <v>2890</v>
      </c>
      <c r="K25" s="6">
        <v>43606</v>
      </c>
      <c r="L25" s="23" t="s">
        <v>209</v>
      </c>
      <c r="M25" s="7" t="s">
        <v>8</v>
      </c>
      <c r="N25" s="4" t="s">
        <v>33</v>
      </c>
      <c r="O25" s="8" t="s">
        <v>193</v>
      </c>
      <c r="P25" s="5">
        <v>95898</v>
      </c>
    </row>
    <row r="26" spans="8:16" ht="15" thickBot="1" x14ac:dyDescent="0.35">
      <c r="H26" s="21" t="s">
        <v>176</v>
      </c>
      <c r="I26" s="13">
        <f t="shared" si="0"/>
        <v>340</v>
      </c>
      <c r="K26" s="6">
        <v>43607</v>
      </c>
      <c r="L26" s="23" t="s">
        <v>209</v>
      </c>
      <c r="M26" s="7" t="s">
        <v>8</v>
      </c>
      <c r="N26" s="4" t="s">
        <v>36</v>
      </c>
      <c r="O26" s="8" t="s">
        <v>13</v>
      </c>
      <c r="P26" s="5">
        <v>350000</v>
      </c>
    </row>
    <row r="27" spans="8:16" ht="15" thickBot="1" x14ac:dyDescent="0.35">
      <c r="I27"/>
      <c r="K27" s="6">
        <v>43614</v>
      </c>
      <c r="L27" s="23" t="s">
        <v>209</v>
      </c>
      <c r="M27" s="7" t="s">
        <v>10</v>
      </c>
      <c r="N27" s="4" t="s">
        <v>37</v>
      </c>
      <c r="O27" s="8" t="s">
        <v>5</v>
      </c>
      <c r="P27" s="5">
        <v>14560</v>
      </c>
    </row>
    <row r="28" spans="8:16" ht="15" thickBot="1" x14ac:dyDescent="0.35">
      <c r="I28"/>
      <c r="K28" s="6">
        <v>43614</v>
      </c>
      <c r="L28" s="23" t="s">
        <v>209</v>
      </c>
      <c r="M28" s="7" t="s">
        <v>10</v>
      </c>
      <c r="N28" s="4" t="s">
        <v>33</v>
      </c>
      <c r="O28" s="8" t="s">
        <v>7</v>
      </c>
      <c r="P28" s="5">
        <v>241000</v>
      </c>
    </row>
    <row r="29" spans="8:16" ht="15" thickBot="1" x14ac:dyDescent="0.35">
      <c r="H29" s="24" t="s">
        <v>213</v>
      </c>
      <c r="I29" s="25"/>
      <c r="K29" s="6">
        <v>43618</v>
      </c>
      <c r="L29" s="23" t="s">
        <v>210</v>
      </c>
      <c r="M29" s="7" t="s">
        <v>10</v>
      </c>
      <c r="N29" s="4" t="s">
        <v>39</v>
      </c>
      <c r="O29" s="8" t="s">
        <v>38</v>
      </c>
      <c r="P29" s="5">
        <v>153698</v>
      </c>
    </row>
    <row r="30" spans="8:16" ht="15" thickBot="1" x14ac:dyDescent="0.35">
      <c r="H30" s="25">
        <f>AVERAGEIFS(P3:P265,M3:M265,M3,O3:O265,O245)</f>
        <v>659159.22727272729</v>
      </c>
      <c r="I30" s="25"/>
      <c r="K30" s="6">
        <v>43618</v>
      </c>
      <c r="L30" s="23" t="s">
        <v>210</v>
      </c>
      <c r="M30" s="7" t="s">
        <v>8</v>
      </c>
      <c r="N30" s="4" t="s">
        <v>33</v>
      </c>
      <c r="O30" s="8" t="s">
        <v>193</v>
      </c>
      <c r="P30" s="5">
        <v>39973</v>
      </c>
    </row>
    <row r="31" spans="8:16" ht="15" thickBot="1" x14ac:dyDescent="0.35">
      <c r="I31"/>
      <c r="K31" s="6">
        <v>43619</v>
      </c>
      <c r="L31" s="23" t="s">
        <v>210</v>
      </c>
      <c r="M31" s="7" t="s">
        <v>8</v>
      </c>
      <c r="N31" s="4" t="s">
        <v>40</v>
      </c>
      <c r="O31" s="8" t="s">
        <v>6</v>
      </c>
      <c r="P31" s="5">
        <v>564</v>
      </c>
    </row>
    <row r="32" spans="8:16" ht="15" thickBot="1" x14ac:dyDescent="0.35">
      <c r="I32"/>
      <c r="K32" s="6">
        <v>43621</v>
      </c>
      <c r="L32" s="23" t="s">
        <v>210</v>
      </c>
      <c r="M32" s="7" t="s">
        <v>8</v>
      </c>
      <c r="N32" s="4" t="s">
        <v>41</v>
      </c>
      <c r="O32" s="8" t="s">
        <v>12</v>
      </c>
      <c r="P32" s="5">
        <v>79312</v>
      </c>
    </row>
    <row r="33" spans="8:16" ht="15" thickBot="1" x14ac:dyDescent="0.35">
      <c r="H33" s="24" t="s">
        <v>214</v>
      </c>
      <c r="I33" s="25"/>
      <c r="K33" s="6">
        <v>43624</v>
      </c>
      <c r="L33" s="23" t="s">
        <v>210</v>
      </c>
      <c r="M33" s="7" t="s">
        <v>8</v>
      </c>
      <c r="N33" s="4" t="s">
        <v>42</v>
      </c>
      <c r="O33" s="8" t="s">
        <v>193</v>
      </c>
      <c r="P33" s="5">
        <v>75</v>
      </c>
    </row>
    <row r="34" spans="8:16" ht="15" thickBot="1" x14ac:dyDescent="0.35">
      <c r="H34" s="25" t="s">
        <v>210</v>
      </c>
      <c r="I34" s="25">
        <f>COUNTIF(L3:L265,H34)</f>
        <v>70</v>
      </c>
      <c r="K34" s="6">
        <v>43626</v>
      </c>
      <c r="L34" s="23" t="s">
        <v>210</v>
      </c>
      <c r="M34" s="7" t="s">
        <v>10</v>
      </c>
      <c r="N34" s="4" t="s">
        <v>43</v>
      </c>
      <c r="O34" s="8" t="s">
        <v>14</v>
      </c>
      <c r="P34" s="5">
        <v>2680000</v>
      </c>
    </row>
    <row r="35" spans="8:16" ht="15" thickBot="1" x14ac:dyDescent="0.35">
      <c r="H35" s="25" t="s">
        <v>209</v>
      </c>
      <c r="I35" s="25">
        <f t="shared" ref="I35:I37" si="1">COUNTIF(L4:L266,H35)</f>
        <v>67</v>
      </c>
      <c r="K35" s="6">
        <v>43626</v>
      </c>
      <c r="L35" s="23" t="s">
        <v>210</v>
      </c>
      <c r="M35" s="7" t="s">
        <v>8</v>
      </c>
      <c r="N35" s="4" t="s">
        <v>44</v>
      </c>
      <c r="O35" s="8" t="s">
        <v>4</v>
      </c>
      <c r="P35" s="5">
        <v>608188</v>
      </c>
    </row>
    <row r="36" spans="8:16" ht="15" thickBot="1" x14ac:dyDescent="0.35">
      <c r="H36" s="25" t="s">
        <v>208</v>
      </c>
      <c r="I36" s="25">
        <f t="shared" si="1"/>
        <v>55</v>
      </c>
      <c r="K36" s="6">
        <v>43638</v>
      </c>
      <c r="L36" s="23" t="s">
        <v>210</v>
      </c>
      <c r="M36" s="7" t="s">
        <v>8</v>
      </c>
      <c r="N36" s="4" t="s">
        <v>33</v>
      </c>
      <c r="O36" s="8" t="s">
        <v>193</v>
      </c>
      <c r="P36" s="5">
        <v>6152</v>
      </c>
    </row>
    <row r="37" spans="8:16" ht="15" thickBot="1" x14ac:dyDescent="0.35">
      <c r="H37" s="25" t="s">
        <v>211</v>
      </c>
      <c r="I37" s="25">
        <f t="shared" si="1"/>
        <v>69</v>
      </c>
      <c r="K37" s="6">
        <v>43640</v>
      </c>
      <c r="L37" s="23" t="s">
        <v>210</v>
      </c>
      <c r="M37" s="7" t="s">
        <v>8</v>
      </c>
      <c r="N37" s="4" t="s">
        <v>45</v>
      </c>
      <c r="O37" s="8" t="s">
        <v>193</v>
      </c>
      <c r="P37" s="5">
        <v>380000</v>
      </c>
    </row>
    <row r="38" spans="8:16" ht="15" thickBot="1" x14ac:dyDescent="0.35">
      <c r="H38" s="25"/>
      <c r="I38" s="25"/>
      <c r="K38" s="6">
        <v>43640</v>
      </c>
      <c r="L38" s="23" t="s">
        <v>210</v>
      </c>
      <c r="M38" s="7" t="s">
        <v>8</v>
      </c>
      <c r="N38" s="4" t="s">
        <v>46</v>
      </c>
      <c r="O38" s="8" t="s">
        <v>12</v>
      </c>
      <c r="P38" s="5">
        <v>350</v>
      </c>
    </row>
    <row r="39" spans="8:16" ht="15" thickBot="1" x14ac:dyDescent="0.35">
      <c r="H39" s="25"/>
      <c r="I39" s="25"/>
      <c r="K39" s="6">
        <v>43646</v>
      </c>
      <c r="L39" s="23" t="s">
        <v>210</v>
      </c>
      <c r="M39" s="7" t="s">
        <v>9</v>
      </c>
      <c r="N39" s="4" t="s">
        <v>47</v>
      </c>
      <c r="O39" s="8" t="s">
        <v>13</v>
      </c>
      <c r="P39" s="5">
        <v>208768</v>
      </c>
    </row>
    <row r="40" spans="8:16" ht="15" thickBot="1" x14ac:dyDescent="0.35">
      <c r="H40" s="25"/>
      <c r="I40" s="25"/>
      <c r="K40" s="6">
        <v>43658</v>
      </c>
      <c r="L40" s="23" t="s">
        <v>210</v>
      </c>
      <c r="M40" s="7" t="s">
        <v>8</v>
      </c>
      <c r="N40" s="4" t="s">
        <v>33</v>
      </c>
      <c r="O40" s="8" t="s">
        <v>193</v>
      </c>
      <c r="P40" s="5">
        <v>219</v>
      </c>
    </row>
    <row r="41" spans="8:16" ht="15" thickBot="1" x14ac:dyDescent="0.35">
      <c r="H41" s="25"/>
      <c r="I41" s="25"/>
      <c r="K41" s="6">
        <v>43668</v>
      </c>
      <c r="L41" s="23" t="s">
        <v>210</v>
      </c>
      <c r="M41" s="7" t="s">
        <v>8</v>
      </c>
      <c r="N41" s="4" t="s">
        <v>33</v>
      </c>
      <c r="O41" s="8" t="s">
        <v>11</v>
      </c>
      <c r="P41" s="5">
        <v>466236</v>
      </c>
    </row>
    <row r="42" spans="8:16" ht="15" thickBot="1" x14ac:dyDescent="0.35">
      <c r="H42" s="25"/>
      <c r="I42" s="25"/>
      <c r="K42" s="6">
        <v>43675</v>
      </c>
      <c r="L42" s="23" t="s">
        <v>210</v>
      </c>
      <c r="M42" s="7" t="s">
        <v>8</v>
      </c>
      <c r="N42" s="4" t="s">
        <v>48</v>
      </c>
      <c r="O42" s="8" t="s">
        <v>5</v>
      </c>
      <c r="P42" s="5">
        <v>1450</v>
      </c>
    </row>
    <row r="43" spans="8:16" ht="15" thickBot="1" x14ac:dyDescent="0.35">
      <c r="H43" s="25"/>
      <c r="I43" s="25"/>
      <c r="K43" s="6">
        <v>43683</v>
      </c>
      <c r="L43" s="23" t="s">
        <v>210</v>
      </c>
      <c r="M43" s="7" t="s">
        <v>8</v>
      </c>
      <c r="N43" s="4" t="s">
        <v>33</v>
      </c>
      <c r="O43" s="8" t="s">
        <v>11</v>
      </c>
      <c r="P43" s="5">
        <v>825769</v>
      </c>
    </row>
    <row r="44" spans="8:16" ht="15" thickBot="1" x14ac:dyDescent="0.35">
      <c r="H44" s="25"/>
      <c r="I44" s="25"/>
      <c r="K44" s="6">
        <v>43690</v>
      </c>
      <c r="L44" s="23" t="s">
        <v>210</v>
      </c>
      <c r="M44" s="7" t="s">
        <v>8</v>
      </c>
      <c r="N44" s="4" t="s">
        <v>33</v>
      </c>
      <c r="O44" s="8" t="s">
        <v>193</v>
      </c>
      <c r="P44" s="5">
        <v>3516</v>
      </c>
    </row>
    <row r="45" spans="8:16" ht="15" thickBot="1" x14ac:dyDescent="0.35">
      <c r="H45" s="25"/>
      <c r="I45" s="25"/>
      <c r="K45" s="6">
        <v>43694</v>
      </c>
      <c r="L45" s="23" t="s">
        <v>210</v>
      </c>
      <c r="M45" s="7" t="s">
        <v>8</v>
      </c>
      <c r="N45" s="4" t="s">
        <v>33</v>
      </c>
      <c r="O45" s="8" t="s">
        <v>193</v>
      </c>
      <c r="P45" s="5">
        <v>128</v>
      </c>
    </row>
    <row r="46" spans="8:16" ht="15" thickBot="1" x14ac:dyDescent="0.35">
      <c r="H46" s="25"/>
      <c r="I46" s="25"/>
      <c r="K46" s="6">
        <v>43694</v>
      </c>
      <c r="L46" s="23" t="s">
        <v>210</v>
      </c>
      <c r="M46" s="7" t="s">
        <v>9</v>
      </c>
      <c r="N46" s="4" t="s">
        <v>49</v>
      </c>
      <c r="O46" s="8" t="s">
        <v>4</v>
      </c>
      <c r="P46" s="5">
        <v>8000</v>
      </c>
    </row>
    <row r="47" spans="8:16" ht="15" thickBot="1" x14ac:dyDescent="0.35">
      <c r="H47" s="25"/>
      <c r="I47" s="25"/>
      <c r="K47" s="6">
        <v>43701</v>
      </c>
      <c r="L47" s="23" t="s">
        <v>210</v>
      </c>
      <c r="M47" s="7" t="s">
        <v>8</v>
      </c>
      <c r="N47" s="4" t="s">
        <v>50</v>
      </c>
      <c r="O47" s="8" t="s">
        <v>6</v>
      </c>
      <c r="P47" s="5">
        <v>207</v>
      </c>
    </row>
    <row r="48" spans="8:16" ht="15" thickBot="1" x14ac:dyDescent="0.35">
      <c r="I48"/>
      <c r="K48" s="6">
        <v>43709</v>
      </c>
      <c r="L48" s="23" t="s">
        <v>211</v>
      </c>
      <c r="M48" s="7" t="s">
        <v>8</v>
      </c>
      <c r="N48" s="4" t="s">
        <v>51</v>
      </c>
      <c r="O48" s="8" t="s">
        <v>6</v>
      </c>
      <c r="P48" s="5">
        <v>39514</v>
      </c>
    </row>
    <row r="49" spans="9:16" ht="15" thickBot="1" x14ac:dyDescent="0.35">
      <c r="I49"/>
      <c r="K49" s="6">
        <v>43716</v>
      </c>
      <c r="L49" s="23" t="s">
        <v>211</v>
      </c>
      <c r="M49" s="7" t="s">
        <v>8</v>
      </c>
      <c r="N49" s="4" t="s">
        <v>191</v>
      </c>
      <c r="O49" s="8" t="s">
        <v>12</v>
      </c>
      <c r="P49" s="5">
        <v>6490</v>
      </c>
    </row>
    <row r="50" spans="9:16" ht="15" thickBot="1" x14ac:dyDescent="0.35">
      <c r="I50"/>
      <c r="K50" s="6">
        <v>43719</v>
      </c>
      <c r="L50" s="23" t="s">
        <v>211</v>
      </c>
      <c r="M50" s="7" t="s">
        <v>8</v>
      </c>
      <c r="N50" s="4" t="s">
        <v>52</v>
      </c>
      <c r="O50" s="8" t="s">
        <v>4</v>
      </c>
      <c r="P50" s="5">
        <v>2000</v>
      </c>
    </row>
    <row r="51" spans="9:16" ht="15" thickBot="1" x14ac:dyDescent="0.35">
      <c r="I51"/>
      <c r="K51" s="6">
        <v>43719</v>
      </c>
      <c r="L51" s="23" t="s">
        <v>211</v>
      </c>
      <c r="M51" s="7" t="s">
        <v>8</v>
      </c>
      <c r="N51" s="4" t="s">
        <v>53</v>
      </c>
      <c r="O51" s="8" t="s">
        <v>6</v>
      </c>
      <c r="P51" s="5">
        <v>2268</v>
      </c>
    </row>
    <row r="52" spans="9:16" ht="15" thickBot="1" x14ac:dyDescent="0.35">
      <c r="I52"/>
      <c r="K52" s="6">
        <v>43732</v>
      </c>
      <c r="L52" s="23" t="s">
        <v>211</v>
      </c>
      <c r="M52" s="7" t="s">
        <v>8</v>
      </c>
      <c r="N52" s="4" t="s">
        <v>54</v>
      </c>
      <c r="O52" s="8" t="s">
        <v>4</v>
      </c>
      <c r="P52" s="5">
        <v>756</v>
      </c>
    </row>
    <row r="53" spans="9:16" ht="15" thickBot="1" x14ac:dyDescent="0.35">
      <c r="I53"/>
      <c r="K53" s="6">
        <v>43733</v>
      </c>
      <c r="L53" s="23" t="s">
        <v>211</v>
      </c>
      <c r="M53" s="7" t="s">
        <v>9</v>
      </c>
      <c r="N53" s="4" t="s">
        <v>55</v>
      </c>
      <c r="O53" s="8" t="s">
        <v>4</v>
      </c>
      <c r="P53" s="5">
        <v>28470</v>
      </c>
    </row>
    <row r="54" spans="9:16" ht="15" thickBot="1" x14ac:dyDescent="0.35">
      <c r="I54"/>
      <c r="K54" s="6">
        <v>43751</v>
      </c>
      <c r="L54" s="23" t="s">
        <v>211</v>
      </c>
      <c r="M54" s="7" t="s">
        <v>8</v>
      </c>
      <c r="N54" s="4" t="s">
        <v>33</v>
      </c>
      <c r="O54" s="8" t="s">
        <v>193</v>
      </c>
      <c r="P54" s="5">
        <v>925</v>
      </c>
    </row>
    <row r="55" spans="9:16" ht="15" thickBot="1" x14ac:dyDescent="0.35">
      <c r="I55"/>
      <c r="K55" s="6">
        <v>43753</v>
      </c>
      <c r="L55" s="23" t="s">
        <v>211</v>
      </c>
      <c r="M55" s="7" t="s">
        <v>9</v>
      </c>
      <c r="N55" s="4" t="s">
        <v>56</v>
      </c>
      <c r="O55" s="8" t="s">
        <v>5</v>
      </c>
      <c r="P55" s="5">
        <v>33000</v>
      </c>
    </row>
    <row r="56" spans="9:16" ht="15" thickBot="1" x14ac:dyDescent="0.35">
      <c r="I56"/>
      <c r="K56" s="6">
        <v>43754</v>
      </c>
      <c r="L56" s="23" t="s">
        <v>211</v>
      </c>
      <c r="M56" s="7" t="s">
        <v>8</v>
      </c>
      <c r="N56" s="4" t="s">
        <v>57</v>
      </c>
      <c r="O56" s="8" t="s">
        <v>5</v>
      </c>
      <c r="P56" s="5">
        <v>11500</v>
      </c>
    </row>
    <row r="57" spans="9:16" ht="15" thickBot="1" x14ac:dyDescent="0.35">
      <c r="I57"/>
      <c r="K57" s="6">
        <v>43755</v>
      </c>
      <c r="L57" s="23" t="s">
        <v>211</v>
      </c>
      <c r="M57" s="7" t="s">
        <v>9</v>
      </c>
      <c r="N57" s="4" t="s">
        <v>56</v>
      </c>
      <c r="O57" s="8" t="s">
        <v>5</v>
      </c>
      <c r="P57" s="5">
        <v>5522</v>
      </c>
    </row>
    <row r="58" spans="9:16" ht="15" thickBot="1" x14ac:dyDescent="0.35">
      <c r="I58"/>
      <c r="K58" s="6">
        <v>43759</v>
      </c>
      <c r="L58" s="23" t="s">
        <v>211</v>
      </c>
      <c r="M58" s="7" t="s">
        <v>8</v>
      </c>
      <c r="N58" s="4" t="s">
        <v>50</v>
      </c>
      <c r="O58" s="8" t="s">
        <v>6</v>
      </c>
      <c r="P58" s="5">
        <v>14</v>
      </c>
    </row>
    <row r="59" spans="9:16" ht="15" thickBot="1" x14ac:dyDescent="0.35">
      <c r="I59"/>
      <c r="K59" s="6">
        <v>43764</v>
      </c>
      <c r="L59" s="23" t="s">
        <v>211</v>
      </c>
      <c r="M59" s="7" t="s">
        <v>8</v>
      </c>
      <c r="N59" s="4" t="s">
        <v>58</v>
      </c>
      <c r="O59" s="8" t="s">
        <v>193</v>
      </c>
      <c r="P59" s="5">
        <v>1039</v>
      </c>
    </row>
    <row r="60" spans="9:16" ht="15" thickBot="1" x14ac:dyDescent="0.35">
      <c r="I60"/>
      <c r="K60" s="6">
        <v>43766</v>
      </c>
      <c r="L60" s="23" t="s">
        <v>211</v>
      </c>
      <c r="M60" s="7" t="s">
        <v>9</v>
      </c>
      <c r="N60" s="4" t="s">
        <v>59</v>
      </c>
      <c r="O60" s="8" t="s">
        <v>4</v>
      </c>
      <c r="P60" s="5">
        <v>91125</v>
      </c>
    </row>
    <row r="61" spans="9:16" ht="15" thickBot="1" x14ac:dyDescent="0.35">
      <c r="I61"/>
      <c r="K61" s="6">
        <v>43769</v>
      </c>
      <c r="L61" s="23" t="s">
        <v>211</v>
      </c>
      <c r="M61" s="7" t="s">
        <v>8</v>
      </c>
      <c r="N61" s="4" t="s">
        <v>33</v>
      </c>
      <c r="O61" s="8" t="s">
        <v>193</v>
      </c>
      <c r="P61" s="5">
        <v>545699</v>
      </c>
    </row>
    <row r="62" spans="9:16" ht="15" thickBot="1" x14ac:dyDescent="0.35">
      <c r="I62"/>
      <c r="K62" s="6">
        <v>43773</v>
      </c>
      <c r="L62" s="23" t="s">
        <v>211</v>
      </c>
      <c r="M62" s="7" t="s">
        <v>9</v>
      </c>
      <c r="N62" s="4" t="s">
        <v>60</v>
      </c>
      <c r="O62" s="8" t="s">
        <v>4</v>
      </c>
      <c r="P62" s="5">
        <v>20286</v>
      </c>
    </row>
    <row r="63" spans="9:16" ht="15" thickBot="1" x14ac:dyDescent="0.35">
      <c r="I63"/>
      <c r="K63" s="6">
        <v>43773</v>
      </c>
      <c r="L63" s="23" t="s">
        <v>211</v>
      </c>
      <c r="M63" s="7" t="s">
        <v>9</v>
      </c>
      <c r="N63" s="4" t="s">
        <v>61</v>
      </c>
      <c r="O63" s="8" t="s">
        <v>4</v>
      </c>
      <c r="P63" s="5">
        <v>12181</v>
      </c>
    </row>
    <row r="64" spans="9:16" ht="15" thickBot="1" x14ac:dyDescent="0.35">
      <c r="I64"/>
      <c r="K64" s="6">
        <v>43786</v>
      </c>
      <c r="L64" s="23" t="s">
        <v>211</v>
      </c>
      <c r="M64" s="7" t="s">
        <v>9</v>
      </c>
      <c r="N64" s="4" t="s">
        <v>62</v>
      </c>
      <c r="O64" s="8" t="s">
        <v>5</v>
      </c>
      <c r="P64" s="5">
        <v>3790</v>
      </c>
    </row>
    <row r="65" spans="9:16" ht="15" thickBot="1" x14ac:dyDescent="0.35">
      <c r="I65"/>
      <c r="K65" s="6">
        <v>43786</v>
      </c>
      <c r="L65" s="23" t="s">
        <v>211</v>
      </c>
      <c r="M65" s="7" t="s">
        <v>8</v>
      </c>
      <c r="N65" s="4" t="s">
        <v>33</v>
      </c>
      <c r="O65" s="8" t="s">
        <v>193</v>
      </c>
      <c r="P65" s="5">
        <v>90</v>
      </c>
    </row>
    <row r="66" spans="9:16" ht="15" thickBot="1" x14ac:dyDescent="0.35">
      <c r="I66"/>
      <c r="K66" s="6">
        <v>43796</v>
      </c>
      <c r="L66" s="23" t="s">
        <v>211</v>
      </c>
      <c r="M66" s="7" t="s">
        <v>9</v>
      </c>
      <c r="N66" s="4" t="s">
        <v>63</v>
      </c>
      <c r="O66" s="8" t="s">
        <v>7</v>
      </c>
      <c r="P66" s="5">
        <v>110730</v>
      </c>
    </row>
    <row r="67" spans="9:16" ht="15" thickBot="1" x14ac:dyDescent="0.35">
      <c r="I67"/>
      <c r="K67" s="6">
        <v>43803</v>
      </c>
      <c r="L67" s="23" t="s">
        <v>208</v>
      </c>
      <c r="M67" s="7" t="s">
        <v>8</v>
      </c>
      <c r="N67" s="4" t="s">
        <v>33</v>
      </c>
      <c r="O67" s="8" t="s">
        <v>11</v>
      </c>
      <c r="P67" s="5">
        <v>22723</v>
      </c>
    </row>
    <row r="68" spans="9:16" ht="15" thickBot="1" x14ac:dyDescent="0.35">
      <c r="I68"/>
      <c r="K68" s="6">
        <v>43820</v>
      </c>
      <c r="L68" s="23" t="s">
        <v>208</v>
      </c>
      <c r="M68" s="7" t="s">
        <v>8</v>
      </c>
      <c r="N68" s="4" t="s">
        <v>33</v>
      </c>
      <c r="O68" s="8" t="s">
        <v>193</v>
      </c>
      <c r="P68" s="5">
        <v>68</v>
      </c>
    </row>
    <row r="69" spans="9:16" ht="15" thickBot="1" x14ac:dyDescent="0.35">
      <c r="I69"/>
      <c r="K69" s="6">
        <v>43823</v>
      </c>
      <c r="L69" s="23" t="s">
        <v>208</v>
      </c>
      <c r="M69" s="7" t="s">
        <v>8</v>
      </c>
      <c r="N69" s="4" t="s">
        <v>45</v>
      </c>
      <c r="O69" s="8" t="s">
        <v>193</v>
      </c>
      <c r="P69" s="5">
        <v>248000</v>
      </c>
    </row>
    <row r="70" spans="9:16" ht="15" thickBot="1" x14ac:dyDescent="0.35">
      <c r="I70"/>
      <c r="K70" s="6">
        <v>43823</v>
      </c>
      <c r="L70" s="23" t="s">
        <v>208</v>
      </c>
      <c r="M70" s="7" t="s">
        <v>8</v>
      </c>
      <c r="N70" s="4" t="s">
        <v>64</v>
      </c>
      <c r="O70" s="8" t="s">
        <v>6</v>
      </c>
      <c r="P70" s="5">
        <v>312</v>
      </c>
    </row>
    <row r="71" spans="9:16" ht="15" thickBot="1" x14ac:dyDescent="0.35">
      <c r="I71"/>
      <c r="K71" s="6">
        <v>43105</v>
      </c>
      <c r="L71" s="23" t="s">
        <v>208</v>
      </c>
      <c r="M71" s="7" t="s">
        <v>8</v>
      </c>
      <c r="N71" s="4" t="s">
        <v>45</v>
      </c>
      <c r="O71" s="8" t="s">
        <v>193</v>
      </c>
      <c r="P71" s="5">
        <v>13150</v>
      </c>
    </row>
    <row r="72" spans="9:16" ht="15" thickBot="1" x14ac:dyDescent="0.35">
      <c r="I72"/>
      <c r="K72" s="6">
        <v>43112</v>
      </c>
      <c r="L72" s="23" t="s">
        <v>208</v>
      </c>
      <c r="M72" s="7" t="s">
        <v>8</v>
      </c>
      <c r="N72" s="4" t="s">
        <v>33</v>
      </c>
      <c r="O72" s="8" t="s">
        <v>193</v>
      </c>
      <c r="P72" s="5">
        <v>188000</v>
      </c>
    </row>
    <row r="73" spans="9:16" ht="15" thickBot="1" x14ac:dyDescent="0.35">
      <c r="I73"/>
      <c r="K73" s="6">
        <v>43126</v>
      </c>
      <c r="L73" s="23" t="s">
        <v>208</v>
      </c>
      <c r="M73" s="7" t="s">
        <v>8</v>
      </c>
      <c r="N73" s="4" t="s">
        <v>65</v>
      </c>
      <c r="O73" s="8" t="s">
        <v>4</v>
      </c>
      <c r="P73" s="5">
        <v>24710</v>
      </c>
    </row>
    <row r="74" spans="9:16" ht="15" thickBot="1" x14ac:dyDescent="0.35">
      <c r="I74"/>
      <c r="K74" s="6">
        <v>43132</v>
      </c>
      <c r="L74" s="23" t="s">
        <v>208</v>
      </c>
      <c r="M74" s="7" t="s">
        <v>8</v>
      </c>
      <c r="N74" s="4" t="s">
        <v>66</v>
      </c>
      <c r="O74" s="8" t="s">
        <v>4</v>
      </c>
      <c r="P74" s="5">
        <v>8910</v>
      </c>
    </row>
    <row r="75" spans="9:16" ht="15" thickBot="1" x14ac:dyDescent="0.35">
      <c r="I75"/>
      <c r="K75" s="6">
        <v>43161</v>
      </c>
      <c r="L75" s="23" t="s">
        <v>209</v>
      </c>
      <c r="M75" s="7" t="s">
        <v>8</v>
      </c>
      <c r="N75" s="4" t="s">
        <v>194</v>
      </c>
      <c r="O75" s="8" t="s">
        <v>6</v>
      </c>
      <c r="P75" s="5">
        <v>2184</v>
      </c>
    </row>
    <row r="76" spans="9:16" ht="15" thickBot="1" x14ac:dyDescent="0.35">
      <c r="I76"/>
      <c r="K76" s="6">
        <v>43162</v>
      </c>
      <c r="L76" s="23" t="s">
        <v>209</v>
      </c>
      <c r="M76" s="7" t="s">
        <v>8</v>
      </c>
      <c r="N76" s="4" t="s">
        <v>194</v>
      </c>
      <c r="O76" s="8" t="s">
        <v>6</v>
      </c>
      <c r="P76" s="5">
        <v>10368</v>
      </c>
    </row>
    <row r="77" spans="9:16" ht="15" thickBot="1" x14ac:dyDescent="0.35">
      <c r="I77"/>
      <c r="K77" s="6">
        <v>43163</v>
      </c>
      <c r="L77" s="23" t="s">
        <v>209</v>
      </c>
      <c r="M77" s="7" t="s">
        <v>8</v>
      </c>
      <c r="N77" s="4" t="s">
        <v>194</v>
      </c>
      <c r="O77" s="8" t="s">
        <v>6</v>
      </c>
      <c r="P77" s="5">
        <v>3780</v>
      </c>
    </row>
    <row r="78" spans="9:16" ht="15" thickBot="1" x14ac:dyDescent="0.35">
      <c r="I78"/>
      <c r="K78" s="6">
        <v>43163</v>
      </c>
      <c r="L78" s="23" t="s">
        <v>209</v>
      </c>
      <c r="M78" s="7" t="s">
        <v>8</v>
      </c>
      <c r="N78" s="4" t="s">
        <v>57</v>
      </c>
      <c r="O78" s="8" t="s">
        <v>6</v>
      </c>
      <c r="P78" s="5">
        <v>6970</v>
      </c>
    </row>
    <row r="79" spans="9:16" ht="15" thickBot="1" x14ac:dyDescent="0.35">
      <c r="I79"/>
      <c r="K79" s="6">
        <v>43173</v>
      </c>
      <c r="L79" s="23" t="s">
        <v>209</v>
      </c>
      <c r="M79" s="7" t="s">
        <v>8</v>
      </c>
      <c r="N79" s="4" t="s">
        <v>67</v>
      </c>
      <c r="O79" s="8" t="s">
        <v>5</v>
      </c>
      <c r="P79" s="5">
        <v>943000</v>
      </c>
    </row>
    <row r="80" spans="9:16" ht="15" thickBot="1" x14ac:dyDescent="0.35">
      <c r="I80"/>
      <c r="K80" s="6">
        <v>43188</v>
      </c>
      <c r="L80" s="23" t="s">
        <v>209</v>
      </c>
      <c r="M80" s="7" t="s">
        <v>8</v>
      </c>
      <c r="N80" s="4" t="s">
        <v>68</v>
      </c>
      <c r="O80" s="8" t="s">
        <v>5</v>
      </c>
      <c r="P80" s="5">
        <v>1420</v>
      </c>
    </row>
    <row r="81" spans="9:16" ht="15" thickBot="1" x14ac:dyDescent="0.35">
      <c r="I81"/>
      <c r="K81" s="6">
        <v>43194</v>
      </c>
      <c r="L81" s="23" t="s">
        <v>209</v>
      </c>
      <c r="M81" s="7" t="s">
        <v>9</v>
      </c>
      <c r="N81" s="4" t="s">
        <v>69</v>
      </c>
      <c r="O81" s="8" t="s">
        <v>5</v>
      </c>
      <c r="P81" s="5">
        <v>406000</v>
      </c>
    </row>
    <row r="82" spans="9:16" ht="15" thickBot="1" x14ac:dyDescent="0.35">
      <c r="I82"/>
      <c r="K82" s="6">
        <v>43223</v>
      </c>
      <c r="L82" s="23" t="s">
        <v>209</v>
      </c>
      <c r="M82" s="7" t="s">
        <v>8</v>
      </c>
      <c r="N82" s="4" t="s">
        <v>70</v>
      </c>
      <c r="O82" s="8" t="s">
        <v>6</v>
      </c>
      <c r="P82" s="5">
        <v>286320</v>
      </c>
    </row>
    <row r="83" spans="9:16" ht="15" thickBot="1" x14ac:dyDescent="0.35">
      <c r="I83"/>
      <c r="K83" s="6">
        <v>43228</v>
      </c>
      <c r="L83" s="23" t="s">
        <v>209</v>
      </c>
      <c r="M83" s="7" t="s">
        <v>8</v>
      </c>
      <c r="N83" s="4" t="s">
        <v>33</v>
      </c>
      <c r="O83" s="8" t="s">
        <v>193</v>
      </c>
      <c r="P83" s="5">
        <v>68670</v>
      </c>
    </row>
    <row r="84" spans="9:16" ht="15" thickBot="1" x14ac:dyDescent="0.35">
      <c r="I84"/>
      <c r="K84" s="6">
        <v>43232</v>
      </c>
      <c r="L84" s="23" t="s">
        <v>209</v>
      </c>
      <c r="M84" s="7" t="s">
        <v>8</v>
      </c>
      <c r="N84" s="4" t="s">
        <v>33</v>
      </c>
      <c r="O84" s="8" t="s">
        <v>7</v>
      </c>
      <c r="P84" s="5">
        <v>22481</v>
      </c>
    </row>
    <row r="85" spans="9:16" ht="15" thickBot="1" x14ac:dyDescent="0.35">
      <c r="I85"/>
      <c r="K85" s="6">
        <v>43241</v>
      </c>
      <c r="L85" s="23" t="s">
        <v>209</v>
      </c>
      <c r="M85" s="7" t="s">
        <v>8</v>
      </c>
      <c r="N85" s="4" t="s">
        <v>71</v>
      </c>
      <c r="O85" s="8" t="s">
        <v>6</v>
      </c>
      <c r="P85" s="5">
        <v>290</v>
      </c>
    </row>
    <row r="86" spans="9:16" ht="15" thickBot="1" x14ac:dyDescent="0.35">
      <c r="I86"/>
      <c r="K86" s="6">
        <v>43259</v>
      </c>
      <c r="L86" s="23" t="s">
        <v>210</v>
      </c>
      <c r="M86" s="7" t="s">
        <v>8</v>
      </c>
      <c r="N86" s="4" t="s">
        <v>33</v>
      </c>
      <c r="O86" s="8" t="s">
        <v>193</v>
      </c>
      <c r="P86" s="5">
        <v>13275</v>
      </c>
    </row>
    <row r="87" spans="9:16" ht="15" thickBot="1" x14ac:dyDescent="0.35">
      <c r="I87"/>
      <c r="K87" s="6">
        <v>43260</v>
      </c>
      <c r="L87" s="23" t="s">
        <v>210</v>
      </c>
      <c r="M87" s="7" t="s">
        <v>8</v>
      </c>
      <c r="N87" s="4" t="s">
        <v>72</v>
      </c>
      <c r="O87" s="8" t="s">
        <v>6</v>
      </c>
      <c r="P87" s="5">
        <v>130</v>
      </c>
    </row>
    <row r="88" spans="9:16" ht="15" thickBot="1" x14ac:dyDescent="0.35">
      <c r="I88"/>
      <c r="K88" s="6">
        <v>43277</v>
      </c>
      <c r="L88" s="23" t="s">
        <v>210</v>
      </c>
      <c r="M88" s="7" t="s">
        <v>9</v>
      </c>
      <c r="N88" s="4" t="s">
        <v>73</v>
      </c>
      <c r="O88" s="8" t="s">
        <v>5</v>
      </c>
      <c r="P88" s="5">
        <v>2850</v>
      </c>
    </row>
    <row r="89" spans="9:16" ht="15" thickBot="1" x14ac:dyDescent="0.35">
      <c r="I89"/>
      <c r="K89" s="6">
        <v>43277</v>
      </c>
      <c r="L89" s="23" t="s">
        <v>210</v>
      </c>
      <c r="M89" s="7" t="s">
        <v>9</v>
      </c>
      <c r="N89" s="4" t="s">
        <v>73</v>
      </c>
      <c r="O89" s="8" t="s">
        <v>5</v>
      </c>
      <c r="P89" s="5">
        <v>120</v>
      </c>
    </row>
    <row r="90" spans="9:16" ht="15" thickBot="1" x14ac:dyDescent="0.35">
      <c r="K90" s="6">
        <v>43281</v>
      </c>
      <c r="L90" s="23" t="s">
        <v>210</v>
      </c>
      <c r="M90" s="7" t="s">
        <v>8</v>
      </c>
      <c r="N90" s="4" t="s">
        <v>74</v>
      </c>
      <c r="O90" s="8" t="s">
        <v>193</v>
      </c>
      <c r="P90" s="5">
        <v>5300000</v>
      </c>
    </row>
    <row r="91" spans="9:16" ht="15" thickBot="1" x14ac:dyDescent="0.35">
      <c r="K91" s="6">
        <v>43295</v>
      </c>
      <c r="L91" s="23" t="s">
        <v>210</v>
      </c>
      <c r="M91" s="7" t="s">
        <v>8</v>
      </c>
      <c r="N91" s="4" t="s">
        <v>75</v>
      </c>
      <c r="O91" s="8" t="s">
        <v>7</v>
      </c>
      <c r="P91" s="5">
        <v>199417</v>
      </c>
    </row>
    <row r="92" spans="9:16" ht="15" thickBot="1" x14ac:dyDescent="0.35">
      <c r="K92" s="6">
        <v>43304</v>
      </c>
      <c r="L92" s="23" t="s">
        <v>210</v>
      </c>
      <c r="M92" s="7" t="s">
        <v>8</v>
      </c>
      <c r="N92" s="4" t="s">
        <v>76</v>
      </c>
      <c r="O92" s="8" t="s">
        <v>193</v>
      </c>
      <c r="P92" s="5">
        <v>1560</v>
      </c>
    </row>
    <row r="93" spans="9:16" ht="15" thickBot="1" x14ac:dyDescent="0.35">
      <c r="K93" s="6">
        <v>43317</v>
      </c>
      <c r="L93" s="23" t="s">
        <v>210</v>
      </c>
      <c r="M93" s="7" t="s">
        <v>8</v>
      </c>
      <c r="N93" s="4" t="s">
        <v>77</v>
      </c>
      <c r="O93" s="8" t="s">
        <v>6</v>
      </c>
      <c r="P93" s="5">
        <v>285</v>
      </c>
    </row>
    <row r="94" spans="9:16" ht="15" thickBot="1" x14ac:dyDescent="0.35">
      <c r="K94" s="6">
        <v>43318</v>
      </c>
      <c r="L94" s="23" t="s">
        <v>210</v>
      </c>
      <c r="M94" s="7" t="s">
        <v>9</v>
      </c>
      <c r="N94" s="4" t="s">
        <v>78</v>
      </c>
      <c r="O94" s="8" t="s">
        <v>4</v>
      </c>
      <c r="P94" s="5">
        <v>51360</v>
      </c>
    </row>
    <row r="95" spans="9:16" ht="15" thickBot="1" x14ac:dyDescent="0.35">
      <c r="K95" s="6">
        <v>43318</v>
      </c>
      <c r="L95" s="23" t="s">
        <v>210</v>
      </c>
      <c r="M95" s="7" t="s">
        <v>8</v>
      </c>
      <c r="N95" s="4" t="s">
        <v>79</v>
      </c>
      <c r="O95" s="8" t="s">
        <v>193</v>
      </c>
      <c r="P95" s="5">
        <v>153630</v>
      </c>
    </row>
    <row r="96" spans="9:16" ht="15" thickBot="1" x14ac:dyDescent="0.35">
      <c r="K96" s="6">
        <v>43319</v>
      </c>
      <c r="L96" s="23" t="s">
        <v>210</v>
      </c>
      <c r="M96" s="7" t="s">
        <v>9</v>
      </c>
      <c r="N96" s="4" t="s">
        <v>80</v>
      </c>
      <c r="O96" s="8" t="s">
        <v>5</v>
      </c>
      <c r="P96" s="5">
        <v>941271</v>
      </c>
    </row>
    <row r="97" spans="11:16" ht="15" thickBot="1" x14ac:dyDescent="0.35">
      <c r="K97" s="6">
        <v>43320</v>
      </c>
      <c r="L97" s="23" t="s">
        <v>210</v>
      </c>
      <c r="M97" s="7" t="s">
        <v>8</v>
      </c>
      <c r="N97" s="4" t="s">
        <v>45</v>
      </c>
      <c r="O97" s="8" t="s">
        <v>193</v>
      </c>
      <c r="P97" s="5">
        <v>1360000</v>
      </c>
    </row>
    <row r="98" spans="11:16" ht="15" thickBot="1" x14ac:dyDescent="0.35">
      <c r="K98" s="6">
        <v>43322</v>
      </c>
      <c r="L98" s="23" t="s">
        <v>210</v>
      </c>
      <c r="M98" s="7" t="s">
        <v>8</v>
      </c>
      <c r="N98" s="4" t="s">
        <v>81</v>
      </c>
      <c r="O98" s="8" t="s">
        <v>6</v>
      </c>
      <c r="P98" s="5">
        <v>4535</v>
      </c>
    </row>
    <row r="99" spans="11:16" ht="15" thickBot="1" x14ac:dyDescent="0.35">
      <c r="K99" s="6">
        <v>43323</v>
      </c>
      <c r="L99" s="23" t="s">
        <v>210</v>
      </c>
      <c r="M99" s="7" t="s">
        <v>8</v>
      </c>
      <c r="N99" s="4" t="s">
        <v>33</v>
      </c>
      <c r="O99" s="8" t="s">
        <v>193</v>
      </c>
      <c r="P99" s="5">
        <v>780</v>
      </c>
    </row>
    <row r="100" spans="11:16" ht="15" thickBot="1" x14ac:dyDescent="0.35">
      <c r="K100" s="6">
        <v>43331</v>
      </c>
      <c r="L100" s="23" t="s">
        <v>210</v>
      </c>
      <c r="M100" s="7" t="s">
        <v>9</v>
      </c>
      <c r="N100" s="4" t="s">
        <v>82</v>
      </c>
      <c r="O100" s="8" t="s">
        <v>4</v>
      </c>
      <c r="P100" s="5">
        <v>987</v>
      </c>
    </row>
    <row r="101" spans="11:16" ht="15" thickBot="1" x14ac:dyDescent="0.35">
      <c r="K101" s="6">
        <v>43333</v>
      </c>
      <c r="L101" s="23" t="s">
        <v>210</v>
      </c>
      <c r="M101" s="7" t="s">
        <v>8</v>
      </c>
      <c r="N101" s="4" t="s">
        <v>83</v>
      </c>
      <c r="O101" s="8" t="s">
        <v>7</v>
      </c>
      <c r="P101" s="5">
        <v>215660</v>
      </c>
    </row>
    <row r="102" spans="11:16" ht="15" thickBot="1" x14ac:dyDescent="0.35">
      <c r="K102" s="6">
        <v>43373</v>
      </c>
      <c r="L102" s="23" t="s">
        <v>211</v>
      </c>
      <c r="M102" s="7" t="s">
        <v>8</v>
      </c>
      <c r="N102" s="4" t="s">
        <v>84</v>
      </c>
      <c r="O102" s="8" t="s">
        <v>6</v>
      </c>
      <c r="P102" s="5">
        <v>16</v>
      </c>
    </row>
    <row r="103" spans="11:16" ht="15" thickBot="1" x14ac:dyDescent="0.35">
      <c r="K103" s="6">
        <v>43381</v>
      </c>
      <c r="L103" s="23" t="s">
        <v>211</v>
      </c>
      <c r="M103" s="7" t="s">
        <v>8</v>
      </c>
      <c r="N103" s="4" t="s">
        <v>85</v>
      </c>
      <c r="O103" s="8" t="s">
        <v>193</v>
      </c>
      <c r="P103" s="5">
        <v>2340</v>
      </c>
    </row>
    <row r="104" spans="11:16" ht="15" thickBot="1" x14ac:dyDescent="0.35">
      <c r="K104" s="6">
        <v>43381</v>
      </c>
      <c r="L104" s="23" t="s">
        <v>211</v>
      </c>
      <c r="M104" s="7" t="s">
        <v>8</v>
      </c>
      <c r="N104" s="4" t="s">
        <v>85</v>
      </c>
      <c r="O104" s="8" t="s">
        <v>193</v>
      </c>
      <c r="P104" s="5">
        <v>4200</v>
      </c>
    </row>
    <row r="105" spans="11:16" ht="15" thickBot="1" x14ac:dyDescent="0.35">
      <c r="K105" s="6">
        <v>43381</v>
      </c>
      <c r="L105" s="23" t="s">
        <v>211</v>
      </c>
      <c r="M105" s="7" t="s">
        <v>8</v>
      </c>
      <c r="N105" s="4" t="s">
        <v>85</v>
      </c>
      <c r="O105" s="8" t="s">
        <v>193</v>
      </c>
      <c r="P105" s="5">
        <v>20460</v>
      </c>
    </row>
    <row r="106" spans="11:16" ht="15" thickBot="1" x14ac:dyDescent="0.35">
      <c r="K106" s="6">
        <v>43383</v>
      </c>
      <c r="L106" s="23" t="s">
        <v>211</v>
      </c>
      <c r="M106" s="7" t="s">
        <v>8</v>
      </c>
      <c r="N106" s="4" t="s">
        <v>85</v>
      </c>
      <c r="O106" s="8" t="s">
        <v>193</v>
      </c>
      <c r="P106" s="5">
        <v>420</v>
      </c>
    </row>
    <row r="107" spans="11:16" ht="15" thickBot="1" x14ac:dyDescent="0.35">
      <c r="K107" s="6">
        <v>43389</v>
      </c>
      <c r="L107" s="23" t="s">
        <v>211</v>
      </c>
      <c r="M107" s="7" t="s">
        <v>8</v>
      </c>
      <c r="N107" s="4" t="s">
        <v>33</v>
      </c>
      <c r="O107" s="8" t="s">
        <v>193</v>
      </c>
      <c r="P107" s="5">
        <v>2758</v>
      </c>
    </row>
    <row r="108" spans="11:16" ht="15" thickBot="1" x14ac:dyDescent="0.35">
      <c r="K108" s="6">
        <v>43405</v>
      </c>
      <c r="L108" s="23" t="s">
        <v>211</v>
      </c>
      <c r="M108" s="7" t="s">
        <v>8</v>
      </c>
      <c r="N108" s="4" t="s">
        <v>86</v>
      </c>
      <c r="O108" s="8" t="s">
        <v>4</v>
      </c>
      <c r="P108" s="5">
        <v>600</v>
      </c>
    </row>
    <row r="109" spans="11:16" ht="15" thickBot="1" x14ac:dyDescent="0.35">
      <c r="K109" s="6">
        <v>43411</v>
      </c>
      <c r="L109" s="23" t="s">
        <v>211</v>
      </c>
      <c r="M109" s="7" t="s">
        <v>8</v>
      </c>
      <c r="N109" s="4" t="s">
        <v>87</v>
      </c>
      <c r="O109" s="8" t="s">
        <v>7</v>
      </c>
      <c r="P109" s="5">
        <v>41415</v>
      </c>
    </row>
    <row r="110" spans="11:16" ht="15" thickBot="1" x14ac:dyDescent="0.35">
      <c r="K110" s="6">
        <v>43412</v>
      </c>
      <c r="L110" s="23" t="s">
        <v>211</v>
      </c>
      <c r="M110" s="7" t="s">
        <v>8</v>
      </c>
      <c r="N110" s="4" t="s">
        <v>88</v>
      </c>
      <c r="O110" s="8" t="s">
        <v>6</v>
      </c>
      <c r="P110" s="5">
        <v>28610</v>
      </c>
    </row>
    <row r="111" spans="11:16" ht="15" thickBot="1" x14ac:dyDescent="0.35">
      <c r="K111" s="6">
        <v>43421</v>
      </c>
      <c r="L111" s="23" t="s">
        <v>211</v>
      </c>
      <c r="M111" s="7" t="s">
        <v>8</v>
      </c>
      <c r="N111" s="4" t="s">
        <v>89</v>
      </c>
      <c r="O111" s="8" t="s">
        <v>7</v>
      </c>
      <c r="P111" s="5">
        <v>879565</v>
      </c>
    </row>
    <row r="112" spans="11:16" ht="15" thickBot="1" x14ac:dyDescent="0.35">
      <c r="K112" s="6">
        <v>43428</v>
      </c>
      <c r="L112" s="23" t="s">
        <v>211</v>
      </c>
      <c r="M112" s="7" t="s">
        <v>8</v>
      </c>
      <c r="N112" s="4" t="s">
        <v>33</v>
      </c>
      <c r="O112" s="8" t="s">
        <v>193</v>
      </c>
      <c r="P112" s="5">
        <v>345</v>
      </c>
    </row>
    <row r="113" spans="11:16" ht="15" thickBot="1" x14ac:dyDescent="0.35">
      <c r="K113" s="6">
        <v>43430</v>
      </c>
      <c r="L113" s="23" t="s">
        <v>211</v>
      </c>
      <c r="M113" s="7" t="s">
        <v>9</v>
      </c>
      <c r="N113" s="4" t="s">
        <v>90</v>
      </c>
      <c r="O113" s="8" t="s">
        <v>4</v>
      </c>
      <c r="P113" s="5">
        <v>8496</v>
      </c>
    </row>
    <row r="114" spans="11:16" ht="15" thickBot="1" x14ac:dyDescent="0.35">
      <c r="K114" s="6">
        <v>43432</v>
      </c>
      <c r="L114" s="23" t="s">
        <v>211</v>
      </c>
      <c r="M114" s="7" t="s">
        <v>8</v>
      </c>
      <c r="N114" s="4" t="s">
        <v>91</v>
      </c>
      <c r="O114" s="8" t="s">
        <v>6</v>
      </c>
      <c r="P114" s="5">
        <v>5250</v>
      </c>
    </row>
    <row r="115" spans="11:16" ht="15" thickBot="1" x14ac:dyDescent="0.35">
      <c r="K115" s="6">
        <v>43436</v>
      </c>
      <c r="L115" s="23" t="s">
        <v>208</v>
      </c>
      <c r="M115" s="7" t="s">
        <v>9</v>
      </c>
      <c r="N115" s="4" t="s">
        <v>92</v>
      </c>
      <c r="O115" s="8" t="s">
        <v>4</v>
      </c>
      <c r="P115" s="5">
        <v>36388</v>
      </c>
    </row>
    <row r="116" spans="11:16" ht="15" thickBot="1" x14ac:dyDescent="0.35">
      <c r="K116" s="6">
        <v>43445</v>
      </c>
      <c r="L116" s="23" t="s">
        <v>208</v>
      </c>
      <c r="M116" s="7" t="s">
        <v>9</v>
      </c>
      <c r="N116" s="4" t="s">
        <v>93</v>
      </c>
      <c r="O116" s="8" t="s">
        <v>94</v>
      </c>
      <c r="P116" s="5">
        <v>41020</v>
      </c>
    </row>
    <row r="117" spans="11:16" ht="15" thickBot="1" x14ac:dyDescent="0.35">
      <c r="K117" s="6">
        <v>43445</v>
      </c>
      <c r="L117" s="23" t="s">
        <v>208</v>
      </c>
      <c r="M117" s="7" t="s">
        <v>9</v>
      </c>
      <c r="N117" s="4" t="s">
        <v>93</v>
      </c>
      <c r="O117" s="8" t="s">
        <v>94</v>
      </c>
      <c r="P117" s="5">
        <v>4041</v>
      </c>
    </row>
    <row r="118" spans="11:16" ht="15" thickBot="1" x14ac:dyDescent="0.35">
      <c r="K118" s="6">
        <v>43445</v>
      </c>
      <c r="L118" s="23" t="s">
        <v>208</v>
      </c>
      <c r="M118" s="7" t="s">
        <v>9</v>
      </c>
      <c r="N118" s="4" t="s">
        <v>93</v>
      </c>
      <c r="O118" s="8" t="s">
        <v>94</v>
      </c>
      <c r="P118" s="5">
        <v>33880</v>
      </c>
    </row>
    <row r="119" spans="11:16" ht="15" thickBot="1" x14ac:dyDescent="0.35">
      <c r="K119" s="6">
        <v>43453</v>
      </c>
      <c r="L119" s="23" t="s">
        <v>208</v>
      </c>
      <c r="M119" s="7" t="s">
        <v>8</v>
      </c>
      <c r="N119" s="4" t="s">
        <v>95</v>
      </c>
      <c r="O119" s="8" t="s">
        <v>6</v>
      </c>
      <c r="P119" s="5">
        <v>1</v>
      </c>
    </row>
    <row r="120" spans="11:16" ht="15" thickBot="1" x14ac:dyDescent="0.35">
      <c r="K120" s="6">
        <v>43459</v>
      </c>
      <c r="L120" s="23" t="s">
        <v>208</v>
      </c>
      <c r="M120" s="7" t="s">
        <v>8</v>
      </c>
      <c r="N120" s="4" t="s">
        <v>20</v>
      </c>
      <c r="O120" s="8" t="s">
        <v>6</v>
      </c>
      <c r="P120" s="5">
        <v>750</v>
      </c>
    </row>
    <row r="121" spans="11:16" ht="15" thickBot="1" x14ac:dyDescent="0.35">
      <c r="K121" s="6">
        <v>43464</v>
      </c>
      <c r="L121" s="23" t="s">
        <v>208</v>
      </c>
      <c r="M121" s="7" t="s">
        <v>8</v>
      </c>
      <c r="N121" s="4" t="s">
        <v>96</v>
      </c>
      <c r="O121" s="8" t="s">
        <v>6</v>
      </c>
      <c r="P121" s="5">
        <v>172</v>
      </c>
    </row>
    <row r="122" spans="11:16" ht="15" thickBot="1" x14ac:dyDescent="0.35">
      <c r="K122" s="6">
        <v>42738</v>
      </c>
      <c r="L122" s="23" t="s">
        <v>208</v>
      </c>
      <c r="M122" s="7" t="s">
        <v>8</v>
      </c>
      <c r="N122" s="4" t="s">
        <v>97</v>
      </c>
      <c r="O122" s="8" t="s">
        <v>6</v>
      </c>
      <c r="P122" s="5">
        <v>290</v>
      </c>
    </row>
    <row r="123" spans="11:16" ht="15" thickBot="1" x14ac:dyDescent="0.35">
      <c r="K123" s="6">
        <v>42740</v>
      </c>
      <c r="L123" s="23" t="s">
        <v>208</v>
      </c>
      <c r="M123" s="7" t="s">
        <v>8</v>
      </c>
      <c r="N123" s="4" t="s">
        <v>20</v>
      </c>
      <c r="O123" s="8" t="s">
        <v>6</v>
      </c>
      <c r="P123" s="5">
        <v>15514</v>
      </c>
    </row>
    <row r="124" spans="11:16" ht="15" thickBot="1" x14ac:dyDescent="0.35">
      <c r="K124" s="6">
        <v>42744</v>
      </c>
      <c r="L124" s="23" t="s">
        <v>208</v>
      </c>
      <c r="M124" s="7" t="s">
        <v>10</v>
      </c>
      <c r="N124" s="4" t="s">
        <v>98</v>
      </c>
      <c r="O124" s="8" t="s">
        <v>14</v>
      </c>
      <c r="P124" s="5">
        <v>19488</v>
      </c>
    </row>
    <row r="125" spans="11:16" ht="15" thickBot="1" x14ac:dyDescent="0.35">
      <c r="K125" s="6">
        <v>42758</v>
      </c>
      <c r="L125" s="23" t="s">
        <v>208</v>
      </c>
      <c r="M125" s="7" t="s">
        <v>8</v>
      </c>
      <c r="N125" s="4" t="s">
        <v>99</v>
      </c>
      <c r="O125" s="8" t="s">
        <v>12</v>
      </c>
      <c r="P125" s="5">
        <v>2700</v>
      </c>
    </row>
    <row r="126" spans="11:16" ht="15" thickBot="1" x14ac:dyDescent="0.35">
      <c r="K126" s="6">
        <v>42759</v>
      </c>
      <c r="L126" s="23" t="s">
        <v>208</v>
      </c>
      <c r="M126" s="7" t="s">
        <v>8</v>
      </c>
      <c r="N126" s="4" t="s">
        <v>100</v>
      </c>
      <c r="O126" s="8" t="s">
        <v>4</v>
      </c>
      <c r="P126" s="5">
        <v>77730</v>
      </c>
    </row>
    <row r="127" spans="11:16" ht="15" thickBot="1" x14ac:dyDescent="0.35">
      <c r="K127" s="6">
        <v>42760</v>
      </c>
      <c r="L127" s="23" t="s">
        <v>208</v>
      </c>
      <c r="M127" s="7" t="s">
        <v>8</v>
      </c>
      <c r="N127" s="4" t="s">
        <v>101</v>
      </c>
      <c r="O127" s="8" t="s">
        <v>6</v>
      </c>
      <c r="P127" s="5">
        <v>1591</v>
      </c>
    </row>
    <row r="128" spans="11:16" ht="15" thickBot="1" x14ac:dyDescent="0.35">
      <c r="K128" s="6">
        <v>42761</v>
      </c>
      <c r="L128" s="23" t="s">
        <v>208</v>
      </c>
      <c r="M128" s="7" t="s">
        <v>8</v>
      </c>
      <c r="N128" s="4" t="s">
        <v>102</v>
      </c>
      <c r="O128" s="8" t="s">
        <v>12</v>
      </c>
      <c r="P128" s="5">
        <v>1080</v>
      </c>
    </row>
    <row r="129" spans="11:16" ht="15" thickBot="1" x14ac:dyDescent="0.35">
      <c r="K129" s="6">
        <v>42764</v>
      </c>
      <c r="L129" s="23" t="s">
        <v>208</v>
      </c>
      <c r="M129" s="7" t="s">
        <v>8</v>
      </c>
      <c r="N129" s="4" t="s">
        <v>33</v>
      </c>
      <c r="O129" s="8" t="s">
        <v>193</v>
      </c>
      <c r="P129" s="5">
        <v>4240</v>
      </c>
    </row>
    <row r="130" spans="11:16" ht="15" thickBot="1" x14ac:dyDescent="0.35">
      <c r="K130" s="6">
        <v>42769</v>
      </c>
      <c r="L130" s="23" t="s">
        <v>208</v>
      </c>
      <c r="M130" s="7" t="s">
        <v>8</v>
      </c>
      <c r="N130" s="4" t="s">
        <v>103</v>
      </c>
      <c r="O130" s="8" t="s">
        <v>4</v>
      </c>
      <c r="P130" s="5">
        <v>6317</v>
      </c>
    </row>
    <row r="131" spans="11:16" ht="15" thickBot="1" x14ac:dyDescent="0.35">
      <c r="K131" s="6">
        <v>42771</v>
      </c>
      <c r="L131" s="23" t="s">
        <v>208</v>
      </c>
      <c r="M131" s="7" t="s">
        <v>8</v>
      </c>
      <c r="N131" s="4" t="s">
        <v>104</v>
      </c>
      <c r="O131" s="8" t="s">
        <v>4</v>
      </c>
      <c r="P131" s="5">
        <v>7848</v>
      </c>
    </row>
    <row r="132" spans="11:16" ht="15" thickBot="1" x14ac:dyDescent="0.35">
      <c r="K132" s="6">
        <v>42778</v>
      </c>
      <c r="L132" s="23" t="s">
        <v>208</v>
      </c>
      <c r="M132" s="7" t="s">
        <v>8</v>
      </c>
      <c r="N132" s="4" t="s">
        <v>105</v>
      </c>
      <c r="O132" s="8" t="s">
        <v>12</v>
      </c>
      <c r="P132" s="5">
        <v>402623</v>
      </c>
    </row>
    <row r="133" spans="11:16" ht="15" thickBot="1" x14ac:dyDescent="0.35">
      <c r="K133" s="6">
        <v>42784</v>
      </c>
      <c r="L133" s="23" t="s">
        <v>208</v>
      </c>
      <c r="M133" s="7" t="s">
        <v>8</v>
      </c>
      <c r="N133" s="4" t="s">
        <v>106</v>
      </c>
      <c r="O133" s="8" t="s">
        <v>6</v>
      </c>
      <c r="P133" s="5">
        <v>2800000</v>
      </c>
    </row>
    <row r="134" spans="11:16" ht="15" thickBot="1" x14ac:dyDescent="0.35">
      <c r="K134" s="6">
        <v>42793</v>
      </c>
      <c r="L134" s="23" t="s">
        <v>208</v>
      </c>
      <c r="M134" s="7" t="s">
        <v>8</v>
      </c>
      <c r="N134" s="4" t="s">
        <v>107</v>
      </c>
      <c r="O134" s="8" t="s">
        <v>6</v>
      </c>
      <c r="P134" s="5">
        <v>930</v>
      </c>
    </row>
    <row r="135" spans="11:16" ht="15" thickBot="1" x14ac:dyDescent="0.35">
      <c r="K135" s="6">
        <v>42796</v>
      </c>
      <c r="L135" s="23" t="s">
        <v>209</v>
      </c>
      <c r="M135" s="7" t="s">
        <v>8</v>
      </c>
      <c r="N135" s="4" t="s">
        <v>108</v>
      </c>
      <c r="O135" s="8" t="s">
        <v>193</v>
      </c>
      <c r="P135" s="5">
        <v>16743</v>
      </c>
    </row>
    <row r="136" spans="11:16" ht="15" thickBot="1" x14ac:dyDescent="0.35">
      <c r="K136" s="6">
        <v>42803</v>
      </c>
      <c r="L136" s="23" t="s">
        <v>209</v>
      </c>
      <c r="M136" s="7" t="s">
        <v>8</v>
      </c>
      <c r="N136" s="4" t="s">
        <v>109</v>
      </c>
      <c r="O136" s="8" t="s">
        <v>4</v>
      </c>
      <c r="P136" s="5">
        <v>5084</v>
      </c>
    </row>
    <row r="137" spans="11:16" ht="15" thickBot="1" x14ac:dyDescent="0.35">
      <c r="K137" s="6">
        <v>42821</v>
      </c>
      <c r="L137" s="23" t="s">
        <v>209</v>
      </c>
      <c r="M137" s="7" t="s">
        <v>9</v>
      </c>
      <c r="N137" s="4" t="s">
        <v>110</v>
      </c>
      <c r="O137" s="8" t="s">
        <v>12</v>
      </c>
      <c r="P137" s="5">
        <v>1800</v>
      </c>
    </row>
    <row r="138" spans="11:16" ht="15" thickBot="1" x14ac:dyDescent="0.35">
      <c r="K138" s="6">
        <v>42838</v>
      </c>
      <c r="L138" s="23" t="s">
        <v>209</v>
      </c>
      <c r="M138" s="7" t="s">
        <v>8</v>
      </c>
      <c r="N138" s="4" t="s">
        <v>111</v>
      </c>
      <c r="O138" s="8" t="s">
        <v>5</v>
      </c>
      <c r="P138" s="5">
        <v>330</v>
      </c>
    </row>
    <row r="139" spans="11:16" ht="15" thickBot="1" x14ac:dyDescent="0.35">
      <c r="K139" s="6">
        <v>42843</v>
      </c>
      <c r="L139" s="23" t="s">
        <v>209</v>
      </c>
      <c r="M139" s="7" t="s">
        <v>9</v>
      </c>
      <c r="N139" s="4" t="s">
        <v>112</v>
      </c>
      <c r="O139" s="8" t="s">
        <v>4</v>
      </c>
      <c r="P139" s="5">
        <v>5625</v>
      </c>
    </row>
    <row r="140" spans="11:16" ht="15" thickBot="1" x14ac:dyDescent="0.35">
      <c r="K140" s="6">
        <v>42845</v>
      </c>
      <c r="L140" s="23" t="s">
        <v>209</v>
      </c>
      <c r="M140" s="7" t="s">
        <v>8</v>
      </c>
      <c r="N140" s="4" t="s">
        <v>45</v>
      </c>
      <c r="O140" s="8" t="s">
        <v>193</v>
      </c>
      <c r="P140" s="5">
        <v>259230</v>
      </c>
    </row>
    <row r="141" spans="11:16" ht="15" thickBot="1" x14ac:dyDescent="0.35">
      <c r="K141" s="6">
        <v>42845</v>
      </c>
      <c r="L141" s="23" t="s">
        <v>209</v>
      </c>
      <c r="M141" s="7" t="s">
        <v>8</v>
      </c>
      <c r="N141" s="4" t="s">
        <v>79</v>
      </c>
      <c r="O141" s="8" t="s">
        <v>193</v>
      </c>
      <c r="P141" s="5">
        <v>107943</v>
      </c>
    </row>
    <row r="142" spans="11:16" ht="15" thickBot="1" x14ac:dyDescent="0.35">
      <c r="K142" s="6">
        <v>42856</v>
      </c>
      <c r="L142" s="23" t="s">
        <v>209</v>
      </c>
      <c r="M142" s="7" t="s">
        <v>8</v>
      </c>
      <c r="N142" s="4" t="s">
        <v>113</v>
      </c>
      <c r="O142" s="8" t="s">
        <v>6</v>
      </c>
      <c r="P142" s="5">
        <v>6907</v>
      </c>
    </row>
    <row r="143" spans="11:16" ht="15" thickBot="1" x14ac:dyDescent="0.35">
      <c r="K143" s="6">
        <v>42865</v>
      </c>
      <c r="L143" s="23" t="s">
        <v>209</v>
      </c>
      <c r="M143" s="7" t="s">
        <v>8</v>
      </c>
      <c r="N143" s="4" t="s">
        <v>42</v>
      </c>
      <c r="O143" s="8" t="s">
        <v>193</v>
      </c>
      <c r="P143" s="5">
        <v>117500</v>
      </c>
    </row>
    <row r="144" spans="11:16" ht="15" thickBot="1" x14ac:dyDescent="0.35">
      <c r="K144" s="6">
        <v>42866</v>
      </c>
      <c r="L144" s="23" t="s">
        <v>209</v>
      </c>
      <c r="M144" s="7" t="s">
        <v>8</v>
      </c>
      <c r="N144" s="4" t="s">
        <v>45</v>
      </c>
      <c r="O144" s="8" t="s">
        <v>193</v>
      </c>
      <c r="P144" s="5">
        <v>129000</v>
      </c>
    </row>
    <row r="145" spans="11:16" ht="15" thickBot="1" x14ac:dyDescent="0.35">
      <c r="K145" s="6">
        <v>42873</v>
      </c>
      <c r="L145" s="23" t="s">
        <v>209</v>
      </c>
      <c r="M145" s="7" t="s">
        <v>9</v>
      </c>
      <c r="N145" s="4" t="s">
        <v>114</v>
      </c>
      <c r="O145" s="8" t="s">
        <v>4</v>
      </c>
      <c r="P145" s="5">
        <v>35580</v>
      </c>
    </row>
    <row r="146" spans="11:16" ht="15" thickBot="1" x14ac:dyDescent="0.35">
      <c r="K146" s="6">
        <v>42889</v>
      </c>
      <c r="L146" s="23" t="s">
        <v>210</v>
      </c>
      <c r="M146" s="7" t="s">
        <v>8</v>
      </c>
      <c r="N146" s="4" t="s">
        <v>33</v>
      </c>
      <c r="O146" s="8" t="s">
        <v>193</v>
      </c>
      <c r="P146" s="5">
        <v>5700000</v>
      </c>
    </row>
    <row r="147" spans="11:16" ht="15" thickBot="1" x14ac:dyDescent="0.35">
      <c r="K147" s="6">
        <v>42891</v>
      </c>
      <c r="L147" s="23" t="s">
        <v>210</v>
      </c>
      <c r="M147" s="7" t="s">
        <v>8</v>
      </c>
      <c r="N147" s="4" t="s">
        <v>115</v>
      </c>
      <c r="O147" s="8" t="s">
        <v>6</v>
      </c>
      <c r="P147" s="5">
        <v>140</v>
      </c>
    </row>
    <row r="148" spans="11:16" ht="15" thickBot="1" x14ac:dyDescent="0.35">
      <c r="K148" s="6">
        <v>42894</v>
      </c>
      <c r="L148" s="23" t="s">
        <v>210</v>
      </c>
      <c r="M148" s="7" t="s">
        <v>8</v>
      </c>
      <c r="N148" s="4" t="s">
        <v>33</v>
      </c>
      <c r="O148" s="8" t="s">
        <v>193</v>
      </c>
      <c r="P148" s="5">
        <v>40440</v>
      </c>
    </row>
    <row r="149" spans="11:16" ht="15" thickBot="1" x14ac:dyDescent="0.35">
      <c r="K149" s="6">
        <v>42901</v>
      </c>
      <c r="L149" s="23" t="s">
        <v>210</v>
      </c>
      <c r="M149" s="7" t="s">
        <v>9</v>
      </c>
      <c r="N149" s="4" t="s">
        <v>45</v>
      </c>
      <c r="O149" s="8" t="s">
        <v>5</v>
      </c>
      <c r="P149" s="5">
        <v>82286</v>
      </c>
    </row>
    <row r="150" spans="11:16" ht="15" thickBot="1" x14ac:dyDescent="0.35">
      <c r="K150" s="6">
        <v>42905</v>
      </c>
      <c r="L150" s="23" t="s">
        <v>210</v>
      </c>
      <c r="M150" s="7" t="s">
        <v>9</v>
      </c>
      <c r="N150" s="4" t="s">
        <v>116</v>
      </c>
      <c r="O150" s="8" t="s">
        <v>4</v>
      </c>
      <c r="P150" s="5">
        <v>2762</v>
      </c>
    </row>
    <row r="151" spans="11:16" ht="15" thickBot="1" x14ac:dyDescent="0.35">
      <c r="K151" s="6">
        <v>42907</v>
      </c>
      <c r="L151" s="23" t="s">
        <v>210</v>
      </c>
      <c r="M151" s="7" t="s">
        <v>9</v>
      </c>
      <c r="N151" s="4" t="s">
        <v>117</v>
      </c>
      <c r="O151" s="8" t="s">
        <v>4</v>
      </c>
      <c r="P151" s="5">
        <v>13300</v>
      </c>
    </row>
    <row r="152" spans="11:16" ht="15" thickBot="1" x14ac:dyDescent="0.35">
      <c r="K152" s="6">
        <v>42915</v>
      </c>
      <c r="L152" s="23" t="s">
        <v>210</v>
      </c>
      <c r="M152" s="7" t="s">
        <v>8</v>
      </c>
      <c r="N152" s="4" t="s">
        <v>77</v>
      </c>
      <c r="O152" s="8" t="s">
        <v>6</v>
      </c>
      <c r="P152" s="5">
        <v>2768</v>
      </c>
    </row>
    <row r="153" spans="11:16" ht="15" thickBot="1" x14ac:dyDescent="0.35">
      <c r="K153" s="6">
        <v>42922</v>
      </c>
      <c r="L153" s="23" t="s">
        <v>210</v>
      </c>
      <c r="M153" s="7" t="s">
        <v>8</v>
      </c>
      <c r="N153" s="4" t="s">
        <v>118</v>
      </c>
      <c r="O153" s="8" t="s">
        <v>4</v>
      </c>
      <c r="P153" s="5">
        <v>35860</v>
      </c>
    </row>
    <row r="154" spans="11:16" ht="15" thickBot="1" x14ac:dyDescent="0.35">
      <c r="K154" s="6">
        <v>42935</v>
      </c>
      <c r="L154" s="23" t="s">
        <v>210</v>
      </c>
      <c r="M154" s="7" t="s">
        <v>8</v>
      </c>
      <c r="N154" s="4" t="s">
        <v>119</v>
      </c>
      <c r="O154" s="8" t="s">
        <v>12</v>
      </c>
      <c r="P154" s="5">
        <v>21700000</v>
      </c>
    </row>
    <row r="155" spans="11:16" ht="15" thickBot="1" x14ac:dyDescent="0.35">
      <c r="K155" s="6">
        <v>42937</v>
      </c>
      <c r="L155" s="23" t="s">
        <v>210</v>
      </c>
      <c r="M155" s="7" t="s">
        <v>8</v>
      </c>
      <c r="N155" s="4" t="s">
        <v>33</v>
      </c>
      <c r="O155" s="8" t="s">
        <v>193</v>
      </c>
      <c r="P155" s="5">
        <v>26669</v>
      </c>
    </row>
    <row r="156" spans="11:16" ht="15" thickBot="1" x14ac:dyDescent="0.35">
      <c r="K156" s="6">
        <v>42941</v>
      </c>
      <c r="L156" s="23" t="s">
        <v>210</v>
      </c>
      <c r="M156" s="7" t="s">
        <v>8</v>
      </c>
      <c r="N156" s="4" t="s">
        <v>120</v>
      </c>
      <c r="O156" s="8" t="s">
        <v>193</v>
      </c>
      <c r="P156" s="5">
        <v>5920</v>
      </c>
    </row>
    <row r="157" spans="11:16" ht="15" thickBot="1" x14ac:dyDescent="0.35">
      <c r="K157" s="6">
        <v>42961</v>
      </c>
      <c r="L157" s="23" t="s">
        <v>210</v>
      </c>
      <c r="M157" s="7" t="s">
        <v>8</v>
      </c>
      <c r="N157" s="4" t="s">
        <v>121</v>
      </c>
      <c r="O157" s="8" t="s">
        <v>4</v>
      </c>
      <c r="P157" s="5">
        <v>12894</v>
      </c>
    </row>
    <row r="158" spans="11:16" ht="15" thickBot="1" x14ac:dyDescent="0.35">
      <c r="K158" s="6">
        <v>42963</v>
      </c>
      <c r="L158" s="23" t="s">
        <v>210</v>
      </c>
      <c r="M158" s="7" t="s">
        <v>9</v>
      </c>
      <c r="N158" s="4" t="s">
        <v>122</v>
      </c>
      <c r="O158" s="8" t="s">
        <v>14</v>
      </c>
      <c r="P158" s="5">
        <v>17000</v>
      </c>
    </row>
    <row r="159" spans="11:16" ht="15" thickBot="1" x14ac:dyDescent="0.35">
      <c r="K159" s="6">
        <v>42983</v>
      </c>
      <c r="L159" s="23" t="s">
        <v>211</v>
      </c>
      <c r="M159" s="7" t="s">
        <v>8</v>
      </c>
      <c r="N159" s="4" t="s">
        <v>33</v>
      </c>
      <c r="O159" s="8" t="s">
        <v>193</v>
      </c>
      <c r="P159" s="5">
        <v>884</v>
      </c>
    </row>
    <row r="160" spans="11:16" ht="15" thickBot="1" x14ac:dyDescent="0.35">
      <c r="K160" s="6">
        <v>42992</v>
      </c>
      <c r="L160" s="23" t="s">
        <v>211</v>
      </c>
      <c r="M160" s="7" t="s">
        <v>8</v>
      </c>
      <c r="N160" s="4" t="s">
        <v>33</v>
      </c>
      <c r="O160" s="8" t="s">
        <v>7</v>
      </c>
      <c r="P160" s="5">
        <v>11250</v>
      </c>
    </row>
    <row r="161" spans="11:16" ht="15" thickBot="1" x14ac:dyDescent="0.35">
      <c r="K161" s="6">
        <v>43003</v>
      </c>
      <c r="L161" s="23" t="s">
        <v>211</v>
      </c>
      <c r="M161" s="7" t="s">
        <v>8</v>
      </c>
      <c r="N161" s="4" t="s">
        <v>33</v>
      </c>
      <c r="O161" s="8" t="s">
        <v>193</v>
      </c>
      <c r="P161" s="5">
        <v>21700000</v>
      </c>
    </row>
    <row r="162" spans="11:16" ht="15" thickBot="1" x14ac:dyDescent="0.35">
      <c r="K162" s="6">
        <v>43007</v>
      </c>
      <c r="L162" s="23" t="s">
        <v>211</v>
      </c>
      <c r="M162" s="7" t="s">
        <v>8</v>
      </c>
      <c r="N162" s="4" t="s">
        <v>33</v>
      </c>
      <c r="O162" s="8" t="s">
        <v>193</v>
      </c>
      <c r="P162" s="5">
        <v>65</v>
      </c>
    </row>
    <row r="163" spans="11:16" ht="15" thickBot="1" x14ac:dyDescent="0.35">
      <c r="K163" s="6">
        <v>43014</v>
      </c>
      <c r="L163" s="23" t="s">
        <v>211</v>
      </c>
      <c r="M163" s="7" t="s">
        <v>8</v>
      </c>
      <c r="N163" s="4" t="s">
        <v>123</v>
      </c>
      <c r="O163" s="8" t="s">
        <v>193</v>
      </c>
      <c r="P163" s="5">
        <v>845000</v>
      </c>
    </row>
    <row r="164" spans="11:16" ht="15" thickBot="1" x14ac:dyDescent="0.35">
      <c r="K164" s="6">
        <v>43017</v>
      </c>
      <c r="L164" s="23" t="s">
        <v>211</v>
      </c>
      <c r="M164" s="7" t="s">
        <v>8</v>
      </c>
      <c r="N164" s="4" t="s">
        <v>124</v>
      </c>
      <c r="O164" s="8" t="s">
        <v>6</v>
      </c>
      <c r="P164" s="5">
        <v>70400</v>
      </c>
    </row>
    <row r="165" spans="11:16" ht="15" thickBot="1" x14ac:dyDescent="0.35">
      <c r="K165" s="6">
        <v>43019</v>
      </c>
      <c r="L165" s="23" t="s">
        <v>211</v>
      </c>
      <c r="M165" s="7" t="s">
        <v>8</v>
      </c>
      <c r="N165" s="4" t="s">
        <v>125</v>
      </c>
      <c r="O165" s="8" t="s">
        <v>11</v>
      </c>
      <c r="P165" s="5">
        <v>83900000</v>
      </c>
    </row>
    <row r="166" spans="11:16" ht="15" thickBot="1" x14ac:dyDescent="0.35">
      <c r="K166" s="6">
        <v>43021</v>
      </c>
      <c r="L166" s="23" t="s">
        <v>211</v>
      </c>
      <c r="M166" s="7" t="s">
        <v>8</v>
      </c>
      <c r="N166" s="4" t="s">
        <v>79</v>
      </c>
      <c r="O166" s="8" t="s">
        <v>193</v>
      </c>
      <c r="P166" s="5">
        <v>173554</v>
      </c>
    </row>
    <row r="167" spans="11:16" ht="15" thickBot="1" x14ac:dyDescent="0.35">
      <c r="K167" s="6">
        <v>43021</v>
      </c>
      <c r="L167" s="23" t="s">
        <v>211</v>
      </c>
      <c r="M167" s="7" t="s">
        <v>8</v>
      </c>
      <c r="N167" s="4" t="s">
        <v>33</v>
      </c>
      <c r="O167" s="8" t="s">
        <v>193</v>
      </c>
      <c r="P167" s="5">
        <v>1900</v>
      </c>
    </row>
    <row r="168" spans="11:16" ht="15" thickBot="1" x14ac:dyDescent="0.35">
      <c r="K168" s="6">
        <v>43032</v>
      </c>
      <c r="L168" s="23" t="s">
        <v>211</v>
      </c>
      <c r="M168" s="7" t="s">
        <v>8</v>
      </c>
      <c r="N168" s="4" t="s">
        <v>79</v>
      </c>
      <c r="O168" s="8" t="s">
        <v>193</v>
      </c>
      <c r="P168" s="5">
        <v>8200</v>
      </c>
    </row>
    <row r="169" spans="11:16" ht="15" thickBot="1" x14ac:dyDescent="0.35">
      <c r="K169" s="6">
        <v>43035</v>
      </c>
      <c r="L169" s="23" t="s">
        <v>211</v>
      </c>
      <c r="M169" s="7" t="s">
        <v>8</v>
      </c>
      <c r="N169" s="4" t="s">
        <v>33</v>
      </c>
      <c r="O169" s="8" t="s">
        <v>193</v>
      </c>
      <c r="P169" s="5">
        <v>50</v>
      </c>
    </row>
    <row r="170" spans="11:16" ht="15" thickBot="1" x14ac:dyDescent="0.35">
      <c r="K170" s="6">
        <v>43040</v>
      </c>
      <c r="L170" s="23" t="s">
        <v>211</v>
      </c>
      <c r="M170" s="7" t="s">
        <v>8</v>
      </c>
      <c r="N170" s="4" t="s">
        <v>126</v>
      </c>
      <c r="O170" s="8" t="s">
        <v>193</v>
      </c>
      <c r="P170" s="5">
        <v>3300000</v>
      </c>
    </row>
    <row r="171" spans="11:16" ht="15" thickBot="1" x14ac:dyDescent="0.35">
      <c r="K171" s="6">
        <v>43040</v>
      </c>
      <c r="L171" s="23" t="s">
        <v>211</v>
      </c>
      <c r="M171" s="7" t="s">
        <v>8</v>
      </c>
      <c r="N171" s="4" t="s">
        <v>127</v>
      </c>
      <c r="O171" s="8" t="s">
        <v>5</v>
      </c>
      <c r="P171" s="5">
        <v>4374</v>
      </c>
    </row>
    <row r="172" spans="11:16" ht="15" thickBot="1" x14ac:dyDescent="0.35">
      <c r="K172" s="6">
        <v>43042</v>
      </c>
      <c r="L172" s="23" t="s">
        <v>211</v>
      </c>
      <c r="M172" s="7" t="s">
        <v>8</v>
      </c>
      <c r="N172" s="4" t="s">
        <v>33</v>
      </c>
      <c r="O172" s="8" t="s">
        <v>193</v>
      </c>
      <c r="P172" s="5">
        <v>1084384</v>
      </c>
    </row>
    <row r="173" spans="11:16" ht="15" thickBot="1" x14ac:dyDescent="0.35">
      <c r="K173" s="6">
        <v>43047</v>
      </c>
      <c r="L173" s="23" t="s">
        <v>211</v>
      </c>
      <c r="M173" s="7" t="s">
        <v>8</v>
      </c>
      <c r="N173" s="4" t="s">
        <v>128</v>
      </c>
      <c r="O173" s="8" t="s">
        <v>7</v>
      </c>
      <c r="P173" s="5">
        <v>3750</v>
      </c>
    </row>
    <row r="174" spans="11:16" ht="15" thickBot="1" x14ac:dyDescent="0.35">
      <c r="K174" s="6">
        <v>43054</v>
      </c>
      <c r="L174" s="23" t="s">
        <v>211</v>
      </c>
      <c r="M174" s="7" t="s">
        <v>8</v>
      </c>
      <c r="N174" s="4" t="s">
        <v>129</v>
      </c>
      <c r="O174" s="8" t="s">
        <v>6</v>
      </c>
      <c r="P174" s="5">
        <v>98000</v>
      </c>
    </row>
    <row r="175" spans="11:16" ht="15" thickBot="1" x14ac:dyDescent="0.35">
      <c r="K175" s="6">
        <v>43063</v>
      </c>
      <c r="L175" s="23" t="s">
        <v>211</v>
      </c>
      <c r="M175" s="7" t="s">
        <v>8</v>
      </c>
      <c r="N175" s="4" t="s">
        <v>33</v>
      </c>
      <c r="O175" s="8" t="s">
        <v>193</v>
      </c>
      <c r="P175" s="5">
        <v>95927</v>
      </c>
    </row>
    <row r="176" spans="11:16" ht="15" thickBot="1" x14ac:dyDescent="0.35">
      <c r="K176" s="6">
        <v>43075</v>
      </c>
      <c r="L176" s="23" t="s">
        <v>208</v>
      </c>
      <c r="M176" s="7" t="s">
        <v>8</v>
      </c>
      <c r="N176" s="4" t="s">
        <v>117</v>
      </c>
      <c r="O176" s="8" t="s">
        <v>4</v>
      </c>
      <c r="P176" s="5">
        <v>990</v>
      </c>
    </row>
    <row r="177" spans="11:16" ht="15" thickBot="1" x14ac:dyDescent="0.35">
      <c r="K177" s="6">
        <v>43079</v>
      </c>
      <c r="L177" s="23" t="s">
        <v>208</v>
      </c>
      <c r="M177" s="7" t="s">
        <v>8</v>
      </c>
      <c r="N177" s="4" t="s">
        <v>130</v>
      </c>
      <c r="O177" s="8" t="s">
        <v>4</v>
      </c>
      <c r="P177" s="5">
        <v>98772</v>
      </c>
    </row>
    <row r="178" spans="11:16" ht="15" thickBot="1" x14ac:dyDescent="0.35">
      <c r="K178" s="6">
        <v>43086</v>
      </c>
      <c r="L178" s="23" t="s">
        <v>208</v>
      </c>
      <c r="M178" s="7" t="s">
        <v>8</v>
      </c>
      <c r="N178" s="4" t="s">
        <v>131</v>
      </c>
      <c r="O178" s="8" t="s">
        <v>193</v>
      </c>
      <c r="P178" s="5">
        <v>102</v>
      </c>
    </row>
    <row r="179" spans="11:16" ht="15" thickBot="1" x14ac:dyDescent="0.35">
      <c r="K179" s="6">
        <v>43094</v>
      </c>
      <c r="L179" s="23" t="s">
        <v>208</v>
      </c>
      <c r="M179" s="7" t="s">
        <v>8</v>
      </c>
      <c r="N179" s="4" t="s">
        <v>132</v>
      </c>
      <c r="O179" s="8" t="s">
        <v>6</v>
      </c>
      <c r="P179" s="5">
        <v>88</v>
      </c>
    </row>
    <row r="180" spans="11:16" ht="15" thickBot="1" x14ac:dyDescent="0.35">
      <c r="K180" s="6">
        <v>42374</v>
      </c>
      <c r="L180" s="23" t="s">
        <v>208</v>
      </c>
      <c r="M180" s="7" t="s">
        <v>9</v>
      </c>
      <c r="N180" s="4" t="s">
        <v>158</v>
      </c>
      <c r="O180" s="8" t="s">
        <v>4</v>
      </c>
      <c r="P180" s="5">
        <v>464820</v>
      </c>
    </row>
    <row r="181" spans="11:16" ht="15" thickBot="1" x14ac:dyDescent="0.35">
      <c r="K181" s="6">
        <v>42392</v>
      </c>
      <c r="L181" s="23" t="s">
        <v>208</v>
      </c>
      <c r="M181" s="7" t="s">
        <v>9</v>
      </c>
      <c r="N181" s="4" t="s">
        <v>157</v>
      </c>
      <c r="O181" s="8" t="s">
        <v>7</v>
      </c>
      <c r="P181" s="5">
        <v>54690</v>
      </c>
    </row>
    <row r="182" spans="11:16" ht="15" thickBot="1" x14ac:dyDescent="0.35">
      <c r="K182" s="6">
        <v>42392</v>
      </c>
      <c r="L182" s="23" t="s">
        <v>208</v>
      </c>
      <c r="M182" s="7" t="s">
        <v>8</v>
      </c>
      <c r="N182" s="4" t="s">
        <v>156</v>
      </c>
      <c r="O182" s="8" t="s">
        <v>4</v>
      </c>
      <c r="P182" s="5">
        <v>1561</v>
      </c>
    </row>
    <row r="183" spans="11:16" ht="15" thickBot="1" x14ac:dyDescent="0.35">
      <c r="K183" s="6">
        <v>42396</v>
      </c>
      <c r="L183" s="23" t="s">
        <v>208</v>
      </c>
      <c r="M183" s="7" t="s">
        <v>8</v>
      </c>
      <c r="N183" s="4" t="s">
        <v>155</v>
      </c>
      <c r="O183" s="8" t="s">
        <v>4</v>
      </c>
      <c r="P183" s="5">
        <v>54664</v>
      </c>
    </row>
    <row r="184" spans="11:16" ht="15" thickBot="1" x14ac:dyDescent="0.35">
      <c r="K184" s="6">
        <v>42416</v>
      </c>
      <c r="L184" s="23" t="s">
        <v>208</v>
      </c>
      <c r="M184" s="7" t="s">
        <v>8</v>
      </c>
      <c r="N184" s="4" t="s">
        <v>154</v>
      </c>
      <c r="O184" s="8" t="s">
        <v>4</v>
      </c>
      <c r="P184" s="5">
        <v>6426</v>
      </c>
    </row>
    <row r="185" spans="11:16" ht="15" thickBot="1" x14ac:dyDescent="0.35">
      <c r="K185" s="6">
        <v>42418</v>
      </c>
      <c r="L185" s="23" t="s">
        <v>208</v>
      </c>
      <c r="M185" s="7" t="s">
        <v>8</v>
      </c>
      <c r="N185" s="4" t="s">
        <v>45</v>
      </c>
      <c r="O185" s="8" t="s">
        <v>12</v>
      </c>
      <c r="P185" s="5">
        <v>219</v>
      </c>
    </row>
    <row r="186" spans="11:16" ht="15" thickBot="1" x14ac:dyDescent="0.35">
      <c r="K186" s="6">
        <v>42418</v>
      </c>
      <c r="L186" s="23" t="s">
        <v>208</v>
      </c>
      <c r="M186" s="7" t="s">
        <v>8</v>
      </c>
      <c r="N186" s="4" t="s">
        <v>153</v>
      </c>
      <c r="O186" s="8" t="s">
        <v>6</v>
      </c>
      <c r="P186" s="5">
        <v>30</v>
      </c>
    </row>
    <row r="187" spans="11:16" ht="15" thickBot="1" x14ac:dyDescent="0.35">
      <c r="K187" s="6">
        <v>42436</v>
      </c>
      <c r="L187" s="23" t="s">
        <v>209</v>
      </c>
      <c r="M187" s="7" t="s">
        <v>9</v>
      </c>
      <c r="N187" s="4" t="s">
        <v>152</v>
      </c>
      <c r="O187" s="8" t="s">
        <v>4</v>
      </c>
      <c r="P187" s="5">
        <v>560604</v>
      </c>
    </row>
    <row r="188" spans="11:16" ht="15" thickBot="1" x14ac:dyDescent="0.35">
      <c r="K188" s="6">
        <v>42439</v>
      </c>
      <c r="L188" s="23" t="s">
        <v>209</v>
      </c>
      <c r="M188" s="7" t="s">
        <v>8</v>
      </c>
      <c r="N188" s="4" t="s">
        <v>151</v>
      </c>
      <c r="O188" s="8" t="s">
        <v>11</v>
      </c>
      <c r="P188" s="5">
        <v>75800</v>
      </c>
    </row>
    <row r="189" spans="11:16" ht="15" thickBot="1" x14ac:dyDescent="0.35">
      <c r="K189" s="6">
        <v>42443</v>
      </c>
      <c r="L189" s="23" t="s">
        <v>209</v>
      </c>
      <c r="M189" s="7" t="s">
        <v>8</v>
      </c>
      <c r="N189" s="4" t="s">
        <v>150</v>
      </c>
      <c r="O189" s="8" t="s">
        <v>4</v>
      </c>
      <c r="P189" s="5">
        <v>36560</v>
      </c>
    </row>
    <row r="190" spans="11:16" ht="15" thickBot="1" x14ac:dyDescent="0.35">
      <c r="K190" s="6">
        <v>42452</v>
      </c>
      <c r="L190" s="23" t="s">
        <v>209</v>
      </c>
      <c r="M190" s="7" t="s">
        <v>8</v>
      </c>
      <c r="N190" s="4" t="s">
        <v>149</v>
      </c>
      <c r="O190" s="8" t="s">
        <v>6</v>
      </c>
      <c r="P190" s="5">
        <v>100</v>
      </c>
    </row>
    <row r="191" spans="11:16" ht="15" thickBot="1" x14ac:dyDescent="0.35">
      <c r="K191" s="6">
        <v>42465</v>
      </c>
      <c r="L191" s="23" t="s">
        <v>209</v>
      </c>
      <c r="M191" s="7" t="s">
        <v>8</v>
      </c>
      <c r="N191" s="4" t="s">
        <v>148</v>
      </c>
      <c r="O191" s="8" t="s">
        <v>6</v>
      </c>
      <c r="P191" s="5">
        <v>92</v>
      </c>
    </row>
    <row r="192" spans="11:16" ht="15" thickBot="1" x14ac:dyDescent="0.35">
      <c r="K192" s="6">
        <v>42478</v>
      </c>
      <c r="L192" s="23" t="s">
        <v>209</v>
      </c>
      <c r="M192" s="7" t="s">
        <v>8</v>
      </c>
      <c r="N192" s="4" t="s">
        <v>147</v>
      </c>
      <c r="O192" s="8" t="s">
        <v>7</v>
      </c>
      <c r="P192" s="5">
        <v>9465</v>
      </c>
    </row>
    <row r="193" spans="11:16" ht="15" thickBot="1" x14ac:dyDescent="0.35">
      <c r="K193" s="6">
        <v>42480</v>
      </c>
      <c r="L193" s="23" t="s">
        <v>209</v>
      </c>
      <c r="M193" s="7" t="s">
        <v>8</v>
      </c>
      <c r="N193" s="4" t="s">
        <v>146</v>
      </c>
      <c r="O193" s="8" t="s">
        <v>12</v>
      </c>
      <c r="P193" s="5">
        <v>20610</v>
      </c>
    </row>
    <row r="194" spans="11:16" ht="15" thickBot="1" x14ac:dyDescent="0.35">
      <c r="K194" s="6">
        <v>42495</v>
      </c>
      <c r="L194" s="23" t="s">
        <v>209</v>
      </c>
      <c r="M194" s="7" t="s">
        <v>8</v>
      </c>
      <c r="N194" s="4" t="s">
        <v>33</v>
      </c>
      <c r="O194" s="8" t="s">
        <v>193</v>
      </c>
      <c r="P194" s="5">
        <v>156235</v>
      </c>
    </row>
    <row r="195" spans="11:16" ht="15" thickBot="1" x14ac:dyDescent="0.35">
      <c r="K195" s="6">
        <v>42515</v>
      </c>
      <c r="L195" s="23" t="s">
        <v>209</v>
      </c>
      <c r="M195" s="7" t="s">
        <v>8</v>
      </c>
      <c r="N195" s="4" t="s">
        <v>145</v>
      </c>
      <c r="O195" s="8" t="s">
        <v>4</v>
      </c>
      <c r="P195" s="5">
        <v>5402</v>
      </c>
    </row>
    <row r="196" spans="11:16" ht="15" thickBot="1" x14ac:dyDescent="0.35">
      <c r="K196" s="6">
        <v>42516</v>
      </c>
      <c r="L196" s="23" t="s">
        <v>209</v>
      </c>
      <c r="M196" s="7" t="s">
        <v>8</v>
      </c>
      <c r="N196" s="4" t="s">
        <v>144</v>
      </c>
      <c r="O196" s="8" t="s">
        <v>7</v>
      </c>
      <c r="P196" s="5">
        <v>4327336</v>
      </c>
    </row>
    <row r="197" spans="11:16" ht="15" thickBot="1" x14ac:dyDescent="0.35">
      <c r="K197" s="6">
        <v>42534</v>
      </c>
      <c r="L197" s="23" t="s">
        <v>210</v>
      </c>
      <c r="M197" s="7" t="s">
        <v>8</v>
      </c>
      <c r="N197" s="4" t="s">
        <v>143</v>
      </c>
      <c r="O197" s="8" t="s">
        <v>5</v>
      </c>
      <c r="P197" s="5">
        <v>664</v>
      </c>
    </row>
    <row r="198" spans="11:16" ht="15" thickBot="1" x14ac:dyDescent="0.35">
      <c r="K198" s="6">
        <v>42551</v>
      </c>
      <c r="L198" s="23" t="s">
        <v>210</v>
      </c>
      <c r="M198" s="7" t="s">
        <v>9</v>
      </c>
      <c r="N198" s="4" t="s">
        <v>142</v>
      </c>
      <c r="O198" s="8" t="s">
        <v>5</v>
      </c>
      <c r="P198" s="5">
        <v>765</v>
      </c>
    </row>
    <row r="199" spans="11:16" ht="15" thickBot="1" x14ac:dyDescent="0.35">
      <c r="K199" s="6">
        <v>42564</v>
      </c>
      <c r="L199" s="23" t="s">
        <v>210</v>
      </c>
      <c r="M199" s="7" t="s">
        <v>8</v>
      </c>
      <c r="N199" s="4" t="s">
        <v>141</v>
      </c>
      <c r="O199" s="8" t="s">
        <v>4</v>
      </c>
      <c r="P199" s="5">
        <v>16716</v>
      </c>
    </row>
    <row r="200" spans="11:16" ht="15" thickBot="1" x14ac:dyDescent="0.35">
      <c r="K200" s="6">
        <v>42568</v>
      </c>
      <c r="L200" s="23" t="s">
        <v>210</v>
      </c>
      <c r="M200" s="7" t="s">
        <v>8</v>
      </c>
      <c r="N200" s="4" t="s">
        <v>108</v>
      </c>
      <c r="O200" s="8" t="s">
        <v>193</v>
      </c>
      <c r="P200" s="5">
        <v>315</v>
      </c>
    </row>
    <row r="201" spans="11:16" ht="15" thickBot="1" x14ac:dyDescent="0.35">
      <c r="K201" s="6">
        <v>42576</v>
      </c>
      <c r="L201" s="23" t="s">
        <v>210</v>
      </c>
      <c r="M201" s="7" t="s">
        <v>9</v>
      </c>
      <c r="N201" s="4" t="s">
        <v>140</v>
      </c>
      <c r="O201" s="8" t="s">
        <v>7</v>
      </c>
      <c r="P201" s="5">
        <v>48588</v>
      </c>
    </row>
    <row r="202" spans="11:16" ht="15" thickBot="1" x14ac:dyDescent="0.35">
      <c r="K202" s="6">
        <v>42576</v>
      </c>
      <c r="L202" s="23" t="s">
        <v>210</v>
      </c>
      <c r="M202" s="7" t="s">
        <v>8</v>
      </c>
      <c r="N202" s="4" t="s">
        <v>139</v>
      </c>
      <c r="O202" s="8" t="s">
        <v>6</v>
      </c>
      <c r="P202" s="5">
        <v>5</v>
      </c>
    </row>
    <row r="203" spans="11:16" ht="15" thickBot="1" x14ac:dyDescent="0.35">
      <c r="K203" s="6">
        <v>42582</v>
      </c>
      <c r="L203" s="23" t="s">
        <v>210</v>
      </c>
      <c r="M203" s="7" t="s">
        <v>8</v>
      </c>
      <c r="N203" s="4" t="s">
        <v>108</v>
      </c>
      <c r="O203" s="8" t="s">
        <v>193</v>
      </c>
      <c r="P203" s="5">
        <v>120</v>
      </c>
    </row>
    <row r="204" spans="11:16" ht="15" thickBot="1" x14ac:dyDescent="0.35">
      <c r="K204" s="6">
        <v>42586</v>
      </c>
      <c r="L204" s="23" t="s">
        <v>210</v>
      </c>
      <c r="M204" s="7" t="s">
        <v>8</v>
      </c>
      <c r="N204" s="4" t="s">
        <v>33</v>
      </c>
      <c r="O204" s="8" t="s">
        <v>193</v>
      </c>
      <c r="P204" s="5">
        <v>13078</v>
      </c>
    </row>
    <row r="205" spans="11:16" ht="15" thickBot="1" x14ac:dyDescent="0.35">
      <c r="K205" s="6">
        <v>42587</v>
      </c>
      <c r="L205" s="23" t="s">
        <v>210</v>
      </c>
      <c r="M205" s="7" t="s">
        <v>8</v>
      </c>
      <c r="N205" s="4" t="s">
        <v>108</v>
      </c>
      <c r="O205" s="8" t="s">
        <v>193</v>
      </c>
      <c r="P205" s="5">
        <v>4337</v>
      </c>
    </row>
    <row r="206" spans="11:16" ht="15" thickBot="1" x14ac:dyDescent="0.35">
      <c r="K206" s="6">
        <v>42600</v>
      </c>
      <c r="L206" s="23" t="s">
        <v>210</v>
      </c>
      <c r="M206" s="7" t="s">
        <v>8</v>
      </c>
      <c r="N206" s="4" t="s">
        <v>45</v>
      </c>
      <c r="O206" s="8" t="s">
        <v>193</v>
      </c>
      <c r="P206" s="5">
        <v>909</v>
      </c>
    </row>
    <row r="207" spans="11:16" ht="15" thickBot="1" x14ac:dyDescent="0.35">
      <c r="K207" s="6">
        <v>42613</v>
      </c>
      <c r="L207" s="23" t="s">
        <v>210</v>
      </c>
      <c r="M207" s="7" t="s">
        <v>9</v>
      </c>
      <c r="N207" s="4" t="s">
        <v>138</v>
      </c>
      <c r="O207" s="8" t="s">
        <v>4</v>
      </c>
      <c r="P207" s="5">
        <v>7497</v>
      </c>
    </row>
    <row r="208" spans="11:16" ht="15" thickBot="1" x14ac:dyDescent="0.35">
      <c r="K208" s="6">
        <v>42649</v>
      </c>
      <c r="L208" s="23" t="s">
        <v>211</v>
      </c>
      <c r="M208" s="7" t="s">
        <v>8</v>
      </c>
      <c r="N208" s="4" t="s">
        <v>108</v>
      </c>
      <c r="O208" s="8" t="s">
        <v>193</v>
      </c>
      <c r="P208" s="5">
        <v>5226</v>
      </c>
    </row>
    <row r="209" spans="11:16" ht="15" thickBot="1" x14ac:dyDescent="0.35">
      <c r="K209" s="6">
        <v>42655</v>
      </c>
      <c r="L209" s="23" t="s">
        <v>211</v>
      </c>
      <c r="M209" s="7" t="s">
        <v>8</v>
      </c>
      <c r="N209" s="4" t="s">
        <v>137</v>
      </c>
      <c r="O209" s="8" t="s">
        <v>6</v>
      </c>
      <c r="P209" s="5">
        <v>1178</v>
      </c>
    </row>
    <row r="210" spans="11:16" ht="15" thickBot="1" x14ac:dyDescent="0.35">
      <c r="K210" s="6">
        <v>42666</v>
      </c>
      <c r="L210" s="23" t="s">
        <v>211</v>
      </c>
      <c r="M210" s="7" t="s">
        <v>8</v>
      </c>
      <c r="N210" s="4" t="s">
        <v>33</v>
      </c>
      <c r="O210" s="8" t="s">
        <v>193</v>
      </c>
      <c r="P210" s="5">
        <v>1680</v>
      </c>
    </row>
    <row r="211" spans="11:16" ht="15" thickBot="1" x14ac:dyDescent="0.35">
      <c r="K211" s="6">
        <v>42691</v>
      </c>
      <c r="L211" s="23" t="s">
        <v>211</v>
      </c>
      <c r="M211" s="7" t="s">
        <v>10</v>
      </c>
      <c r="N211" s="4" t="s">
        <v>136</v>
      </c>
      <c r="O211" s="8" t="s">
        <v>135</v>
      </c>
      <c r="P211" s="5">
        <v>23200</v>
      </c>
    </row>
    <row r="212" spans="11:16" ht="15" thickBot="1" x14ac:dyDescent="0.35">
      <c r="K212" s="6">
        <v>42698</v>
      </c>
      <c r="L212" s="23" t="s">
        <v>211</v>
      </c>
      <c r="M212" s="7" t="s">
        <v>8</v>
      </c>
      <c r="N212" s="4" t="s">
        <v>134</v>
      </c>
      <c r="O212" s="8" t="s">
        <v>6</v>
      </c>
      <c r="P212" s="5">
        <v>46941</v>
      </c>
    </row>
    <row r="213" spans="11:16" ht="15" thickBot="1" x14ac:dyDescent="0.35">
      <c r="K213" s="6">
        <v>42711</v>
      </c>
      <c r="L213" s="23" t="s">
        <v>208</v>
      </c>
      <c r="M213" s="7" t="s">
        <v>10</v>
      </c>
      <c r="N213" s="4" t="s">
        <v>133</v>
      </c>
      <c r="O213" s="8" t="s">
        <v>5</v>
      </c>
      <c r="P213" s="5">
        <v>2100</v>
      </c>
    </row>
    <row r="214" spans="11:16" ht="15" thickBot="1" x14ac:dyDescent="0.35">
      <c r="K214" s="6">
        <v>42009</v>
      </c>
      <c r="L214" s="23" t="s">
        <v>208</v>
      </c>
      <c r="M214" s="7" t="s">
        <v>8</v>
      </c>
      <c r="N214" s="4" t="s">
        <v>189</v>
      </c>
      <c r="O214" s="8" t="s">
        <v>4</v>
      </c>
      <c r="P214" s="5">
        <v>2520</v>
      </c>
    </row>
    <row r="215" spans="11:16" ht="15" thickBot="1" x14ac:dyDescent="0.35">
      <c r="K215" s="6">
        <v>42023</v>
      </c>
      <c r="L215" s="23" t="s">
        <v>208</v>
      </c>
      <c r="M215" s="7" t="s">
        <v>8</v>
      </c>
      <c r="N215" s="4" t="s">
        <v>187</v>
      </c>
      <c r="O215" s="8" t="s">
        <v>7</v>
      </c>
      <c r="P215" s="5">
        <v>353533</v>
      </c>
    </row>
    <row r="216" spans="11:16" ht="15" thickBot="1" x14ac:dyDescent="0.35">
      <c r="K216" s="6">
        <v>42035</v>
      </c>
      <c r="L216" s="23" t="s">
        <v>208</v>
      </c>
      <c r="M216" s="7" t="s">
        <v>8</v>
      </c>
      <c r="N216" s="4" t="s">
        <v>115</v>
      </c>
      <c r="O216" s="8" t="s">
        <v>6</v>
      </c>
      <c r="P216" s="5">
        <v>5760</v>
      </c>
    </row>
    <row r="217" spans="11:16" ht="15" thickBot="1" x14ac:dyDescent="0.35">
      <c r="K217" s="6">
        <v>42044</v>
      </c>
      <c r="L217" s="23" t="s">
        <v>208</v>
      </c>
      <c r="M217" s="7" t="s">
        <v>8</v>
      </c>
      <c r="N217" s="4" t="s">
        <v>170</v>
      </c>
      <c r="O217" s="8" t="s">
        <v>6</v>
      </c>
      <c r="P217" s="5">
        <v>47</v>
      </c>
    </row>
    <row r="218" spans="11:16" ht="15" thickBot="1" x14ac:dyDescent="0.35">
      <c r="K218" s="6">
        <v>42049</v>
      </c>
      <c r="L218" s="23" t="s">
        <v>208</v>
      </c>
      <c r="M218" s="7" t="s">
        <v>8</v>
      </c>
      <c r="N218" s="4" t="s">
        <v>108</v>
      </c>
      <c r="O218" s="8" t="s">
        <v>38</v>
      </c>
      <c r="P218" s="5">
        <v>123000</v>
      </c>
    </row>
    <row r="219" spans="11:16" ht="15" thickBot="1" x14ac:dyDescent="0.35">
      <c r="K219" s="6">
        <v>42052</v>
      </c>
      <c r="L219" s="23" t="s">
        <v>208</v>
      </c>
      <c r="M219" s="7" t="s">
        <v>8</v>
      </c>
      <c r="N219" s="4" t="s">
        <v>174</v>
      </c>
      <c r="O219" s="8" t="s">
        <v>4</v>
      </c>
      <c r="P219" s="5">
        <v>4275</v>
      </c>
    </row>
    <row r="220" spans="11:16" ht="15" thickBot="1" x14ac:dyDescent="0.35">
      <c r="K220" s="6">
        <v>42063</v>
      </c>
      <c r="L220" s="23" t="s">
        <v>208</v>
      </c>
      <c r="M220" s="7" t="s">
        <v>8</v>
      </c>
      <c r="N220" s="4" t="s">
        <v>169</v>
      </c>
      <c r="O220" s="8" t="s">
        <v>6</v>
      </c>
      <c r="P220" s="5">
        <v>1120</v>
      </c>
    </row>
    <row r="221" spans="11:16" ht="15" thickBot="1" x14ac:dyDescent="0.35">
      <c r="K221" s="6">
        <v>42078</v>
      </c>
      <c r="L221" s="23" t="s">
        <v>209</v>
      </c>
      <c r="M221" s="7" t="s">
        <v>8</v>
      </c>
      <c r="N221" s="4" t="s">
        <v>138</v>
      </c>
      <c r="O221" s="8" t="s">
        <v>6</v>
      </c>
      <c r="P221" s="5">
        <v>250</v>
      </c>
    </row>
    <row r="222" spans="11:16" ht="15" thickBot="1" x14ac:dyDescent="0.35">
      <c r="K222" s="6">
        <v>42079</v>
      </c>
      <c r="L222" s="23" t="s">
        <v>209</v>
      </c>
      <c r="M222" s="7" t="s">
        <v>8</v>
      </c>
      <c r="N222" s="4" t="s">
        <v>165</v>
      </c>
      <c r="O222" s="8" t="s">
        <v>6</v>
      </c>
      <c r="P222" s="5">
        <v>12090</v>
      </c>
    </row>
    <row r="223" spans="11:16" ht="15" thickBot="1" x14ac:dyDescent="0.35">
      <c r="K223" s="6">
        <v>42080</v>
      </c>
      <c r="L223" s="23" t="s">
        <v>209</v>
      </c>
      <c r="M223" s="7" t="s">
        <v>8</v>
      </c>
      <c r="N223" s="4" t="s">
        <v>159</v>
      </c>
      <c r="O223" s="8" t="s">
        <v>12</v>
      </c>
      <c r="P223" s="5">
        <v>230700</v>
      </c>
    </row>
    <row r="224" spans="11:16" ht="15" thickBot="1" x14ac:dyDescent="0.35">
      <c r="K224" s="6">
        <v>42081</v>
      </c>
      <c r="L224" s="23" t="s">
        <v>209</v>
      </c>
      <c r="M224" s="7" t="s">
        <v>8</v>
      </c>
      <c r="N224" s="4" t="s">
        <v>173</v>
      </c>
      <c r="O224" s="8" t="s">
        <v>4</v>
      </c>
      <c r="P224" s="5">
        <v>400</v>
      </c>
    </row>
    <row r="225" spans="11:16" ht="15" thickBot="1" x14ac:dyDescent="0.35">
      <c r="K225" s="6">
        <v>42087</v>
      </c>
      <c r="L225" s="23" t="s">
        <v>209</v>
      </c>
      <c r="M225" s="7" t="s">
        <v>10</v>
      </c>
      <c r="N225" s="4" t="s">
        <v>178</v>
      </c>
      <c r="O225" s="8" t="s">
        <v>38</v>
      </c>
      <c r="P225" s="5">
        <v>74810</v>
      </c>
    </row>
    <row r="226" spans="11:16" ht="15" thickBot="1" x14ac:dyDescent="0.35">
      <c r="K226" s="6">
        <v>42088</v>
      </c>
      <c r="L226" s="23" t="s">
        <v>209</v>
      </c>
      <c r="M226" s="7" t="s">
        <v>8</v>
      </c>
      <c r="N226" s="4" t="s">
        <v>115</v>
      </c>
      <c r="O226" s="8" t="s">
        <v>6</v>
      </c>
      <c r="P226" s="5">
        <v>12500</v>
      </c>
    </row>
    <row r="227" spans="11:16" ht="15" thickBot="1" x14ac:dyDescent="0.35">
      <c r="K227" s="6">
        <v>42099</v>
      </c>
      <c r="L227" s="23" t="s">
        <v>209</v>
      </c>
      <c r="M227" s="7" t="s">
        <v>8</v>
      </c>
      <c r="N227" s="4" t="s">
        <v>164</v>
      </c>
      <c r="O227" s="8" t="s">
        <v>6</v>
      </c>
      <c r="P227" s="5">
        <v>3316</v>
      </c>
    </row>
    <row r="228" spans="11:16" ht="15" thickBot="1" x14ac:dyDescent="0.35">
      <c r="K228" s="6">
        <v>42099</v>
      </c>
      <c r="L228" s="23" t="s">
        <v>209</v>
      </c>
      <c r="M228" s="7" t="s">
        <v>8</v>
      </c>
      <c r="N228" s="4" t="s">
        <v>20</v>
      </c>
      <c r="O228" s="8" t="s">
        <v>6</v>
      </c>
      <c r="P228" s="5">
        <v>5117</v>
      </c>
    </row>
    <row r="229" spans="11:16" ht="15" thickBot="1" x14ac:dyDescent="0.35">
      <c r="K229" s="6">
        <v>42105</v>
      </c>
      <c r="L229" s="23" t="s">
        <v>209</v>
      </c>
      <c r="M229" s="7" t="s">
        <v>8</v>
      </c>
      <c r="N229" s="4" t="s">
        <v>186</v>
      </c>
      <c r="O229" s="8" t="s">
        <v>6</v>
      </c>
      <c r="P229" s="5">
        <v>39000</v>
      </c>
    </row>
    <row r="230" spans="11:16" ht="15" thickBot="1" x14ac:dyDescent="0.35">
      <c r="K230" s="6">
        <v>42105</v>
      </c>
      <c r="L230" s="23" t="s">
        <v>209</v>
      </c>
      <c r="M230" s="7" t="s">
        <v>8</v>
      </c>
      <c r="N230" s="4" t="s">
        <v>20</v>
      </c>
      <c r="O230" s="8" t="s">
        <v>6</v>
      </c>
      <c r="P230" s="5">
        <v>10700</v>
      </c>
    </row>
    <row r="231" spans="11:16" ht="15" thickBot="1" x14ac:dyDescent="0.35">
      <c r="K231" s="6">
        <v>42106</v>
      </c>
      <c r="L231" s="23" t="s">
        <v>209</v>
      </c>
      <c r="M231" s="7" t="s">
        <v>8</v>
      </c>
      <c r="N231" s="4" t="s">
        <v>172</v>
      </c>
      <c r="O231" s="8" t="s">
        <v>4</v>
      </c>
      <c r="P231" s="5">
        <v>473500</v>
      </c>
    </row>
    <row r="232" spans="11:16" ht="15" thickBot="1" x14ac:dyDescent="0.35">
      <c r="K232" s="6">
        <v>42113</v>
      </c>
      <c r="L232" s="23" t="s">
        <v>209</v>
      </c>
      <c r="M232" s="7" t="s">
        <v>8</v>
      </c>
      <c r="N232" s="4" t="s">
        <v>20</v>
      </c>
      <c r="O232" s="8" t="s">
        <v>6</v>
      </c>
      <c r="P232" s="5">
        <v>40</v>
      </c>
    </row>
    <row r="233" spans="11:16" ht="15" thickBot="1" x14ac:dyDescent="0.35">
      <c r="K233" s="6">
        <v>42115</v>
      </c>
      <c r="L233" s="23" t="s">
        <v>209</v>
      </c>
      <c r="M233" s="7" t="s">
        <v>8</v>
      </c>
      <c r="N233" s="4" t="s">
        <v>185</v>
      </c>
      <c r="O233" s="8" t="s">
        <v>6</v>
      </c>
      <c r="P233" s="5">
        <v>1077</v>
      </c>
    </row>
    <row r="234" spans="11:16" ht="15" thickBot="1" x14ac:dyDescent="0.35">
      <c r="K234" s="6">
        <v>42120</v>
      </c>
      <c r="L234" s="23" t="s">
        <v>209</v>
      </c>
      <c r="M234" s="7" t="s">
        <v>8</v>
      </c>
      <c r="N234" s="4" t="s">
        <v>184</v>
      </c>
      <c r="O234" s="8" t="s">
        <v>6</v>
      </c>
      <c r="P234" s="5">
        <v>191</v>
      </c>
    </row>
    <row r="235" spans="11:16" ht="15" thickBot="1" x14ac:dyDescent="0.35">
      <c r="K235" s="6">
        <v>42122</v>
      </c>
      <c r="L235" s="23" t="s">
        <v>209</v>
      </c>
      <c r="M235" s="7" t="s">
        <v>8</v>
      </c>
      <c r="N235" s="4" t="s">
        <v>192</v>
      </c>
      <c r="O235" s="8" t="s">
        <v>6</v>
      </c>
      <c r="P235" s="5">
        <v>385</v>
      </c>
    </row>
    <row r="236" spans="11:16" ht="15" thickBot="1" x14ac:dyDescent="0.35">
      <c r="K236" s="6">
        <v>42123</v>
      </c>
      <c r="L236" s="23" t="s">
        <v>209</v>
      </c>
      <c r="M236" s="7" t="s">
        <v>8</v>
      </c>
      <c r="N236" s="4" t="s">
        <v>64</v>
      </c>
      <c r="O236" s="8" t="s">
        <v>6</v>
      </c>
      <c r="P236" s="5">
        <v>29000</v>
      </c>
    </row>
    <row r="237" spans="11:16" ht="15" thickBot="1" x14ac:dyDescent="0.35">
      <c r="K237" s="6">
        <v>42154</v>
      </c>
      <c r="L237" s="23" t="s">
        <v>209</v>
      </c>
      <c r="M237" s="7" t="s">
        <v>8</v>
      </c>
      <c r="N237" s="4" t="s">
        <v>185</v>
      </c>
      <c r="O237" s="8" t="s">
        <v>6</v>
      </c>
      <c r="P237" s="5">
        <v>363332</v>
      </c>
    </row>
    <row r="238" spans="11:16" ht="15" thickBot="1" x14ac:dyDescent="0.35">
      <c r="K238" s="6">
        <v>42164</v>
      </c>
      <c r="L238" s="23" t="s">
        <v>210</v>
      </c>
      <c r="M238" s="7" t="s">
        <v>8</v>
      </c>
      <c r="N238" s="4" t="s">
        <v>79</v>
      </c>
      <c r="O238" s="8" t="s">
        <v>193</v>
      </c>
      <c r="P238" s="5">
        <v>63850</v>
      </c>
    </row>
    <row r="239" spans="11:16" ht="15" thickBot="1" x14ac:dyDescent="0.35">
      <c r="K239" s="6">
        <v>42170</v>
      </c>
      <c r="L239" s="23" t="s">
        <v>210</v>
      </c>
      <c r="M239" s="7" t="s">
        <v>8</v>
      </c>
      <c r="N239" s="4" t="s">
        <v>138</v>
      </c>
      <c r="O239" s="8" t="s">
        <v>6</v>
      </c>
      <c r="P239" s="5">
        <v>5065</v>
      </c>
    </row>
    <row r="240" spans="11:16" ht="15" thickBot="1" x14ac:dyDescent="0.35">
      <c r="K240" s="6">
        <v>42176</v>
      </c>
      <c r="L240" s="23" t="s">
        <v>210</v>
      </c>
      <c r="M240" s="7" t="s">
        <v>8</v>
      </c>
      <c r="N240" s="4" t="s">
        <v>171</v>
      </c>
      <c r="O240" s="8" t="s">
        <v>4</v>
      </c>
      <c r="P240" s="5">
        <v>13455</v>
      </c>
    </row>
    <row r="241" spans="11:16" ht="15" thickBot="1" x14ac:dyDescent="0.35">
      <c r="K241" s="6">
        <v>42181</v>
      </c>
      <c r="L241" s="23" t="s">
        <v>210</v>
      </c>
      <c r="M241" s="7" t="s">
        <v>8</v>
      </c>
      <c r="N241" s="4" t="s">
        <v>168</v>
      </c>
      <c r="O241" s="8" t="s">
        <v>6</v>
      </c>
      <c r="P241" s="5">
        <v>720</v>
      </c>
    </row>
    <row r="242" spans="11:16" ht="15" thickBot="1" x14ac:dyDescent="0.35">
      <c r="K242" s="6">
        <v>42206</v>
      </c>
      <c r="L242" s="23" t="s">
        <v>210</v>
      </c>
      <c r="M242" s="7" t="s">
        <v>8</v>
      </c>
      <c r="N242" s="4" t="s">
        <v>163</v>
      </c>
      <c r="O242" s="8" t="s">
        <v>6</v>
      </c>
      <c r="P242" s="5">
        <v>170</v>
      </c>
    </row>
    <row r="243" spans="11:16" ht="15" thickBot="1" x14ac:dyDescent="0.35">
      <c r="K243" s="6">
        <v>42213</v>
      </c>
      <c r="L243" s="23" t="s">
        <v>210</v>
      </c>
      <c r="M243" s="7" t="s">
        <v>8</v>
      </c>
      <c r="N243" s="4" t="s">
        <v>183</v>
      </c>
      <c r="O243" s="8" t="s">
        <v>6</v>
      </c>
      <c r="P243" s="5">
        <v>93200</v>
      </c>
    </row>
    <row r="244" spans="11:16" ht="15" thickBot="1" x14ac:dyDescent="0.35">
      <c r="K244" s="6">
        <v>42235</v>
      </c>
      <c r="L244" s="23" t="s">
        <v>210</v>
      </c>
      <c r="M244" s="7" t="s">
        <v>9</v>
      </c>
      <c r="N244" s="4" t="s">
        <v>45</v>
      </c>
      <c r="O244" s="8" t="s">
        <v>5</v>
      </c>
      <c r="P244" s="5">
        <v>1856</v>
      </c>
    </row>
    <row r="245" spans="11:16" ht="15" thickBot="1" x14ac:dyDescent="0.35">
      <c r="K245" s="6">
        <v>42238</v>
      </c>
      <c r="L245" s="23" t="s">
        <v>210</v>
      </c>
      <c r="M245" s="7" t="s">
        <v>8</v>
      </c>
      <c r="N245" s="4" t="s">
        <v>123</v>
      </c>
      <c r="O245" s="8" t="s">
        <v>193</v>
      </c>
      <c r="P245" s="5">
        <v>900000</v>
      </c>
    </row>
    <row r="246" spans="11:16" ht="15" thickBot="1" x14ac:dyDescent="0.35">
      <c r="K246" s="6">
        <v>42239</v>
      </c>
      <c r="L246" s="23" t="s">
        <v>210</v>
      </c>
      <c r="M246" s="7" t="s">
        <v>8</v>
      </c>
      <c r="N246" s="4" t="s">
        <v>182</v>
      </c>
      <c r="O246" s="8" t="s">
        <v>6</v>
      </c>
      <c r="P246" s="5">
        <v>23435</v>
      </c>
    </row>
    <row r="247" spans="11:16" ht="15" thickBot="1" x14ac:dyDescent="0.35">
      <c r="K247" s="6">
        <v>42245</v>
      </c>
      <c r="L247" s="23" t="s">
        <v>210</v>
      </c>
      <c r="M247" s="7" t="s">
        <v>8</v>
      </c>
      <c r="N247" s="4" t="s">
        <v>175</v>
      </c>
      <c r="O247" s="8" t="s">
        <v>12</v>
      </c>
      <c r="P247" s="5">
        <v>35830</v>
      </c>
    </row>
    <row r="248" spans="11:16" ht="15" thickBot="1" x14ac:dyDescent="0.35">
      <c r="K248" s="6">
        <v>42245</v>
      </c>
      <c r="L248" s="23" t="s">
        <v>210</v>
      </c>
      <c r="M248" s="7" t="s">
        <v>9</v>
      </c>
      <c r="N248" s="4" t="s">
        <v>166</v>
      </c>
      <c r="O248" s="8" t="s">
        <v>4</v>
      </c>
      <c r="P248" s="5">
        <v>3400</v>
      </c>
    </row>
    <row r="249" spans="11:16" ht="15" thickBot="1" x14ac:dyDescent="0.35">
      <c r="K249" s="6">
        <v>42260</v>
      </c>
      <c r="L249" s="23" t="s">
        <v>211</v>
      </c>
      <c r="M249" s="7" t="s">
        <v>8</v>
      </c>
      <c r="N249" s="4" t="s">
        <v>177</v>
      </c>
      <c r="O249" s="8" t="s">
        <v>5</v>
      </c>
      <c r="P249" s="5">
        <v>2890</v>
      </c>
    </row>
    <row r="250" spans="11:16" ht="15" thickBot="1" x14ac:dyDescent="0.35">
      <c r="K250" s="6">
        <v>42262</v>
      </c>
      <c r="L250" s="23" t="s">
        <v>211</v>
      </c>
      <c r="M250" s="7" t="s">
        <v>8</v>
      </c>
      <c r="N250" s="4" t="s">
        <v>20</v>
      </c>
      <c r="O250" s="8" t="s">
        <v>6</v>
      </c>
      <c r="P250" s="5">
        <v>890</v>
      </c>
    </row>
    <row r="251" spans="11:16" ht="15" thickBot="1" x14ac:dyDescent="0.35">
      <c r="K251" s="6">
        <v>42267</v>
      </c>
      <c r="L251" s="23" t="s">
        <v>211</v>
      </c>
      <c r="M251" s="7" t="s">
        <v>8</v>
      </c>
      <c r="N251" s="4" t="s">
        <v>162</v>
      </c>
      <c r="O251" s="8" t="s">
        <v>6</v>
      </c>
      <c r="P251" s="5">
        <v>23040</v>
      </c>
    </row>
    <row r="252" spans="11:16" ht="15" thickBot="1" x14ac:dyDescent="0.35">
      <c r="K252" s="6">
        <v>42270</v>
      </c>
      <c r="L252" s="23" t="s">
        <v>211</v>
      </c>
      <c r="M252" s="7" t="s">
        <v>8</v>
      </c>
      <c r="N252" s="4" t="s">
        <v>123</v>
      </c>
      <c r="O252" s="8" t="s">
        <v>193</v>
      </c>
      <c r="P252" s="5">
        <v>184000</v>
      </c>
    </row>
    <row r="253" spans="11:16" ht="15" thickBot="1" x14ac:dyDescent="0.35">
      <c r="K253" s="6">
        <v>42275</v>
      </c>
      <c r="L253" s="23" t="s">
        <v>211</v>
      </c>
      <c r="M253" s="7" t="s">
        <v>8</v>
      </c>
      <c r="N253" s="4" t="s">
        <v>167</v>
      </c>
      <c r="O253" s="8" t="s">
        <v>6</v>
      </c>
      <c r="P253" s="5">
        <v>165</v>
      </c>
    </row>
    <row r="254" spans="11:16" ht="15" thickBot="1" x14ac:dyDescent="0.35">
      <c r="K254" s="6">
        <v>42279</v>
      </c>
      <c r="L254" s="23" t="s">
        <v>211</v>
      </c>
      <c r="M254" s="7" t="s">
        <v>8</v>
      </c>
      <c r="N254" s="4" t="s">
        <v>181</v>
      </c>
      <c r="O254" s="8" t="s">
        <v>6</v>
      </c>
      <c r="P254" s="5">
        <v>1076</v>
      </c>
    </row>
    <row r="255" spans="11:16" ht="15" thickBot="1" x14ac:dyDescent="0.35">
      <c r="K255" s="6">
        <v>42283</v>
      </c>
      <c r="L255" s="23" t="s">
        <v>211</v>
      </c>
      <c r="M255" s="7" t="s">
        <v>9</v>
      </c>
      <c r="N255" s="4" t="s">
        <v>64</v>
      </c>
      <c r="O255" s="8" t="s">
        <v>4</v>
      </c>
      <c r="P255" s="5">
        <v>37000</v>
      </c>
    </row>
    <row r="256" spans="11:16" ht="15" thickBot="1" x14ac:dyDescent="0.35">
      <c r="K256" s="6">
        <v>42299</v>
      </c>
      <c r="L256" s="23" t="s">
        <v>211</v>
      </c>
      <c r="M256" s="7" t="s">
        <v>8</v>
      </c>
      <c r="N256" s="4" t="s">
        <v>180</v>
      </c>
      <c r="O256" s="8" t="s">
        <v>6</v>
      </c>
      <c r="P256" s="5">
        <v>11200</v>
      </c>
    </row>
    <row r="257" spans="11:16" ht="15" thickBot="1" x14ac:dyDescent="0.35">
      <c r="K257" s="6">
        <v>42308</v>
      </c>
      <c r="L257" s="23" t="s">
        <v>211</v>
      </c>
      <c r="M257" s="7" t="s">
        <v>8</v>
      </c>
      <c r="N257" s="4" t="s">
        <v>190</v>
      </c>
      <c r="O257" s="8" t="s">
        <v>6</v>
      </c>
      <c r="P257" s="5">
        <v>2263</v>
      </c>
    </row>
    <row r="258" spans="11:16" ht="15" thickBot="1" x14ac:dyDescent="0.35">
      <c r="K258" s="6">
        <v>42309</v>
      </c>
      <c r="L258" s="23" t="s">
        <v>211</v>
      </c>
      <c r="M258" s="7" t="s">
        <v>8</v>
      </c>
      <c r="N258" s="4" t="s">
        <v>123</v>
      </c>
      <c r="O258" s="8" t="s">
        <v>193</v>
      </c>
      <c r="P258" s="5">
        <v>94400</v>
      </c>
    </row>
    <row r="259" spans="11:16" ht="15" thickBot="1" x14ac:dyDescent="0.35">
      <c r="K259" s="6">
        <v>42311</v>
      </c>
      <c r="L259" s="23" t="s">
        <v>211</v>
      </c>
      <c r="M259" s="7" t="s">
        <v>8</v>
      </c>
      <c r="N259" s="4" t="s">
        <v>108</v>
      </c>
      <c r="O259" s="8" t="s">
        <v>193</v>
      </c>
      <c r="P259" s="5">
        <v>6200</v>
      </c>
    </row>
    <row r="260" spans="11:16" ht="15" thickBot="1" x14ac:dyDescent="0.35">
      <c r="K260" s="6">
        <v>42316</v>
      </c>
      <c r="L260" s="23" t="s">
        <v>211</v>
      </c>
      <c r="M260" s="7" t="s">
        <v>8</v>
      </c>
      <c r="N260" s="4" t="s">
        <v>161</v>
      </c>
      <c r="O260" s="8" t="s">
        <v>6</v>
      </c>
      <c r="P260" s="5">
        <v>275</v>
      </c>
    </row>
    <row r="261" spans="11:16" ht="15" thickBot="1" x14ac:dyDescent="0.35">
      <c r="K261" s="6">
        <v>42318</v>
      </c>
      <c r="L261" s="23" t="s">
        <v>211</v>
      </c>
      <c r="M261" s="7" t="s">
        <v>8</v>
      </c>
      <c r="N261" s="4" t="s">
        <v>160</v>
      </c>
      <c r="O261" s="8" t="s">
        <v>6</v>
      </c>
      <c r="P261" s="5">
        <v>5523</v>
      </c>
    </row>
    <row r="262" spans="11:16" ht="15" thickBot="1" x14ac:dyDescent="0.35">
      <c r="K262" s="6">
        <v>42321</v>
      </c>
      <c r="L262" s="23" t="s">
        <v>211</v>
      </c>
      <c r="M262" s="7" t="s">
        <v>9</v>
      </c>
      <c r="N262" s="4" t="s">
        <v>115</v>
      </c>
      <c r="O262" s="8" t="s">
        <v>94</v>
      </c>
      <c r="P262" s="5">
        <v>389000</v>
      </c>
    </row>
    <row r="263" spans="11:16" ht="15" thickBot="1" x14ac:dyDescent="0.35">
      <c r="K263" s="6">
        <v>42330</v>
      </c>
      <c r="L263" s="23" t="s">
        <v>211</v>
      </c>
      <c r="M263" s="7" t="s">
        <v>8</v>
      </c>
      <c r="N263" s="4" t="s">
        <v>176</v>
      </c>
      <c r="O263" s="8" t="s">
        <v>5</v>
      </c>
      <c r="P263" s="5">
        <v>340</v>
      </c>
    </row>
    <row r="264" spans="11:16" ht="15" thickBot="1" x14ac:dyDescent="0.35">
      <c r="K264" s="6">
        <v>42339</v>
      </c>
      <c r="L264" s="23" t="s">
        <v>208</v>
      </c>
      <c r="M264" s="7" t="s">
        <v>8</v>
      </c>
      <c r="N264" s="4" t="s">
        <v>179</v>
      </c>
      <c r="O264" s="8" t="s">
        <v>6</v>
      </c>
      <c r="P264" s="5">
        <v>2800000</v>
      </c>
    </row>
    <row r="265" spans="11:16" ht="15" thickBot="1" x14ac:dyDescent="0.35">
      <c r="K265" s="6">
        <v>42348</v>
      </c>
      <c r="L265" s="23" t="s">
        <v>208</v>
      </c>
      <c r="M265" s="7" t="s">
        <v>8</v>
      </c>
      <c r="N265" s="4" t="s">
        <v>188</v>
      </c>
      <c r="O265" s="8" t="s">
        <v>4</v>
      </c>
      <c r="P265" s="5">
        <v>325</v>
      </c>
    </row>
  </sheetData>
  <autoFilter ref="K2:P265" xr:uid="{00000000-0009-0000-0000-000002000000}"/>
  <mergeCells count="1">
    <mergeCell ref="H2: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FDA</vt:lpstr>
      <vt:lpstr>Problem #1</vt:lpstr>
      <vt:lpstr>Problem #2</vt:lpstr>
    </vt:vector>
  </TitlesOfParts>
  <Company>USDA-FSIS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FSIS Recall Summary Spreadsheets for 2005-2009</dc:title>
  <dc:subject>FSIS Recalls</dc:subject>
  <dc:creator>USDA FSIS</dc:creator>
  <cp:keywords>FSIS, recall, summary, calendar year</cp:keywords>
  <cp:lastModifiedBy>shaheed gopal</cp:lastModifiedBy>
  <cp:lastPrinted>2012-04-17T21:04:47Z</cp:lastPrinted>
  <dcterms:created xsi:type="dcterms:W3CDTF">2011-08-01T20:19:44Z</dcterms:created>
  <dcterms:modified xsi:type="dcterms:W3CDTF">2024-01-09T11:29:15Z</dcterms:modified>
</cp:coreProperties>
</file>