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projects\EXCEL\Excel_Data_Analytics_Course-main\Excel_Data_Analytics_Course-main\2_Formulas_Functions\"/>
    </mc:Choice>
  </mc:AlternateContent>
  <xr:revisionPtr revIDLastSave="0" documentId="13_ncr:1_{A9FC1E5E-9FBE-4F8F-8B15-114E05F0C931}" xr6:coauthVersionLast="47" xr6:coauthVersionMax="47" xr10:uidLastSave="{00000000-0000-0000-0000-000000000000}"/>
  <bookViews>
    <workbookView xWindow="-108" yWindow="-108" windowWidth="30936" windowHeight="16776" activeTab="4" xr2:uid="{00000000-000D-0000-FFFF-FFFF00000000}"/>
  </bookViews>
  <sheets>
    <sheet name="Data" sheetId="8" r:id="rId1"/>
    <sheet name="Text_Combination" sheetId="9" r:id="rId2"/>
    <sheet name="Text_Extraction" sheetId="10" r:id="rId3"/>
    <sheet name="Text_Search" sheetId="11" r:id="rId4"/>
    <sheet name="Skills" sheetId="12" r:id="rId5"/>
    <sheet name="Sheet1" sheetId="13" r:id="rId6"/>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9" i="12" l="1"/>
  <c r="B22" i="12"/>
  <c r="B23" i="12"/>
  <c r="B18" i="12"/>
  <c r="B14" i="12"/>
  <c r="B15" i="12"/>
  <c r="B12" i="12"/>
  <c r="B10" i="12"/>
  <c r="B13" i="12"/>
  <c r="B19" i="12"/>
  <c r="B11" i="12"/>
  <c r="B20" i="12"/>
  <c r="B16" i="12"/>
  <c r="B17" i="12"/>
  <c r="B24" i="12"/>
  <c r="B25" i="12"/>
  <c r="B21" i="12"/>
  <c r="A3" i="12"/>
  <c r="V3" i="8"/>
  <c r="V4" i="8"/>
  <c r="V5" i="8"/>
  <c r="V6" i="8"/>
  <c r="V7" i="8"/>
  <c r="V8" i="8"/>
  <c r="V9" i="8"/>
  <c r="V10" i="8"/>
  <c r="V11" i="8"/>
  <c r="V12" i="8"/>
  <c r="V13" i="8"/>
  <c r="V14" i="8"/>
  <c r="V15" i="8"/>
  <c r="V16" i="8"/>
  <c r="V17" i="8"/>
  <c r="V18" i="8"/>
  <c r="V19" i="8"/>
  <c r="V20" i="8"/>
  <c r="V21" i="8"/>
  <c r="V2" i="8"/>
  <c r="T3" i="8"/>
  <c r="T4" i="8"/>
  <c r="U4" i="8" s="1"/>
  <c r="T5" i="8"/>
  <c r="T6" i="8"/>
  <c r="U6" i="8" s="1"/>
  <c r="T7" i="8"/>
  <c r="T8" i="8"/>
  <c r="T9" i="8"/>
  <c r="T10" i="8"/>
  <c r="T11" i="8"/>
  <c r="T12" i="8"/>
  <c r="U12" i="8" s="1"/>
  <c r="T13" i="8"/>
  <c r="T14" i="8"/>
  <c r="U14" i="8" s="1"/>
  <c r="T15" i="8"/>
  <c r="T16" i="8"/>
  <c r="T17" i="8"/>
  <c r="T18" i="8"/>
  <c r="T19" i="8"/>
  <c r="T20" i="8"/>
  <c r="U20" i="8" s="1"/>
  <c r="T21" i="8"/>
  <c r="T2" i="8"/>
  <c r="U2" i="8" s="1"/>
  <c r="U5" i="8"/>
  <c r="U8" i="8"/>
  <c r="U10" i="8"/>
  <c r="U11" i="8"/>
  <c r="U13" i="8"/>
  <c r="U16" i="8"/>
  <c r="U18" i="8"/>
  <c r="U19" i="8"/>
  <c r="U21" i="8"/>
  <c r="L3" i="8"/>
  <c r="L2" i="8"/>
  <c r="O3" i="8"/>
  <c r="O4" i="8"/>
  <c r="O5" i="8"/>
  <c r="O6" i="8"/>
  <c r="O7" i="8"/>
  <c r="O8" i="8"/>
  <c r="O9" i="8"/>
  <c r="O10" i="8"/>
  <c r="O11" i="8"/>
  <c r="O12" i="8"/>
  <c r="O13" i="8"/>
  <c r="O14" i="8"/>
  <c r="O15" i="8"/>
  <c r="O16" i="8"/>
  <c r="O17" i="8"/>
  <c r="O18" i="8"/>
  <c r="O19" i="8"/>
  <c r="O20" i="8"/>
  <c r="O21" i="8"/>
  <c r="O2" i="8"/>
  <c r="M3" i="8"/>
  <c r="M4" i="8"/>
  <c r="M5" i="8"/>
  <c r="M6" i="8"/>
  <c r="M7" i="8"/>
  <c r="M8" i="8"/>
  <c r="M9" i="8"/>
  <c r="M10" i="8"/>
  <c r="M11" i="8"/>
  <c r="M12" i="8"/>
  <c r="M13" i="8"/>
  <c r="M14" i="8"/>
  <c r="M15" i="8"/>
  <c r="M16" i="8"/>
  <c r="M17" i="8"/>
  <c r="M18" i="8"/>
  <c r="M19" i="8"/>
  <c r="M20" i="8"/>
  <c r="M21" i="8"/>
  <c r="M2" i="8"/>
  <c r="L4" i="8"/>
  <c r="L5" i="8"/>
  <c r="L6" i="8"/>
  <c r="L7" i="8"/>
  <c r="L8" i="8"/>
  <c r="L9" i="8"/>
  <c r="L10" i="8"/>
  <c r="L11" i="8"/>
  <c r="L12" i="8"/>
  <c r="L13" i="8"/>
  <c r="L14" i="8"/>
  <c r="L15" i="8"/>
  <c r="L16" i="8"/>
  <c r="L17" i="8"/>
  <c r="L18" i="8"/>
  <c r="L19" i="8"/>
  <c r="L20" i="8"/>
  <c r="L21" i="8"/>
  <c r="J3" i="8"/>
  <c r="J4" i="8"/>
  <c r="J5" i="8"/>
  <c r="J6" i="8"/>
  <c r="J7" i="8"/>
  <c r="J8" i="8"/>
  <c r="J9" i="8"/>
  <c r="J10" i="8"/>
  <c r="J11" i="8"/>
  <c r="J12" i="8"/>
  <c r="J13" i="8"/>
  <c r="J14" i="8"/>
  <c r="J15" i="8"/>
  <c r="J16" i="8"/>
  <c r="J17" i="8"/>
  <c r="J18" i="8"/>
  <c r="J19" i="8"/>
  <c r="J20" i="8"/>
  <c r="J21" i="8"/>
  <c r="J2" i="8"/>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U3" i="8" l="1"/>
  <c r="U9" i="8"/>
  <c r="U17" i="8"/>
  <c r="U15" i="8"/>
  <c r="U7" i="8"/>
  <c r="R9" i="8"/>
  <c r="S9" i="8" s="1"/>
  <c r="R10" i="8"/>
  <c r="S10" i="8"/>
  <c r="R11" i="8"/>
  <c r="S11" i="8"/>
  <c r="R12" i="8"/>
  <c r="S12" i="8"/>
  <c r="R13" i="8"/>
  <c r="S13" i="8"/>
  <c r="R14" i="8"/>
  <c r="S14" i="8"/>
  <c r="R15" i="8"/>
  <c r="S15" i="8"/>
  <c r="R2" i="8"/>
  <c r="K20" i="11"/>
  <c r="L20" i="11" s="1"/>
  <c r="K14" i="11"/>
  <c r="L14" i="11" s="1"/>
  <c r="K8" i="11"/>
  <c r="L8" i="11" s="1"/>
  <c r="J21" i="10"/>
  <c r="J20" i="10"/>
  <c r="J19" i="10"/>
  <c r="J18" i="10"/>
  <c r="J17" i="10"/>
  <c r="J16" i="10"/>
  <c r="J15" i="10"/>
  <c r="J14" i="10"/>
  <c r="J13" i="10"/>
  <c r="J12" i="10"/>
  <c r="J11" i="10"/>
  <c r="J10" i="10"/>
  <c r="J9" i="10"/>
  <c r="J8" i="10"/>
  <c r="J7" i="10"/>
  <c r="J6" i="10"/>
  <c r="J5" i="10"/>
  <c r="J4" i="10"/>
  <c r="J3" i="10"/>
  <c r="L6" i="10"/>
  <c r="L5" i="10"/>
  <c r="L4" i="10"/>
  <c r="L3" i="10"/>
  <c r="J2" i="10"/>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<sst xmlns="http://schemas.openxmlformats.org/spreadsheetml/2006/main" count="865" uniqueCount="111">
  <si>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</si>
  <si>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</si>
  <si>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</si>
  <si>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</si>
  <si>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</si>
  <si>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</si>
  <si>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</si>
  <si>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</si>
  <si>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</si>
  <si>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</si>
  <si>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</si>
  <si>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</si>
  <si>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</si>
  <si>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</si>
  <si>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</si>
  <si>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</si>
  <si>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</si>
  <si>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</si>
  <si>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</si>
  <si>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</si>
  <si>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</si>
  <si>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</si>
  <si>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</si>
  <si>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</si>
  <si>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</si>
  <si>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</si>
  <si>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</si>
  <si>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</si>
  <si>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</si>
  <si>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</si>
  <si>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</si>
  <si>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</si>
  <si>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</si>
  <si>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</si>
  <si>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</si>
  <si>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</si>
  <si>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</si>
  <si>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</si>
  <si>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</si>
  <si>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</si>
  <si>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</si>
  <si>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</si>
  <si>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</si>
  <si>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</si>
  <si>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</si>
  <si>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</si>
  <si>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</si>
  <si>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</si>
  <si>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</si>
  <si>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</si>
  <si>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</si>
  <si>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</si>
  <si>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</si>
  <si>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</si>
  <si>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</si>
  <si>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</si>
  <si>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</si>
  <si>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</si>
  <si>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</si>
  <si>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</si>
  <si>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</si>
  <si>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</si>
  <si>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</si>
  <si>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</si>
  <si>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</si>
  <si>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</si>
  <si>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</si>
  <si>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</si>
  <si>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</si>
  <si>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</si>
  <si>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</si>
  <si>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</si>
  <si>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</si>
  <si>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</si>
  <si>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</si>
  <si>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</si>
  <si>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</si>
  <si>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</si>
  <si>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</si>
  <si>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</si>
  <si>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</si>
  <si>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</si>
  <si>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</si>
  <si>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</si>
  <si>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</si>
  <si>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</si>
  <si>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</si>
  <si>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</si>
  <si>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</si>
  <si>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</si>
  <si>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</si>
  <si>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</si>
  <si>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</si>
  <si>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</si>
  <si>
    <t>Kafka</t>
  </si>
  <si>
    <t>DataBricks</t>
  </si>
  <si>
    <t>Spark</t>
  </si>
  <si>
    <t>Python</t>
  </si>
  <si>
    <t>GCP</t>
  </si>
  <si>
    <t>Power</t>
  </si>
  <si>
    <t>BI</t>
  </si>
  <si>
    <t>Airflow</t>
  </si>
  <si>
    <t>Hadoop</t>
  </si>
  <si>
    <t>R</t>
  </si>
  <si>
    <t>Azure</t>
  </si>
  <si>
    <t>Java</t>
  </si>
  <si>
    <t>SQL</t>
  </si>
  <si>
    <t>Snowflake</t>
  </si>
  <si>
    <t>Scala</t>
  </si>
  <si>
    <t>Excel</t>
  </si>
  <si>
    <t>Tableau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</si>
</sst>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Skill Count of Applicants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Skills!$A$9:$A$25</c:f>
              <c:strCache>
                <c:ptCount val="17"/>
                <c:pt idx="0">
                  <c:v>DataBricks</c:v>
                </c:pt>
                <c:pt idx="1">
                  <c:v>Hadoop</c:v>
                </c:pt>
                <c:pt idx="2">
                  <c:v>Java</c:v>
                </c:pt>
                <c:pt idx="3">
                  <c:v>Airflow</c:v>
                </c:pt>
                <c:pt idx="4">
                  <c:v>R</c:v>
                </c:pt>
                <c:pt idx="5">
                  <c:v>Power</c:v>
                </c:pt>
                <c:pt idx="6">
                  <c:v>BI</c:v>
                </c:pt>
                <c:pt idx="7">
                  <c:v>Snowflake</c:v>
                </c:pt>
                <c:pt idx="8">
                  <c:v>Scala</c:v>
                </c:pt>
                <c:pt idx="9">
                  <c:v>GCP</c:v>
                </c:pt>
                <c:pt idx="10">
                  <c:v>Azure</c:v>
                </c:pt>
                <c:pt idx="11">
                  <c:v>SQL</c:v>
                </c:pt>
                <c:pt idx="12">
                  <c:v>Kafka</c:v>
                </c:pt>
                <c:pt idx="13">
                  <c:v>Spark</c:v>
                </c:pt>
                <c:pt idx="14">
                  <c:v>Python</c:v>
                </c:pt>
                <c:pt idx="15">
                  <c:v>Excel</c:v>
                </c:pt>
                <c:pt idx="16">
                  <c:v>Tableau</c:v>
                </c:pt>
              </c:strCache>
            </c:strRef>
          </c:cat>
          <c:val>
            <c:numRef>
              <c:f>Skills!$B$9:$B$25</c:f>
              <c:numCache>
                <c:formatCode>General</c:formatCode>
                <c:ptCount val="17"/>
                <c:pt idx="0">
                  <c:v>12</c:v>
                </c:pt>
                <c:pt idx="1">
                  <c:v>7</c:v>
                </c:pt>
                <c:pt idx="2">
                  <c:v>7</c:v>
                </c:pt>
                <c:pt idx="3">
                  <c:v>6</c:v>
                </c:pt>
                <c:pt idx="4">
                  <c:v>6</c:v>
                </c:pt>
                <c:pt idx="5">
                  <c:v>5</c:v>
                </c:pt>
                <c:pt idx="6">
                  <c:v>5</c:v>
                </c:pt>
                <c:pt idx="7">
                  <c:v>5</c:v>
                </c:pt>
                <c:pt idx="8">
                  <c:v>5</c:v>
                </c:pt>
                <c:pt idx="9">
                  <c:v>4</c:v>
                </c:pt>
                <c:pt idx="10">
                  <c:v>4</c:v>
                </c:pt>
                <c:pt idx="11">
                  <c:v>4</c:v>
                </c:pt>
                <c:pt idx="12">
                  <c:v>3</c:v>
                </c:pt>
                <c:pt idx="13">
                  <c:v>2</c:v>
                </c:pt>
                <c:pt idx="14">
                  <c:v>2</c:v>
                </c:pt>
                <c:pt idx="15">
                  <c:v>2</c:v>
                </c:pt>
                <c:pt idx="16">
                  <c:v>1</c:v>
                </c:pt>
              </c:numCache>
            </c:numRef>
          </c:val>
          <c:extLst>
            <c:ext xmlns:c16="http://schemas.microsoft.com/office/drawing/2014/chart" uri="{C3380CC4-5D6E-409C-BE32-E72D297353CC}">
              <c16:uniqueId val="{00000000-DCF4-4FC4-B704-9339E66857FA}"/>
            </c:ext>
          </c:extLst>
        </c:ser>
        <c:dLbls>
          <c:dLblPos val="inEnd"/>
          <c:showLegendKey val="0"/>
          <c:showVal val="1"/>
          <c:showCatName val="0"/>
          <c:showSerName val="0"/>
          <c:showPercent val="0"/>
          <c:showBubbleSize val="0"/>
        </c:dLbls>
        <c:gapWidth val="65"/>
        <c:axId val="197440880"/>
        <c:axId val="197442800"/>
        <c:extLst>
          <c:ext xmlns:c15="http://schemas.microsoft.com/office/drawing/2012/chart" uri="{02D57815-91ED-43cb-92C2-25804820EDAC}">
            <c15:filteredBarSeries>
              <c15:ser>
                <c:idx val="1"/>
                <c:order val="1"/>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uri="{CE6537A1-D6FC-4f65-9D91-7224C49458BB}">
                      <c15:showLeaderLines val="1"/>
                      <c15:leaderLines>
                        <c:spPr>
                          <a:ln w="9525">
                            <a:solidFill>
                              <a:schemeClr val="dk1">
                                <a:lumMod val="50000"/>
                                <a:lumOff val="50000"/>
                              </a:schemeClr>
                            </a:solidFill>
                          </a:ln>
                          <a:effectLst/>
                        </c:spPr>
                      </c15:leaderLines>
                    </c:ext>
                  </c:extLst>
                </c:dLbls>
                <c:cat>
                  <c:strRef>
                    <c:extLst>
                      <c:ext uri="{02D57815-91ED-43cb-92C2-25804820EDAC}">
                        <c15:formulaRef>
                          <c15:sqref>Skills!$A$9:$A$25</c15:sqref>
                        </c15:formulaRef>
                      </c:ext>
                    </c:extLst>
                    <c:strCache>
                      <c:ptCount val="17"/>
                      <c:pt idx="0">
                        <c:v>DataBricks</c:v>
                      </c:pt>
                      <c:pt idx="1">
                        <c:v>Hadoop</c:v>
                      </c:pt>
                      <c:pt idx="2">
                        <c:v>Java</c:v>
                      </c:pt>
                      <c:pt idx="3">
                        <c:v>Airflow</c:v>
                      </c:pt>
                      <c:pt idx="4">
                        <c:v>R</c:v>
                      </c:pt>
                      <c:pt idx="5">
                        <c:v>Power</c:v>
                      </c:pt>
                      <c:pt idx="6">
                        <c:v>BI</c:v>
                      </c:pt>
                      <c:pt idx="7">
                        <c:v>Snowflake</c:v>
                      </c:pt>
                      <c:pt idx="8">
                        <c:v>Scala</c:v>
                      </c:pt>
                      <c:pt idx="9">
                        <c:v>GCP</c:v>
                      </c:pt>
                      <c:pt idx="10">
                        <c:v>Azure</c:v>
                      </c:pt>
                      <c:pt idx="11">
                        <c:v>SQL</c:v>
                      </c:pt>
                      <c:pt idx="12">
                        <c:v>Kafka</c:v>
                      </c:pt>
                      <c:pt idx="13">
                        <c:v>Spark</c:v>
                      </c:pt>
                      <c:pt idx="14">
                        <c:v>Python</c:v>
                      </c:pt>
                      <c:pt idx="15">
                        <c:v>Excel</c:v>
                      </c:pt>
                      <c:pt idx="16">
                        <c:v>Tableau</c:v>
                      </c:pt>
                    </c:strCache>
                  </c:strRef>
                </c:cat>
                <c:val>
                  <c:numRef>
                    <c:extLst>
                      <c:ext uri="{02D57815-91ED-43cb-92C2-25804820EDAC}">
                        <c15:formulaRef>
                          <c15:sqref>Skills!$C$9:$C$25</c15:sqref>
                        </c15:formulaRef>
                      </c:ext>
                    </c:extLst>
                    <c:numCache>
                      <c:formatCode>General</c:formatCode>
                      <c:ptCount val="17"/>
                    </c:numCache>
                  </c:numRef>
                </c:val>
                <c:extLst>
                  <c:ext xmlns:c16="http://schemas.microsoft.com/office/drawing/2014/chart" uri="{C3380CC4-5D6E-409C-BE32-E72D297353CC}">
                    <c16:uniqueId val="{00000001-DCF4-4FC4-B704-9339E66857FA}"/>
                  </c:ext>
                </c:extLst>
              </c15:ser>
            </c15:filteredBarSeries>
          </c:ext>
        </c:extLst>
      </c:barChart>
      <c:catAx>
        <c:axId val="19744088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7442800"/>
        <c:crosses val="autoZero"/>
        <c:auto val="1"/>
        <c:lblAlgn val="ctr"/>
        <c:lblOffset val="100"/>
        <c:noMultiLvlLbl val="0"/>
      </c:catAx>
      <c:valAx>
        <c:axId val="19744280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97440880"/>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133350</xdr:colOff>
      <xdr:row>8</xdr:row>
      <xdr:rowOff>12700</xdr:rowOff>
    </xdr:from>
    <xdr:to>
      <xdr:col>15</xdr:col>
      <xdr:colOff>527050</xdr:colOff>
      <xdr:row>25</xdr:row>
      <xdr:rowOff>79375</xdr:rowOff>
    </xdr:to>
    <xdr:graphicFrame macro="">
      <xdr:nvGraphicFramePr>
        <xdr:cNvPr id="2" name="Chart 1">
          <a:extLst>
            <a:ext uri="{FF2B5EF4-FFF2-40B4-BE49-F238E27FC236}">
              <a16:creationId xmlns:a16="http://schemas.microsoft.com/office/drawing/2014/main" id="{3E9663CD-294C-A3AE-DB8B-3A4E022CCD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zoomScale="110" zoomScaleNormal="110" workbookViewId="0">
      <selection activeCell="M2" sqref="M2"/>
    </sheetView>
  </sheetViews>
  <sheetFormatPr defaultRowHeight="14.4" x14ac:dyDescent="0.3"/>
  <cols>
    <col min="1" max="1" width="17.5546875" customWidth="1"/>
    <col min="2" max="2" width="14.21875" customWidth="1"/>
    <col min="3" max="3" width="27.21875" customWidth="1"/>
    <col min="4" max="4" width="19.44140625" style="9" customWidth="1"/>
    <col min="5" max="5" width="26.21875" customWidth="1"/>
    <col min="6" max="6" width="11" customWidth="1"/>
    <col min="7" max="7" width="22" customWidth="1"/>
    <col min="8" max="8" width="40" customWidth="1"/>
    <col min="9" max="9" width="13.77734375" customWidth="1"/>
    <col min="10" max="10" width="42" customWidth="1"/>
    <col min="11" max="11" width="8.88671875" customWidth="1"/>
    <col min="12" max="12" width="13.33203125" customWidth="1"/>
    <col min="13" max="13" width="15.44140625" customWidth="1"/>
    <col min="14" max="14" width="8.88671875" customWidth="1"/>
    <col min="15" max="15" width="16.44140625" customWidth="1"/>
    <col min="17" max="19" width="0" hidden="1" customWidth="1"/>
  </cols>
  <sheetData>
    <row r="1" spans="1:22" x14ac:dyDescent="0.3">
      <c r="A1" s="2" t="s">
        <v>68</v>
      </c>
      <c r="B1" s="3" t="s">
        <v>2</v>
      </c>
      <c r="C1" s="3" t="s">
        <v>3</v>
      </c>
      <c r="D1" s="10" t="s">
        <v>91</v>
      </c>
      <c r="E1" s="3" t="s">
        <v>0</v>
      </c>
      <c r="F1" s="3" t="s">
        <v>21</v>
      </c>
      <c r="G1" s="3" t="s">
        <v>22</v>
      </c>
      <c r="H1" s="4" t="s">
        <v>4</v>
      </c>
      <c r="J1" s="14" t="s">
        <v>62</v>
      </c>
      <c r="L1" s="14" t="s">
        <v>65</v>
      </c>
      <c r="M1" s="14" t="s">
        <v>66</v>
      </c>
      <c r="O1" s="14" t="s">
        <v>90</v>
      </c>
      <c r="Q1" s="17" t="s">
        <v>64</v>
      </c>
      <c r="R1" s="17"/>
      <c r="S1" s="17"/>
      <c r="T1" s="17" t="s">
        <v>64</v>
      </c>
      <c r="U1" s="17"/>
      <c r="V1" s="17"/>
    </row>
    <row r="2" spans="1:22" x14ac:dyDescent="0.3">
      <c r="A2" s="5" t="s">
        <v>71</v>
      </c>
      <c r="B2" s="1" t="s">
        <v>42</v>
      </c>
      <c r="C2" s="1" t="s">
        <v>1</v>
      </c>
      <c r="D2" s="11">
        <v>44971.640451388892</v>
      </c>
      <c r="E2" s="1" t="s">
        <v>43</v>
      </c>
      <c r="F2" s="1" t="s">
        <v>23</v>
      </c>
      <c r="G2" s="1" t="s">
        <v>24</v>
      </c>
      <c r="H2" s="6" t="s">
        <v>11</v>
      </c>
      <c r="J2" t="str">
        <f>_xlfn.TEXTJOIN(" ",TRUE,F2:G2)</f>
        <v>457 Oak St San Jose, CA, 95101</v>
      </c>
      <c r="L2" t="str">
        <f>LEFT($B2, SEARCH(" ", B2) - 1)</f>
        <v>Pam</v>
      </c>
      <c r="M2" t="str">
        <f>RIGHT(B2, LEN(B2) - SEARCH(" ", B2))</f>
        <v>Beesly</v>
      </c>
      <c r="O2" t="str">
        <f>RIGHT(A2,3)</f>
        <v>548</v>
      </c>
      <c r="Q2">
        <f>FIND(",", G2)+LEN(", ")</f>
        <v>11</v>
      </c>
      <c r="R2">
        <f>FIND(",",G2,Q2)</f>
        <v>13</v>
      </c>
      <c r="S2" t="str">
        <f>MID(G2,Q2,R2-Q2)</f>
        <v>CA</v>
      </c>
      <c r="T2">
        <f>FIND(",",G2)+LEN(", ")</f>
        <v>11</v>
      </c>
      <c r="U2">
        <f>FIND(",",G2,T2)</f>
        <v>13</v>
      </c>
      <c r="V2" t="str">
        <f>MID(G2,T2,U2-T2)</f>
        <v>CA</v>
      </c>
    </row>
    <row r="3" spans="1:22" x14ac:dyDescent="0.3">
      <c r="A3" s="5" t="s">
        <v>70</v>
      </c>
      <c r="B3" s="1" t="s">
        <v>38</v>
      </c>
      <c r="C3" s="1" t="s">
        <v>5</v>
      </c>
      <c r="D3" s="11">
        <v>45055.40662037037</v>
      </c>
      <c r="E3" s="1" t="s">
        <v>39</v>
      </c>
      <c r="F3" s="1" t="s">
        <v>25</v>
      </c>
      <c r="G3" s="1" t="s">
        <v>26</v>
      </c>
      <c r="H3" s="6" t="s">
        <v>14</v>
      </c>
      <c r="J3" t="str">
        <f t="shared" ref="J3:J21" si="0">_xlfn.TEXTJOIN(" ",TRUE,F3:G3)</f>
        <v>203 Birch St Chicago, IL, 60601</v>
      </c>
      <c r="L3" t="str">
        <f>LEFT($B3, SEARCH(" ", B3) - 1)</f>
        <v>Michael</v>
      </c>
      <c r="M3" t="str">
        <f t="shared" ref="M3:M21" si="1">RIGHT(B3, LEN(B3) - SEARCH(" ", B3))</f>
        <v>Scott</v>
      </c>
      <c r="O3" t="str">
        <f t="shared" ref="O3:O21" si="2">RIGHT(A3,3)</f>
        <v>549</v>
      </c>
      <c r="Q3">
        <f t="shared" ref="Q3:Q21" si="3">FIND(",", G3)+LEN(", ")</f>
        <v>10</v>
      </c>
      <c r="R3">
        <f t="shared" ref="R3:R21" si="4">FIND(",",G3,Q3)</f>
        <v>12</v>
      </c>
      <c r="S3" t="str">
        <f t="shared" ref="S3:S21" si="5">MID(G3,Q3,R3-Q3)</f>
        <v>IL</v>
      </c>
      <c r="T3">
        <f>FIND(",",G3)+LEN(", ")</f>
        <v>10</v>
      </c>
      <c r="U3">
        <f t="shared" ref="U3:U21" si="6">FIND(",",G3,T3)</f>
        <v>12</v>
      </c>
      <c r="V3" t="str">
        <f t="shared" ref="V3:V21" si="7">MID(G3,T3,U3-T3)</f>
        <v>IL</v>
      </c>
    </row>
    <row r="4" spans="1:22" x14ac:dyDescent="0.3">
      <c r="A4" s="5" t="s">
        <v>72</v>
      </c>
      <c r="B4" s="1" t="s">
        <v>58</v>
      </c>
      <c r="C4" s="1" t="s">
        <v>12</v>
      </c>
      <c r="D4" s="11">
        <v>45128.729710648149</v>
      </c>
      <c r="E4" s="1" t="s">
        <v>59</v>
      </c>
      <c r="F4" s="1" t="s">
        <v>27</v>
      </c>
      <c r="G4" s="1" t="s">
        <v>26</v>
      </c>
      <c r="H4" s="6" t="s">
        <v>6</v>
      </c>
      <c r="J4" t="str">
        <f t="shared" si="0"/>
        <v>790 Pine St Chicago, IL, 60601</v>
      </c>
      <c r="L4" t="str">
        <f t="shared" ref="L3:L21" si="8">LEFT($B4, SEARCH(" ", B4) - 1)</f>
        <v>Kevin</v>
      </c>
      <c r="M4" t="str">
        <f t="shared" si="1"/>
        <v>Malone</v>
      </c>
      <c r="O4" t="str">
        <f t="shared" si="2"/>
        <v>550</v>
      </c>
      <c r="Q4">
        <f t="shared" si="3"/>
        <v>10</v>
      </c>
      <c r="R4">
        <f t="shared" si="4"/>
        <v>12</v>
      </c>
      <c r="S4" t="str">
        <f t="shared" si="5"/>
        <v>IL</v>
      </c>
      <c r="T4">
        <f t="shared" ref="T3:T21" si="9">FIND(",",G4)+LEN(", ")</f>
        <v>10</v>
      </c>
      <c r="U4">
        <f t="shared" si="6"/>
        <v>12</v>
      </c>
      <c r="V4" t="str">
        <f t="shared" si="7"/>
        <v>IL</v>
      </c>
    </row>
    <row r="5" spans="1:22" x14ac:dyDescent="0.3">
      <c r="A5" s="5" t="s">
        <v>73</v>
      </c>
      <c r="B5" s="1" t="s">
        <v>42</v>
      </c>
      <c r="C5" s="1" t="s">
        <v>5</v>
      </c>
      <c r="D5" s="11">
        <v>45173.302187499998</v>
      </c>
      <c r="E5" s="1" t="s">
        <v>43</v>
      </c>
      <c r="F5" s="1" t="s">
        <v>23</v>
      </c>
      <c r="G5" s="1" t="s">
        <v>24</v>
      </c>
      <c r="H5" s="6" t="s">
        <v>11</v>
      </c>
      <c r="J5" t="str">
        <f t="shared" si="0"/>
        <v>457 Oak St San Jose, CA, 95101</v>
      </c>
      <c r="L5" t="str">
        <f t="shared" si="8"/>
        <v>Pam</v>
      </c>
      <c r="M5" t="str">
        <f t="shared" si="1"/>
        <v>Beesly</v>
      </c>
      <c r="O5" t="str">
        <f t="shared" si="2"/>
        <v>551</v>
      </c>
      <c r="Q5">
        <f t="shared" si="3"/>
        <v>11</v>
      </c>
      <c r="R5">
        <f t="shared" si="4"/>
        <v>13</v>
      </c>
      <c r="S5" t="str">
        <f t="shared" si="5"/>
        <v>CA</v>
      </c>
      <c r="T5">
        <f t="shared" si="9"/>
        <v>11</v>
      </c>
      <c r="U5">
        <f t="shared" si="6"/>
        <v>13</v>
      </c>
      <c r="V5" t="str">
        <f t="shared" si="7"/>
        <v>CA</v>
      </c>
    </row>
    <row r="6" spans="1:22" x14ac:dyDescent="0.3">
      <c r="A6" s="5" t="s">
        <v>74</v>
      </c>
      <c r="B6" s="1" t="s">
        <v>40</v>
      </c>
      <c r="C6" s="1" t="s">
        <v>7</v>
      </c>
      <c r="D6" s="11">
        <v>45248.70857638889</v>
      </c>
      <c r="E6" s="1" t="s">
        <v>41</v>
      </c>
      <c r="F6" s="1" t="s">
        <v>29</v>
      </c>
      <c r="G6" s="1" t="s">
        <v>30</v>
      </c>
      <c r="H6" s="6" t="s">
        <v>10</v>
      </c>
      <c r="J6" t="str">
        <f t="shared" si="0"/>
        <v>459 Oak St Philadelphia, PA, 19101</v>
      </c>
      <c r="L6" t="str">
        <f t="shared" si="8"/>
        <v>Jim</v>
      </c>
      <c r="M6" t="str">
        <f t="shared" si="1"/>
        <v>Halpert</v>
      </c>
      <c r="O6" t="str">
        <f t="shared" si="2"/>
        <v>552</v>
      </c>
      <c r="Q6">
        <f t="shared" si="3"/>
        <v>15</v>
      </c>
      <c r="R6">
        <f t="shared" si="4"/>
        <v>17</v>
      </c>
      <c r="S6" t="str">
        <f t="shared" si="5"/>
        <v>PA</v>
      </c>
      <c r="T6">
        <f t="shared" si="9"/>
        <v>15</v>
      </c>
      <c r="U6">
        <f t="shared" si="6"/>
        <v>17</v>
      </c>
      <c r="V6" t="str">
        <f t="shared" si="7"/>
        <v>PA</v>
      </c>
    </row>
    <row r="7" spans="1:22" x14ac:dyDescent="0.3">
      <c r="A7" s="5" t="s">
        <v>75</v>
      </c>
      <c r="B7" s="1" t="s">
        <v>46</v>
      </c>
      <c r="C7" s="1" t="s">
        <v>9</v>
      </c>
      <c r="D7" s="11">
        <v>45302.531921296293</v>
      </c>
      <c r="E7" s="1" t="s">
        <v>47</v>
      </c>
      <c r="F7" s="1" t="s">
        <v>31</v>
      </c>
      <c r="G7" s="1" t="s">
        <v>30</v>
      </c>
      <c r="H7" s="6" t="s">
        <v>15</v>
      </c>
      <c r="J7" t="str">
        <f t="shared" si="0"/>
        <v>204 Birch St Philadelphia, PA, 19101</v>
      </c>
      <c r="L7" t="str">
        <f t="shared" si="8"/>
        <v>Ryan</v>
      </c>
      <c r="M7" t="str">
        <f t="shared" si="1"/>
        <v>Howard</v>
      </c>
      <c r="O7" t="str">
        <f t="shared" si="2"/>
        <v>553</v>
      </c>
      <c r="Q7">
        <f t="shared" si="3"/>
        <v>15</v>
      </c>
      <c r="R7">
        <f t="shared" si="4"/>
        <v>17</v>
      </c>
      <c r="S7" t="str">
        <f t="shared" si="5"/>
        <v>PA</v>
      </c>
      <c r="T7">
        <f t="shared" si="9"/>
        <v>15</v>
      </c>
      <c r="U7">
        <f t="shared" si="6"/>
        <v>17</v>
      </c>
      <c r="V7" t="str">
        <f t="shared" si="7"/>
        <v>PA</v>
      </c>
    </row>
    <row r="8" spans="1:22" x14ac:dyDescent="0.3">
      <c r="A8" s="5" t="s">
        <v>76</v>
      </c>
      <c r="B8" s="1" t="s">
        <v>58</v>
      </c>
      <c r="C8" s="1" t="s">
        <v>5</v>
      </c>
      <c r="D8" s="11">
        <v>45354.687881944446</v>
      </c>
      <c r="E8" s="1" t="s">
        <v>59</v>
      </c>
      <c r="F8" s="1" t="s">
        <v>27</v>
      </c>
      <c r="G8" s="1" t="s">
        <v>26</v>
      </c>
      <c r="H8" s="6" t="s">
        <v>6</v>
      </c>
      <c r="J8" t="str">
        <f t="shared" si="0"/>
        <v>790 Pine St Chicago, IL, 60601</v>
      </c>
      <c r="L8" t="str">
        <f t="shared" si="8"/>
        <v>Kevin</v>
      </c>
      <c r="M8" t="str">
        <f t="shared" si="1"/>
        <v>Malone</v>
      </c>
      <c r="O8" t="str">
        <f t="shared" si="2"/>
        <v>554</v>
      </c>
      <c r="Q8">
        <f t="shared" si="3"/>
        <v>10</v>
      </c>
      <c r="R8">
        <f t="shared" si="4"/>
        <v>12</v>
      </c>
      <c r="S8" t="str">
        <f t="shared" si="5"/>
        <v>IL</v>
      </c>
      <c r="T8">
        <f t="shared" si="9"/>
        <v>10</v>
      </c>
      <c r="U8">
        <f t="shared" si="6"/>
        <v>12</v>
      </c>
      <c r="V8" t="str">
        <f t="shared" si="7"/>
        <v>IL</v>
      </c>
    </row>
    <row r="9" spans="1:22" x14ac:dyDescent="0.3">
      <c r="A9" s="5" t="s">
        <v>77</v>
      </c>
      <c r="B9" s="1" t="s">
        <v>46</v>
      </c>
      <c r="C9" s="1" t="s">
        <v>1</v>
      </c>
      <c r="D9" s="11">
        <v>45408.340810185182</v>
      </c>
      <c r="E9" s="1" t="s">
        <v>47</v>
      </c>
      <c r="F9" s="1" t="s">
        <v>31</v>
      </c>
      <c r="G9" s="1" t="s">
        <v>30</v>
      </c>
      <c r="H9" s="6" t="s">
        <v>15</v>
      </c>
      <c r="J9" t="str">
        <f t="shared" si="0"/>
        <v>204 Birch St Philadelphia, PA, 19101</v>
      </c>
      <c r="L9" t="str">
        <f t="shared" si="8"/>
        <v>Ryan</v>
      </c>
      <c r="M9" t="str">
        <f t="shared" si="1"/>
        <v>Howard</v>
      </c>
      <c r="O9" t="str">
        <f t="shared" si="2"/>
        <v>555</v>
      </c>
      <c r="Q9">
        <f t="shared" si="3"/>
        <v>15</v>
      </c>
      <c r="R9">
        <f t="shared" si="4"/>
        <v>17</v>
      </c>
      <c r="S9" t="str">
        <f t="shared" si="5"/>
        <v>PA</v>
      </c>
      <c r="T9">
        <f t="shared" si="9"/>
        <v>15</v>
      </c>
      <c r="U9">
        <f t="shared" si="6"/>
        <v>17</v>
      </c>
      <c r="V9" t="str">
        <f t="shared" si="7"/>
        <v>PA</v>
      </c>
    </row>
    <row r="10" spans="1:22" x14ac:dyDescent="0.3">
      <c r="A10" s="5" t="s">
        <v>78</v>
      </c>
      <c r="B10" s="1" t="s">
        <v>50</v>
      </c>
      <c r="C10" s="1" t="s">
        <v>7</v>
      </c>
      <c r="D10" s="11">
        <v>45458.743333333332</v>
      </c>
      <c r="E10" s="1" t="s">
        <v>51</v>
      </c>
      <c r="F10" s="1" t="s">
        <v>33</v>
      </c>
      <c r="G10" s="1" t="s">
        <v>26</v>
      </c>
      <c r="H10" s="6" t="s">
        <v>18</v>
      </c>
      <c r="J10" t="str">
        <f t="shared" si="0"/>
        <v>123 Elm St Chicago, IL, 60601</v>
      </c>
      <c r="L10" t="str">
        <f t="shared" si="8"/>
        <v>Stanley</v>
      </c>
      <c r="M10" t="str">
        <f t="shared" si="1"/>
        <v>Hudson</v>
      </c>
      <c r="O10" t="str">
        <f t="shared" si="2"/>
        <v>556</v>
      </c>
      <c r="Q10">
        <f t="shared" si="3"/>
        <v>10</v>
      </c>
      <c r="R10">
        <f t="shared" si="4"/>
        <v>12</v>
      </c>
      <c r="S10" t="str">
        <f t="shared" si="5"/>
        <v>IL</v>
      </c>
      <c r="T10">
        <f t="shared" si="9"/>
        <v>10</v>
      </c>
      <c r="U10">
        <f t="shared" si="6"/>
        <v>12</v>
      </c>
      <c r="V10" t="str">
        <f t="shared" si="7"/>
        <v>IL</v>
      </c>
    </row>
    <row r="11" spans="1:22" x14ac:dyDescent="0.3">
      <c r="A11" s="5" t="s">
        <v>79</v>
      </c>
      <c r="B11" s="1" t="s">
        <v>54</v>
      </c>
      <c r="C11" s="1" t="s">
        <v>12</v>
      </c>
      <c r="D11" s="11">
        <v>45480.608055555553</v>
      </c>
      <c r="E11" s="1" t="s">
        <v>55</v>
      </c>
      <c r="F11" s="1" t="s">
        <v>33</v>
      </c>
      <c r="G11" s="1" t="s">
        <v>32</v>
      </c>
      <c r="H11" s="6" t="s">
        <v>13</v>
      </c>
      <c r="J11" t="str">
        <f t="shared" si="0"/>
        <v>123 Elm St Los Angeles, CA, 90001</v>
      </c>
      <c r="L11" t="str">
        <f t="shared" si="8"/>
        <v>Angela</v>
      </c>
      <c r="M11" t="str">
        <f t="shared" si="1"/>
        <v>Martin</v>
      </c>
      <c r="O11" t="str">
        <f t="shared" si="2"/>
        <v>557</v>
      </c>
      <c r="Q11">
        <f t="shared" si="3"/>
        <v>14</v>
      </c>
      <c r="R11">
        <f t="shared" si="4"/>
        <v>16</v>
      </c>
      <c r="S11" t="str">
        <f t="shared" si="5"/>
        <v>CA</v>
      </c>
      <c r="T11">
        <f t="shared" si="9"/>
        <v>14</v>
      </c>
      <c r="U11">
        <f t="shared" si="6"/>
        <v>16</v>
      </c>
      <c r="V11" t="str">
        <f t="shared" si="7"/>
        <v>CA</v>
      </c>
    </row>
    <row r="12" spans="1:22" x14ac:dyDescent="0.3">
      <c r="A12" s="5" t="s">
        <v>80</v>
      </c>
      <c r="B12" s="1" t="s">
        <v>44</v>
      </c>
      <c r="C12" s="1" t="s">
        <v>7</v>
      </c>
      <c r="D12" s="11">
        <v>45455.284930555557</v>
      </c>
      <c r="E12" s="1" t="s">
        <v>45</v>
      </c>
      <c r="F12" s="1" t="s">
        <v>33</v>
      </c>
      <c r="G12" s="1" t="s">
        <v>34</v>
      </c>
      <c r="H12" s="6" t="s">
        <v>17</v>
      </c>
      <c r="J12" t="str">
        <f t="shared" si="0"/>
        <v>123 Elm St San Diego, CA, 92101</v>
      </c>
      <c r="L12" t="str">
        <f t="shared" si="8"/>
        <v>Dwight</v>
      </c>
      <c r="M12" t="str">
        <f t="shared" si="1"/>
        <v>Schrute</v>
      </c>
      <c r="O12" t="str">
        <f t="shared" si="2"/>
        <v>558</v>
      </c>
      <c r="Q12">
        <f t="shared" si="3"/>
        <v>12</v>
      </c>
      <c r="R12">
        <f t="shared" si="4"/>
        <v>14</v>
      </c>
      <c r="S12" t="str">
        <f t="shared" si="5"/>
        <v>CA</v>
      </c>
      <c r="T12">
        <f t="shared" si="9"/>
        <v>12</v>
      </c>
      <c r="U12">
        <f t="shared" si="6"/>
        <v>14</v>
      </c>
      <c r="V12" t="str">
        <f t="shared" si="7"/>
        <v>CA</v>
      </c>
    </row>
    <row r="13" spans="1:22" x14ac:dyDescent="0.3">
      <c r="A13" s="5" t="s">
        <v>81</v>
      </c>
      <c r="B13" s="1" t="s">
        <v>56</v>
      </c>
      <c r="C13" s="1" t="s">
        <v>9</v>
      </c>
      <c r="D13" s="11">
        <v>44951.552141203705</v>
      </c>
      <c r="E13" s="1" t="s">
        <v>57</v>
      </c>
      <c r="F13" s="1" t="s">
        <v>35</v>
      </c>
      <c r="G13" s="1" t="s">
        <v>26</v>
      </c>
      <c r="H13" s="6" t="s">
        <v>16</v>
      </c>
      <c r="J13" t="str">
        <f t="shared" si="0"/>
        <v>202 Birch St Chicago, IL, 60601</v>
      </c>
      <c r="L13" t="str">
        <f t="shared" si="8"/>
        <v>Oscar</v>
      </c>
      <c r="M13" t="str">
        <f t="shared" si="1"/>
        <v>Martinez</v>
      </c>
      <c r="O13" t="str">
        <f t="shared" si="2"/>
        <v>559</v>
      </c>
      <c r="Q13">
        <f t="shared" si="3"/>
        <v>10</v>
      </c>
      <c r="R13">
        <f t="shared" si="4"/>
        <v>12</v>
      </c>
      <c r="S13" t="str">
        <f t="shared" si="5"/>
        <v>IL</v>
      </c>
      <c r="T13">
        <f t="shared" si="9"/>
        <v>10</v>
      </c>
      <c r="U13">
        <f t="shared" si="6"/>
        <v>12</v>
      </c>
      <c r="V13" t="str">
        <f t="shared" si="7"/>
        <v>IL</v>
      </c>
    </row>
    <row r="14" spans="1:22" x14ac:dyDescent="0.3">
      <c r="A14" s="5" t="s">
        <v>82</v>
      </c>
      <c r="B14" s="1" t="s">
        <v>46</v>
      </c>
      <c r="C14" s="1" t="s">
        <v>12</v>
      </c>
      <c r="D14" s="11">
        <v>45002.490034722221</v>
      </c>
      <c r="E14" s="1" t="s">
        <v>47</v>
      </c>
      <c r="F14" s="1" t="s">
        <v>31</v>
      </c>
      <c r="G14" s="1" t="s">
        <v>30</v>
      </c>
      <c r="H14" s="6" t="s">
        <v>15</v>
      </c>
      <c r="J14" t="str">
        <f t="shared" si="0"/>
        <v>204 Birch St Philadelphia, PA, 19101</v>
      </c>
      <c r="L14" t="str">
        <f t="shared" si="8"/>
        <v>Ryan</v>
      </c>
      <c r="M14" t="str">
        <f t="shared" si="1"/>
        <v>Howard</v>
      </c>
      <c r="O14" t="str">
        <f t="shared" si="2"/>
        <v>560</v>
      </c>
      <c r="Q14">
        <f t="shared" si="3"/>
        <v>15</v>
      </c>
      <c r="R14">
        <f t="shared" si="4"/>
        <v>17</v>
      </c>
      <c r="S14" t="str">
        <f t="shared" si="5"/>
        <v>PA</v>
      </c>
      <c r="T14">
        <f t="shared" si="9"/>
        <v>15</v>
      </c>
      <c r="U14">
        <f t="shared" si="6"/>
        <v>17</v>
      </c>
      <c r="V14" t="str">
        <f t="shared" si="7"/>
        <v>PA</v>
      </c>
    </row>
    <row r="15" spans="1:22" x14ac:dyDescent="0.3">
      <c r="A15" s="5" t="s">
        <v>83</v>
      </c>
      <c r="B15" s="1" t="s">
        <v>52</v>
      </c>
      <c r="C15" s="1" t="s">
        <v>9</v>
      </c>
      <c r="D15" s="11">
        <v>45078.417256944442</v>
      </c>
      <c r="E15" s="1" t="s">
        <v>53</v>
      </c>
      <c r="F15" s="1" t="s">
        <v>33</v>
      </c>
      <c r="G15" s="1" t="s">
        <v>26</v>
      </c>
      <c r="H15" s="6" t="s">
        <v>19</v>
      </c>
      <c r="J15" t="str">
        <f t="shared" si="0"/>
        <v>123 Elm St Chicago, IL, 60601</v>
      </c>
      <c r="L15" t="str">
        <f t="shared" si="8"/>
        <v>Phyllis</v>
      </c>
      <c r="M15" t="str">
        <f t="shared" si="1"/>
        <v>Vance</v>
      </c>
      <c r="O15" t="str">
        <f t="shared" si="2"/>
        <v>561</v>
      </c>
      <c r="Q15">
        <f t="shared" si="3"/>
        <v>10</v>
      </c>
      <c r="R15">
        <f t="shared" si="4"/>
        <v>12</v>
      </c>
      <c r="S15" t="str">
        <f t="shared" si="5"/>
        <v>IL</v>
      </c>
      <c r="T15">
        <f t="shared" si="9"/>
        <v>10</v>
      </c>
      <c r="U15">
        <f t="shared" si="6"/>
        <v>12</v>
      </c>
      <c r="V15" t="str">
        <f t="shared" si="7"/>
        <v>IL</v>
      </c>
    </row>
    <row r="16" spans="1:22" x14ac:dyDescent="0.3">
      <c r="A16" s="5" t="s">
        <v>84</v>
      </c>
      <c r="B16" s="1" t="s">
        <v>60</v>
      </c>
      <c r="C16" s="1" t="s">
        <v>9</v>
      </c>
      <c r="D16" s="11">
        <v>45168.729328703703</v>
      </c>
      <c r="E16" s="1" t="s">
        <v>61</v>
      </c>
      <c r="F16" s="1" t="s">
        <v>28</v>
      </c>
      <c r="G16" s="1" t="s">
        <v>26</v>
      </c>
      <c r="H16" s="6" t="s">
        <v>20</v>
      </c>
      <c r="J16" t="str">
        <f t="shared" si="0"/>
        <v>456 Oak St Chicago, IL, 60601</v>
      </c>
      <c r="L16" t="str">
        <f t="shared" si="8"/>
        <v>Meredith</v>
      </c>
      <c r="M16" t="str">
        <f t="shared" si="1"/>
        <v>Palmer</v>
      </c>
      <c r="O16" t="str">
        <f t="shared" si="2"/>
        <v>562</v>
      </c>
      <c r="Q16">
        <f t="shared" si="3"/>
        <v>10</v>
      </c>
      <c r="R16">
        <f t="shared" si="4"/>
        <v>12</v>
      </c>
      <c r="S16" t="str">
        <f t="shared" si="5"/>
        <v>IL</v>
      </c>
      <c r="T16">
        <f t="shared" si="9"/>
        <v>10</v>
      </c>
      <c r="U16">
        <f t="shared" si="6"/>
        <v>12</v>
      </c>
      <c r="V16" t="str">
        <f t="shared" si="7"/>
        <v>IL</v>
      </c>
    </row>
    <row r="17" spans="1:22" x14ac:dyDescent="0.3">
      <c r="A17" s="5" t="s">
        <v>85</v>
      </c>
      <c r="B17" s="1" t="s">
        <v>38</v>
      </c>
      <c r="C17" s="1" t="s">
        <v>7</v>
      </c>
      <c r="D17" s="11">
        <v>45218.319780092592</v>
      </c>
      <c r="E17" s="1" t="s">
        <v>39</v>
      </c>
      <c r="F17" s="1" t="s">
        <v>25</v>
      </c>
      <c r="G17" s="1" t="s">
        <v>37</v>
      </c>
      <c r="H17" s="6" t="s">
        <v>14</v>
      </c>
      <c r="J17" t="str">
        <f t="shared" si="0"/>
        <v>203 Birch St Chicago, IL, 60602</v>
      </c>
      <c r="L17" t="str">
        <f t="shared" si="8"/>
        <v>Michael</v>
      </c>
      <c r="M17" t="str">
        <f t="shared" si="1"/>
        <v>Scott</v>
      </c>
      <c r="O17" t="str">
        <f t="shared" si="2"/>
        <v>563</v>
      </c>
      <c r="Q17">
        <f t="shared" si="3"/>
        <v>10</v>
      </c>
      <c r="R17">
        <f t="shared" si="4"/>
        <v>12</v>
      </c>
      <c r="S17" t="str">
        <f t="shared" si="5"/>
        <v>IL</v>
      </c>
      <c r="T17">
        <f t="shared" si="9"/>
        <v>10</v>
      </c>
      <c r="U17">
        <f t="shared" si="6"/>
        <v>12</v>
      </c>
      <c r="V17" t="str">
        <f t="shared" si="7"/>
        <v>IL</v>
      </c>
    </row>
    <row r="18" spans="1:22" x14ac:dyDescent="0.3">
      <c r="A18" s="5" t="s">
        <v>86</v>
      </c>
      <c r="B18" s="1" t="s">
        <v>40</v>
      </c>
      <c r="C18" s="1" t="s">
        <v>12</v>
      </c>
      <c r="D18" s="11">
        <v>45350.719236111108</v>
      </c>
      <c r="E18" s="1" t="s">
        <v>41</v>
      </c>
      <c r="F18" s="1" t="s">
        <v>29</v>
      </c>
      <c r="G18" s="1" t="s">
        <v>30</v>
      </c>
      <c r="H18" s="6" t="s">
        <v>10</v>
      </c>
      <c r="J18" t="str">
        <f t="shared" si="0"/>
        <v>459 Oak St Philadelphia, PA, 19101</v>
      </c>
      <c r="L18" t="str">
        <f t="shared" si="8"/>
        <v>Jim</v>
      </c>
      <c r="M18" t="str">
        <f t="shared" si="1"/>
        <v>Halpert</v>
      </c>
      <c r="O18" t="str">
        <f t="shared" si="2"/>
        <v>564</v>
      </c>
      <c r="Q18">
        <f t="shared" si="3"/>
        <v>15</v>
      </c>
      <c r="R18">
        <f t="shared" si="4"/>
        <v>17</v>
      </c>
      <c r="S18" t="str">
        <f t="shared" si="5"/>
        <v>PA</v>
      </c>
      <c r="T18">
        <f t="shared" si="9"/>
        <v>15</v>
      </c>
      <c r="U18">
        <f t="shared" si="6"/>
        <v>17</v>
      </c>
      <c r="V18" t="str">
        <f t="shared" si="7"/>
        <v>PA</v>
      </c>
    </row>
    <row r="19" spans="1:22" x14ac:dyDescent="0.3">
      <c r="A19" s="5" t="s">
        <v>87</v>
      </c>
      <c r="B19" s="1" t="s">
        <v>48</v>
      </c>
      <c r="C19" s="1" t="s">
        <v>7</v>
      </c>
      <c r="D19" s="11">
        <v>45418.726354166669</v>
      </c>
      <c r="E19" s="1" t="s">
        <v>49</v>
      </c>
      <c r="F19" s="1" t="s">
        <v>28</v>
      </c>
      <c r="G19" s="1" t="s">
        <v>36</v>
      </c>
      <c r="H19" s="6" t="s">
        <v>8</v>
      </c>
      <c r="J19" t="str">
        <f t="shared" si="0"/>
        <v>456 Oak St New York, NY, 10001</v>
      </c>
      <c r="L19" t="str">
        <f t="shared" si="8"/>
        <v>Kelly</v>
      </c>
      <c r="M19" t="str">
        <f t="shared" si="1"/>
        <v>Kapoor</v>
      </c>
      <c r="O19" t="str">
        <f t="shared" si="2"/>
        <v>565</v>
      </c>
      <c r="Q19">
        <f t="shared" si="3"/>
        <v>11</v>
      </c>
      <c r="R19">
        <f t="shared" si="4"/>
        <v>13</v>
      </c>
      <c r="S19" t="str">
        <f t="shared" si="5"/>
        <v>NY</v>
      </c>
      <c r="T19">
        <f t="shared" si="9"/>
        <v>11</v>
      </c>
      <c r="U19">
        <f t="shared" si="6"/>
        <v>13</v>
      </c>
      <c r="V19" t="str">
        <f t="shared" si="7"/>
        <v>NY</v>
      </c>
    </row>
    <row r="20" spans="1:22" x14ac:dyDescent="0.3">
      <c r="A20" s="5" t="s">
        <v>88</v>
      </c>
      <c r="B20" s="1" t="s">
        <v>40</v>
      </c>
      <c r="C20" s="1" t="s">
        <v>9</v>
      </c>
      <c r="D20" s="11">
        <v>45496.291701388887</v>
      </c>
      <c r="E20" s="1" t="s">
        <v>41</v>
      </c>
      <c r="F20" s="1" t="s">
        <v>29</v>
      </c>
      <c r="G20" s="1" t="s">
        <v>30</v>
      </c>
      <c r="H20" s="6" t="s">
        <v>10</v>
      </c>
      <c r="J20" t="str">
        <f t="shared" si="0"/>
        <v>459 Oak St Philadelphia, PA, 19101</v>
      </c>
      <c r="L20" t="str">
        <f t="shared" si="8"/>
        <v>Jim</v>
      </c>
      <c r="M20" t="str">
        <f t="shared" si="1"/>
        <v>Halpert</v>
      </c>
      <c r="O20" t="str">
        <f t="shared" si="2"/>
        <v>566</v>
      </c>
      <c r="Q20">
        <f t="shared" si="3"/>
        <v>15</v>
      </c>
      <c r="R20">
        <f t="shared" si="4"/>
        <v>17</v>
      </c>
      <c r="S20" t="str">
        <f t="shared" si="5"/>
        <v>PA</v>
      </c>
      <c r="T20">
        <f t="shared" si="9"/>
        <v>15</v>
      </c>
      <c r="U20">
        <f t="shared" si="6"/>
        <v>17</v>
      </c>
      <c r="V20" t="str">
        <f t="shared" si="7"/>
        <v>PA</v>
      </c>
    </row>
    <row r="21" spans="1:22" ht="15" thickBot="1" x14ac:dyDescent="0.35">
      <c r="A21" s="5" t="s">
        <v>89</v>
      </c>
      <c r="B21" s="7" t="s">
        <v>40</v>
      </c>
      <c r="C21" s="7" t="s">
        <v>9</v>
      </c>
      <c r="D21" s="12">
        <v>45422.739884259259</v>
      </c>
      <c r="E21" s="7" t="s">
        <v>41</v>
      </c>
      <c r="F21" s="7" t="s">
        <v>29</v>
      </c>
      <c r="G21" s="7" t="s">
        <v>36</v>
      </c>
      <c r="H21" s="8" t="s">
        <v>10</v>
      </c>
      <c r="J21" t="str">
        <f t="shared" si="0"/>
        <v>459 Oak St New York, NY, 10001</v>
      </c>
      <c r="L21" t="str">
        <f t="shared" si="8"/>
        <v>Jim</v>
      </c>
      <c r="M21" t="str">
        <f t="shared" si="1"/>
        <v>Halpert</v>
      </c>
      <c r="O21" t="str">
        <f t="shared" si="2"/>
        <v>567</v>
      </c>
      <c r="Q21">
        <f t="shared" si="3"/>
        <v>11</v>
      </c>
      <c r="R21">
        <f t="shared" si="4"/>
        <v>13</v>
      </c>
      <c r="S21" t="str">
        <f t="shared" si="5"/>
        <v>NY</v>
      </c>
      <c r="T21">
        <f t="shared" si="9"/>
        <v>11</v>
      </c>
      <c r="U21">
        <f t="shared" si="6"/>
        <v>13</v>
      </c>
      <c r="V21" t="str">
        <f t="shared" si="7"/>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4.4" x14ac:dyDescent="0.3"/>
  <cols>
    <col min="1" max="1" width="14.21875" bestFit="1" customWidth="1"/>
    <col min="2" max="2" width="18.6640625" customWidth="1"/>
    <col min="3" max="3" width="27.21875" style="9" bestFit="1" customWidth="1"/>
    <col min="4" max="4" width="16.5546875" customWidth="1"/>
    <col min="5" max="5" width="11" bestFit="1" customWidth="1"/>
    <col min="6" max="6" width="22" bestFit="1" customWidth="1"/>
    <col min="7" max="7" width="40" bestFit="1" customWidth="1"/>
    <col min="8" max="8" width="40" customWidth="1"/>
    <col min="9" max="9" width="9" customWidth="1"/>
    <col min="10" max="10" width="29.109375" bestFit="1" customWidth="1"/>
  </cols>
  <sheetData>
    <row r="1" spans="1:10" x14ac:dyDescent="0.3">
      <c r="A1" s="2" t="s">
        <v>68</v>
      </c>
      <c r="B1" s="3" t="s">
        <v>2</v>
      </c>
      <c r="C1" s="3" t="s">
        <v>3</v>
      </c>
      <c r="D1" s="10" t="s">
        <v>91</v>
      </c>
      <c r="E1" s="3" t="s">
        <v>0</v>
      </c>
      <c r="F1" s="3" t="s">
        <v>21</v>
      </c>
      <c r="G1" s="3" t="s">
        <v>22</v>
      </c>
      <c r="H1" s="4" t="s">
        <v>4</v>
      </c>
      <c r="J1" s="14" t="s">
        <v>62</v>
      </c>
    </row>
    <row r="2" spans="1:10" x14ac:dyDescent="0.3">
      <c r="A2" s="5" t="s">
        <v>71</v>
      </c>
      <c r="B2" s="1" t="s">
        <v>42</v>
      </c>
      <c r="C2" s="1" t="s">
        <v>1</v>
      </c>
      <c r="D2" s="11">
        <v>44971.640451388892</v>
      </c>
      <c r="E2" s="1" t="s">
        <v>43</v>
      </c>
      <c r="F2" s="1" t="s">
        <v>23</v>
      </c>
      <c r="G2" s="1" t="s">
        <v>24</v>
      </c>
      <c r="H2" s="6" t="s">
        <v>11</v>
      </c>
      <c r="J2" t="str">
        <f>_xlfn.TEXTJOIN(" ",TRUE,F2,G2)</f>
        <v>457 Oak St San Jose, CA, 95101</v>
      </c>
    </row>
    <row r="3" spans="1:10" x14ac:dyDescent="0.3">
      <c r="A3" s="5" t="s">
        <v>70</v>
      </c>
      <c r="B3" s="1" t="s">
        <v>38</v>
      </c>
      <c r="C3" s="1" t="s">
        <v>5</v>
      </c>
      <c r="D3" s="11">
        <v>45055.40662037037</v>
      </c>
      <c r="E3" s="1" t="s">
        <v>39</v>
      </c>
      <c r="F3" s="1" t="s">
        <v>25</v>
      </c>
      <c r="G3" s="1" t="s">
        <v>26</v>
      </c>
      <c r="H3" s="6" t="s">
        <v>14</v>
      </c>
      <c r="J3" t="str">
        <f t="shared" ref="J3:J21" si="0">_xlfn.TEXTJOIN(" ",TRUE,F3,G3)</f>
        <v>203 Birch St Chicago, IL, 60601</v>
      </c>
    </row>
    <row r="4" spans="1:10" x14ac:dyDescent="0.3">
      <c r="A4" s="5" t="s">
        <v>72</v>
      </c>
      <c r="B4" s="1" t="s">
        <v>58</v>
      </c>
      <c r="C4" s="1" t="s">
        <v>12</v>
      </c>
      <c r="D4" s="11">
        <v>45128.729710648149</v>
      </c>
      <c r="E4" s="1" t="s">
        <v>59</v>
      </c>
      <c r="F4" s="1" t="s">
        <v>27</v>
      </c>
      <c r="G4" s="1" t="s">
        <v>26</v>
      </c>
      <c r="H4" s="6" t="s">
        <v>6</v>
      </c>
      <c r="J4" t="str">
        <f t="shared" si="0"/>
        <v>790 Pine St Chicago, IL, 60601</v>
      </c>
    </row>
    <row r="5" spans="1:10" x14ac:dyDescent="0.3">
      <c r="A5" s="5" t="s">
        <v>73</v>
      </c>
      <c r="B5" s="1" t="s">
        <v>42</v>
      </c>
      <c r="C5" s="1" t="s">
        <v>5</v>
      </c>
      <c r="D5" s="11">
        <v>45173.302187499998</v>
      </c>
      <c r="E5" s="1" t="s">
        <v>43</v>
      </c>
      <c r="F5" s="1" t="s">
        <v>23</v>
      </c>
      <c r="G5" s="1" t="s">
        <v>24</v>
      </c>
      <c r="H5" s="6" t="s">
        <v>11</v>
      </c>
      <c r="J5" t="str">
        <f t="shared" si="0"/>
        <v>457 Oak St San Jose, CA, 95101</v>
      </c>
    </row>
    <row r="6" spans="1:10" x14ac:dyDescent="0.3">
      <c r="A6" s="5" t="s">
        <v>74</v>
      </c>
      <c r="B6" s="1" t="s">
        <v>40</v>
      </c>
      <c r="C6" s="1" t="s">
        <v>7</v>
      </c>
      <c r="D6" s="11">
        <v>45248.70857638889</v>
      </c>
      <c r="E6" s="1" t="s">
        <v>41</v>
      </c>
      <c r="F6" s="1" t="s">
        <v>29</v>
      </c>
      <c r="G6" s="1" t="s">
        <v>30</v>
      </c>
      <c r="H6" s="6" t="s">
        <v>10</v>
      </c>
      <c r="J6" t="str">
        <f t="shared" si="0"/>
        <v>459 Oak St Philadelphia, PA, 19101</v>
      </c>
    </row>
    <row r="7" spans="1:10" x14ac:dyDescent="0.3">
      <c r="A7" s="5" t="s">
        <v>75</v>
      </c>
      <c r="B7" s="1" t="s">
        <v>46</v>
      </c>
      <c r="C7" s="1" t="s">
        <v>9</v>
      </c>
      <c r="D7" s="11">
        <v>45302.531921296293</v>
      </c>
      <c r="E7" s="1" t="s">
        <v>47</v>
      </c>
      <c r="F7" s="1" t="s">
        <v>31</v>
      </c>
      <c r="G7" s="1" t="s">
        <v>30</v>
      </c>
      <c r="H7" s="6" t="s">
        <v>15</v>
      </c>
      <c r="J7" t="str">
        <f t="shared" si="0"/>
        <v>204 Birch St Philadelphia, PA, 19101</v>
      </c>
    </row>
    <row r="8" spans="1:10" x14ac:dyDescent="0.3">
      <c r="A8" s="5" t="s">
        <v>76</v>
      </c>
      <c r="B8" s="1" t="s">
        <v>58</v>
      </c>
      <c r="C8" s="1" t="s">
        <v>5</v>
      </c>
      <c r="D8" s="11">
        <v>45354.687881944446</v>
      </c>
      <c r="E8" s="1" t="s">
        <v>59</v>
      </c>
      <c r="F8" s="1" t="s">
        <v>27</v>
      </c>
      <c r="G8" s="1" t="s">
        <v>26</v>
      </c>
      <c r="H8" s="6" t="s">
        <v>6</v>
      </c>
      <c r="J8" t="str">
        <f t="shared" si="0"/>
        <v>790 Pine St Chicago, IL, 60601</v>
      </c>
    </row>
    <row r="9" spans="1:10" x14ac:dyDescent="0.3">
      <c r="A9" s="5" t="s">
        <v>77</v>
      </c>
      <c r="B9" s="1" t="s">
        <v>46</v>
      </c>
      <c r="C9" s="1" t="s">
        <v>1</v>
      </c>
      <c r="D9" s="11">
        <v>45408.340810185182</v>
      </c>
      <c r="E9" s="1" t="s">
        <v>47</v>
      </c>
      <c r="F9" s="1" t="s">
        <v>31</v>
      </c>
      <c r="G9" s="1" t="s">
        <v>30</v>
      </c>
      <c r="H9" s="6" t="s">
        <v>15</v>
      </c>
      <c r="J9" t="str">
        <f t="shared" si="0"/>
        <v>204 Birch St Philadelphia, PA, 19101</v>
      </c>
    </row>
    <row r="10" spans="1:10" x14ac:dyDescent="0.3">
      <c r="A10" s="5" t="s">
        <v>78</v>
      </c>
      <c r="B10" s="1" t="s">
        <v>50</v>
      </c>
      <c r="C10" s="1" t="s">
        <v>7</v>
      </c>
      <c r="D10" s="11">
        <v>45458.743333333332</v>
      </c>
      <c r="E10" s="1" t="s">
        <v>51</v>
      </c>
      <c r="F10" s="1" t="s">
        <v>33</v>
      </c>
      <c r="G10" s="1" t="s">
        <v>26</v>
      </c>
      <c r="H10" s="6" t="s">
        <v>18</v>
      </c>
      <c r="J10" t="str">
        <f t="shared" si="0"/>
        <v>123 Elm St Chicago, IL, 60601</v>
      </c>
    </row>
    <row r="11" spans="1:10" x14ac:dyDescent="0.3">
      <c r="A11" s="5" t="s">
        <v>79</v>
      </c>
      <c r="B11" s="1" t="s">
        <v>54</v>
      </c>
      <c r="C11" s="1" t="s">
        <v>12</v>
      </c>
      <c r="D11" s="11">
        <v>45480.608055555553</v>
      </c>
      <c r="E11" s="1" t="s">
        <v>55</v>
      </c>
      <c r="F11" s="1" t="s">
        <v>33</v>
      </c>
      <c r="G11" s="1" t="s">
        <v>32</v>
      </c>
      <c r="H11" s="6" t="s">
        <v>13</v>
      </c>
      <c r="J11" t="str">
        <f t="shared" si="0"/>
        <v>123 Elm St Los Angeles, CA, 90001</v>
      </c>
    </row>
    <row r="12" spans="1:10" x14ac:dyDescent="0.3">
      <c r="A12" s="5" t="s">
        <v>80</v>
      </c>
      <c r="B12" s="1" t="s">
        <v>44</v>
      </c>
      <c r="C12" s="1" t="s">
        <v>7</v>
      </c>
      <c r="D12" s="11">
        <v>45455.284930555557</v>
      </c>
      <c r="E12" s="1" t="s">
        <v>45</v>
      </c>
      <c r="F12" s="1" t="s">
        <v>33</v>
      </c>
      <c r="G12" s="1" t="s">
        <v>34</v>
      </c>
      <c r="H12" s="6" t="s">
        <v>17</v>
      </c>
      <c r="J12" t="str">
        <f t="shared" si="0"/>
        <v>123 Elm St San Diego, CA, 92101</v>
      </c>
    </row>
    <row r="13" spans="1:10" x14ac:dyDescent="0.3">
      <c r="A13" s="5" t="s">
        <v>81</v>
      </c>
      <c r="B13" s="1" t="s">
        <v>56</v>
      </c>
      <c r="C13" s="1" t="s">
        <v>9</v>
      </c>
      <c r="D13" s="11">
        <v>44951.552141203705</v>
      </c>
      <c r="E13" s="1" t="s">
        <v>57</v>
      </c>
      <c r="F13" s="1" t="s">
        <v>35</v>
      </c>
      <c r="G13" s="1" t="s">
        <v>26</v>
      </c>
      <c r="H13" s="6" t="s">
        <v>16</v>
      </c>
      <c r="J13" t="str">
        <f t="shared" si="0"/>
        <v>202 Birch St Chicago, IL, 60601</v>
      </c>
    </row>
    <row r="14" spans="1:10" x14ac:dyDescent="0.3">
      <c r="A14" s="5" t="s">
        <v>82</v>
      </c>
      <c r="B14" s="1" t="s">
        <v>46</v>
      </c>
      <c r="C14" s="1" t="s">
        <v>12</v>
      </c>
      <c r="D14" s="11">
        <v>45002.490034722221</v>
      </c>
      <c r="E14" s="1" t="s">
        <v>47</v>
      </c>
      <c r="F14" s="1" t="s">
        <v>31</v>
      </c>
      <c r="G14" s="1" t="s">
        <v>30</v>
      </c>
      <c r="H14" s="6" t="s">
        <v>15</v>
      </c>
      <c r="J14" t="str">
        <f t="shared" si="0"/>
        <v>204 Birch St Philadelphia, PA, 19101</v>
      </c>
    </row>
    <row r="15" spans="1:10" x14ac:dyDescent="0.3">
      <c r="A15" s="5" t="s">
        <v>83</v>
      </c>
      <c r="B15" s="1" t="s">
        <v>52</v>
      </c>
      <c r="C15" s="1" t="s">
        <v>9</v>
      </c>
      <c r="D15" s="11">
        <v>45078.417256944442</v>
      </c>
      <c r="E15" s="1" t="s">
        <v>53</v>
      </c>
      <c r="F15" s="1" t="s">
        <v>33</v>
      </c>
      <c r="G15" s="1" t="s">
        <v>26</v>
      </c>
      <c r="H15" s="6" t="s">
        <v>19</v>
      </c>
      <c r="J15" t="str">
        <f t="shared" si="0"/>
        <v>123 Elm St Chicago, IL, 60601</v>
      </c>
    </row>
    <row r="16" spans="1:10" x14ac:dyDescent="0.3">
      <c r="A16" s="5" t="s">
        <v>84</v>
      </c>
      <c r="B16" s="1" t="s">
        <v>60</v>
      </c>
      <c r="C16" s="1" t="s">
        <v>9</v>
      </c>
      <c r="D16" s="11">
        <v>45168.729328703703</v>
      </c>
      <c r="E16" s="1" t="s">
        <v>61</v>
      </c>
      <c r="F16" s="1" t="s">
        <v>28</v>
      </c>
      <c r="G16" s="1" t="s">
        <v>26</v>
      </c>
      <c r="H16" s="6" t="s">
        <v>20</v>
      </c>
      <c r="J16" t="str">
        <f t="shared" si="0"/>
        <v>456 Oak St Chicago, IL, 60601</v>
      </c>
    </row>
    <row r="17" spans="1:10" x14ac:dyDescent="0.3">
      <c r="A17" s="5" t="s">
        <v>85</v>
      </c>
      <c r="B17" s="1" t="s">
        <v>38</v>
      </c>
      <c r="C17" s="1" t="s">
        <v>7</v>
      </c>
      <c r="D17" s="11">
        <v>45218.319780092592</v>
      </c>
      <c r="E17" s="1" t="s">
        <v>39</v>
      </c>
      <c r="F17" s="1" t="s">
        <v>25</v>
      </c>
      <c r="G17" s="1" t="s">
        <v>37</v>
      </c>
      <c r="H17" s="6" t="s">
        <v>14</v>
      </c>
      <c r="J17" t="str">
        <f t="shared" si="0"/>
        <v>203 Birch St Chicago, IL, 60602</v>
      </c>
    </row>
    <row r="18" spans="1:10" x14ac:dyDescent="0.3">
      <c r="A18" s="5" t="s">
        <v>86</v>
      </c>
      <c r="B18" s="1" t="s">
        <v>40</v>
      </c>
      <c r="C18" s="1" t="s">
        <v>12</v>
      </c>
      <c r="D18" s="11">
        <v>45350.719236111108</v>
      </c>
      <c r="E18" s="1" t="s">
        <v>41</v>
      </c>
      <c r="F18" s="1" t="s">
        <v>29</v>
      </c>
      <c r="G18" s="1" t="s">
        <v>30</v>
      </c>
      <c r="H18" s="6" t="s">
        <v>10</v>
      </c>
      <c r="J18" t="str">
        <f t="shared" si="0"/>
        <v>459 Oak St Philadelphia, PA, 19101</v>
      </c>
    </row>
    <row r="19" spans="1:10" x14ac:dyDescent="0.3">
      <c r="A19" s="5" t="s">
        <v>87</v>
      </c>
      <c r="B19" s="1" t="s">
        <v>48</v>
      </c>
      <c r="C19" s="1" t="s">
        <v>7</v>
      </c>
      <c r="D19" s="11">
        <v>45418.726354166669</v>
      </c>
      <c r="E19" s="1" t="s">
        <v>49</v>
      </c>
      <c r="F19" s="1" t="s">
        <v>28</v>
      </c>
      <c r="G19" s="1" t="s">
        <v>36</v>
      </c>
      <c r="H19" s="6" t="s">
        <v>8</v>
      </c>
      <c r="J19" t="str">
        <f t="shared" si="0"/>
        <v>456 Oak St New York, NY, 10001</v>
      </c>
    </row>
    <row r="20" spans="1:10" x14ac:dyDescent="0.3">
      <c r="A20" s="5" t="s">
        <v>88</v>
      </c>
      <c r="B20" s="1" t="s">
        <v>40</v>
      </c>
      <c r="C20" s="1" t="s">
        <v>9</v>
      </c>
      <c r="D20" s="11">
        <v>45496.291701388887</v>
      </c>
      <c r="E20" s="1" t="s">
        <v>41</v>
      </c>
      <c r="F20" s="1" t="s">
        <v>29</v>
      </c>
      <c r="G20" s="1" t="s">
        <v>30</v>
      </c>
      <c r="H20" s="6" t="s">
        <v>10</v>
      </c>
      <c r="J20" t="str">
        <f t="shared" si="0"/>
        <v>459 Oak St Philadelphia, PA, 19101</v>
      </c>
    </row>
    <row r="21" spans="1:10" ht="15" thickBot="1" x14ac:dyDescent="0.35">
      <c r="A21" s="5" t="s">
        <v>89</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4.4" x14ac:dyDescent="0.3"/>
  <cols>
    <col min="1" max="1" width="14.21875" bestFit="1" customWidth="1"/>
    <col min="2" max="2" width="23.44140625" bestFit="1" customWidth="1"/>
    <col min="3" max="3" width="29" style="9" customWidth="1"/>
    <col min="4" max="4" width="16" customWidth="1"/>
    <col min="5" max="5" width="11.88671875" customWidth="1"/>
    <col min="6" max="6" width="22" customWidth="1"/>
    <col min="7" max="8" width="40" customWidth="1"/>
    <col min="9" max="9" width="10.5546875" bestFit="1" customWidth="1"/>
    <col min="10" max="10" width="10.109375" bestFit="1" customWidth="1"/>
    <col min="12" max="12" width="27.21875" bestFit="1" customWidth="1"/>
    <col min="13" max="13" width="17.6640625" bestFit="1" customWidth="1"/>
    <col min="14" max="14" width="18.5546875" bestFit="1" customWidth="1"/>
  </cols>
  <sheetData>
    <row r="1" spans="1:14" x14ac:dyDescent="0.3">
      <c r="A1" s="2" t="s">
        <v>68</v>
      </c>
      <c r="B1" s="3" t="s">
        <v>2</v>
      </c>
      <c r="C1" s="3" t="s">
        <v>3</v>
      </c>
      <c r="D1" s="10" t="s">
        <v>91</v>
      </c>
      <c r="E1" s="3" t="s">
        <v>0</v>
      </c>
      <c r="F1" s="3" t="s">
        <v>21</v>
      </c>
      <c r="G1" s="3" t="s">
        <v>22</v>
      </c>
      <c r="H1" s="4" t="s">
        <v>4</v>
      </c>
      <c r="I1" s="14" t="s">
        <v>65</v>
      </c>
      <c r="J1" s="14" t="s">
        <v>66</v>
      </c>
      <c r="K1" s="13"/>
      <c r="L1" s="14" t="s">
        <v>63</v>
      </c>
      <c r="M1" s="14" t="s">
        <v>69</v>
      </c>
      <c r="N1" s="14" t="s">
        <v>90</v>
      </c>
    </row>
    <row r="2" spans="1:14" x14ac:dyDescent="0.3">
      <c r="A2" s="5" t="s">
        <v>71</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
      <c r="A3" s="5" t="s">
        <v>70</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
      <c r="A4" s="5" t="s">
        <v>72</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
      <c r="A5" s="5" t="s">
        <v>73</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
      <c r="A6" s="5" t="s">
        <v>74</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
      <c r="A7" s="5" t="s">
        <v>75</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
      <c r="A8" s="5" t="s">
        <v>76</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
      <c r="A9" s="5" t="s">
        <v>77</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
      <c r="A10" s="5" t="s">
        <v>78</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
      <c r="A11" s="5" t="s">
        <v>79</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
      <c r="A12" s="5" t="s">
        <v>80</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
      <c r="A13" s="5" t="s">
        <v>81</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
      <c r="A14" s="5" t="s">
        <v>82</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
      <c r="A15" s="5" t="s">
        <v>83</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
      <c r="A16" s="5" t="s">
        <v>84</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
      <c r="A17" s="5" t="s">
        <v>85</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
      <c r="A18" s="5" t="s">
        <v>86</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
      <c r="A19" s="5" t="s">
        <v>87</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
      <c r="A20" s="5" t="s">
        <v>88</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35">
      <c r="A21" s="5" t="s">
        <v>89</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4.4" x14ac:dyDescent="0.3"/>
  <cols>
    <col min="1" max="1" width="14.21875" bestFit="1" customWidth="1"/>
    <col min="2" max="2" width="23.44140625" bestFit="1" customWidth="1"/>
    <col min="3" max="3" width="14" style="9" customWidth="1"/>
    <col min="4" max="4" width="16.109375" customWidth="1"/>
    <col min="5" max="5" width="26.109375" customWidth="1"/>
    <col min="6" max="6" width="22" bestFit="1" customWidth="1"/>
    <col min="7" max="7" width="37" customWidth="1"/>
    <col min="8" max="8" width="40" hidden="1" customWidth="1"/>
    <col min="9" max="9" width="11.5546875" hidden="1" customWidth="1"/>
    <col min="10" max="10" width="9.109375" customWidth="1"/>
  </cols>
  <sheetData>
    <row r="1" spans="1:12" x14ac:dyDescent="0.3">
      <c r="A1" s="2" t="s">
        <v>68</v>
      </c>
      <c r="B1" s="3" t="s">
        <v>2</v>
      </c>
      <c r="C1" s="3" t="s">
        <v>3</v>
      </c>
      <c r="D1" s="10" t="s">
        <v>91</v>
      </c>
      <c r="E1" s="3" t="s">
        <v>0</v>
      </c>
      <c r="F1" s="3" t="s">
        <v>21</v>
      </c>
      <c r="G1" s="3" t="s">
        <v>22</v>
      </c>
      <c r="H1" s="4" t="s">
        <v>4</v>
      </c>
      <c r="J1" s="17" t="s">
        <v>64</v>
      </c>
      <c r="K1" s="17"/>
      <c r="L1" s="17"/>
    </row>
    <row r="2" spans="1:12" x14ac:dyDescent="0.3">
      <c r="A2" s="5" t="s">
        <v>71</v>
      </c>
      <c r="B2" s="1" t="s">
        <v>42</v>
      </c>
      <c r="C2" s="1" t="s">
        <v>1</v>
      </c>
      <c r="D2" s="11">
        <v>44971.640451388892</v>
      </c>
      <c r="E2" s="1" t="s">
        <v>43</v>
      </c>
      <c r="F2" s="1" t="s">
        <v>23</v>
      </c>
      <c r="G2" s="1" t="s">
        <v>24</v>
      </c>
      <c r="H2" s="6" t="s">
        <v>11</v>
      </c>
      <c r="J2">
        <f>FIND(", ",G2)+LEN(", ")</f>
        <v>11</v>
      </c>
      <c r="K2">
        <f>FIND(", ",G2,J2)</f>
        <v>13</v>
      </c>
      <c r="L2" t="str">
        <f>MID(G2,J2,K2-J2)</f>
        <v>CA</v>
      </c>
    </row>
    <row r="3" spans="1:12" x14ac:dyDescent="0.3">
      <c r="A3" s="5" t="s">
        <v>70</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
      <c r="A4" s="5" t="s">
        <v>72</v>
      </c>
      <c r="B4" s="1" t="s">
        <v>58</v>
      </c>
      <c r="C4" s="1" t="s">
        <v>12</v>
      </c>
      <c r="D4" s="11">
        <v>45128.729710648149</v>
      </c>
      <c r="E4" s="1" t="s">
        <v>59</v>
      </c>
      <c r="F4" s="1" t="s">
        <v>27</v>
      </c>
      <c r="G4" s="1" t="s">
        <v>26</v>
      </c>
      <c r="H4" s="6" t="s">
        <v>6</v>
      </c>
      <c r="J4">
        <f t="shared" si="0"/>
        <v>10</v>
      </c>
      <c r="K4">
        <f t="shared" si="1"/>
        <v>12</v>
      </c>
      <c r="L4" t="str">
        <f t="shared" si="2"/>
        <v>IL</v>
      </c>
    </row>
    <row r="5" spans="1:12" x14ac:dyDescent="0.3">
      <c r="A5" s="5" t="s">
        <v>73</v>
      </c>
      <c r="B5" s="1" t="s">
        <v>42</v>
      </c>
      <c r="C5" s="1" t="s">
        <v>5</v>
      </c>
      <c r="D5" s="11">
        <v>45173.302187499998</v>
      </c>
      <c r="E5" s="1" t="s">
        <v>43</v>
      </c>
      <c r="F5" s="1" t="s">
        <v>23</v>
      </c>
      <c r="G5" s="1" t="s">
        <v>24</v>
      </c>
      <c r="H5" s="6" t="s">
        <v>11</v>
      </c>
      <c r="J5">
        <f t="shared" si="0"/>
        <v>11</v>
      </c>
      <c r="K5">
        <f t="shared" si="1"/>
        <v>13</v>
      </c>
      <c r="L5" t="str">
        <f t="shared" si="2"/>
        <v>CA</v>
      </c>
    </row>
    <row r="6" spans="1:12" x14ac:dyDescent="0.3">
      <c r="A6" s="5" t="s">
        <v>74</v>
      </c>
      <c r="B6" s="1" t="s">
        <v>40</v>
      </c>
      <c r="C6" s="1" t="s">
        <v>7</v>
      </c>
      <c r="D6" s="11">
        <v>45248.70857638889</v>
      </c>
      <c r="E6" s="1" t="s">
        <v>41</v>
      </c>
      <c r="F6" s="1" t="s">
        <v>29</v>
      </c>
      <c r="G6" s="1" t="s">
        <v>30</v>
      </c>
      <c r="H6" s="6" t="s">
        <v>10</v>
      </c>
      <c r="J6">
        <f t="shared" si="0"/>
        <v>15</v>
      </c>
      <c r="K6">
        <f t="shared" si="1"/>
        <v>17</v>
      </c>
      <c r="L6" t="str">
        <f t="shared" si="2"/>
        <v>PA</v>
      </c>
    </row>
    <row r="7" spans="1:12" x14ac:dyDescent="0.3">
      <c r="A7" s="5" t="s">
        <v>75</v>
      </c>
      <c r="B7" s="1" t="s">
        <v>46</v>
      </c>
      <c r="C7" s="1" t="s">
        <v>9</v>
      </c>
      <c r="D7" s="11">
        <v>45302.531921296293</v>
      </c>
      <c r="E7" s="1" t="s">
        <v>47</v>
      </c>
      <c r="F7" s="1" t="s">
        <v>31</v>
      </c>
      <c r="G7" s="1" t="s">
        <v>30</v>
      </c>
      <c r="H7" s="6" t="s">
        <v>15</v>
      </c>
      <c r="J7">
        <f t="shared" si="0"/>
        <v>15</v>
      </c>
      <c r="K7">
        <f t="shared" si="1"/>
        <v>17</v>
      </c>
      <c r="L7" t="str">
        <f t="shared" si="2"/>
        <v>PA</v>
      </c>
    </row>
    <row r="8" spans="1:12" x14ac:dyDescent="0.3">
      <c r="A8" s="5" t="s">
        <v>76</v>
      </c>
      <c r="B8" s="1" t="s">
        <v>58</v>
      </c>
      <c r="C8" s="1" t="s">
        <v>5</v>
      </c>
      <c r="D8" s="11">
        <v>45354.687881944446</v>
      </c>
      <c r="E8" s="1" t="s">
        <v>59</v>
      </c>
      <c r="F8" s="1" t="s">
        <v>27</v>
      </c>
      <c r="G8" s="1" t="s">
        <v>26</v>
      </c>
      <c r="H8" s="6" t="s">
        <v>6</v>
      </c>
      <c r="J8">
        <f t="shared" si="0"/>
        <v>10</v>
      </c>
      <c r="K8">
        <f t="shared" si="1"/>
        <v>12</v>
      </c>
      <c r="L8" t="str">
        <f t="shared" si="2"/>
        <v>IL</v>
      </c>
    </row>
    <row r="9" spans="1:12" x14ac:dyDescent="0.3">
      <c r="A9" s="5" t="s">
        <v>77</v>
      </c>
      <c r="B9" s="1" t="s">
        <v>46</v>
      </c>
      <c r="C9" s="1" t="s">
        <v>1</v>
      </c>
      <c r="D9" s="11">
        <v>45408.340810185182</v>
      </c>
      <c r="E9" s="1" t="s">
        <v>47</v>
      </c>
      <c r="F9" s="1" t="s">
        <v>31</v>
      </c>
      <c r="G9" s="1" t="s">
        <v>30</v>
      </c>
      <c r="H9" s="6" t="s">
        <v>15</v>
      </c>
      <c r="J9">
        <f t="shared" si="0"/>
        <v>15</v>
      </c>
      <c r="K9">
        <f t="shared" si="1"/>
        <v>17</v>
      </c>
      <c r="L9" t="str">
        <f t="shared" si="2"/>
        <v>PA</v>
      </c>
    </row>
    <row r="10" spans="1:12" x14ac:dyDescent="0.3">
      <c r="A10" s="5" t="s">
        <v>78</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
      <c r="A11" s="5" t="s">
        <v>79</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
      <c r="A12" s="5" t="s">
        <v>80</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
      <c r="A13" s="5" t="s">
        <v>81</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
      <c r="A14" s="5" t="s">
        <v>82</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
      <c r="A15" s="5" t="s">
        <v>83</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
      <c r="A16" s="5" t="s">
        <v>84</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
      <c r="A17" s="5" t="s">
        <v>85</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
      <c r="A18" s="5" t="s">
        <v>86</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
      <c r="A19" s="5" t="s">
        <v>87</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
      <c r="A20" s="5" t="s">
        <v>88</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35">
      <c r="A21" s="5" t="s">
        <v>89</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CB25"/>
  <sheetViews>
    <sheetView tabSelected="1" zoomScale="120" zoomScaleNormal="120" workbookViewId="0">
      <selection activeCell="F20" sqref="F20"/>
    </sheetView>
  </sheetViews>
  <sheetFormatPr defaultRowHeight="14.4" x14ac:dyDescent="0.3"/>
  <cols>
    <col min="1" max="1" width="24.44140625" customWidth="1"/>
    <col min="2" max="2" width="11.33203125" customWidth="1"/>
  </cols>
  <sheetData>
    <row r="2" spans="1:80" x14ac:dyDescent="0.3">
      <c r="A2" s="15" t="s">
        <v>93</v>
      </c>
      <c r="B2" s="16"/>
    </row>
    <row r="3" spans="1:80" x14ac:dyDescent="0.3">
      <c r="A3" t="str">
        <f>_xlfn.TEXTJOIN(",",TRUE,Data!H2:H21)</f>
        <v>Kafka, DataBricks, Spark, Python, GCP,Power BI, GCP, Airflow, Hadoop, R,Azure, Java, SQL, DataBricks,Kafka, DataBricks, Spark, Python, GCP,DataBricks, Hadoop, Java,Snowflake, Airflow, DataBricks,Azure, Java, SQL, DataBricks,Snowflake, Airflow, DataBricks,Scala, Azure, R, Kafka,Snowflake, Excel, Scala,Excel, Power BI, R,Scala, R, Hadoop, Power BI, SQL,Snowflake, Airflow, DataBricks,Java, Scala, R,DataBricks, Azure, Scala,Power BI, GCP, Airflow, Hadoop, R,DataBricks, Hadoop, Java,Snowflake, Power BI, Tableau, Airflow, SQL,DataBricks, Hadoop, Java,DataBricks, Hadoop, Java</v>
      </c>
    </row>
    <row r="4" spans="1:80" ht="15" customHeight="1" x14ac:dyDescent="0.3">
      <c r="A4" t="s">
        <v>94</v>
      </c>
      <c r="B4" t="s">
        <v>95</v>
      </c>
      <c r="C4" t="s">
        <v>96</v>
      </c>
      <c r="D4" t="s">
        <v>97</v>
      </c>
      <c r="E4" t="s">
        <v>98</v>
      </c>
      <c r="F4" t="s">
        <v>99</v>
      </c>
      <c r="G4" t="s">
        <v>100</v>
      </c>
      <c r="H4" t="s">
        <v>98</v>
      </c>
      <c r="I4" t="s">
        <v>101</v>
      </c>
      <c r="J4" t="s">
        <v>102</v>
      </c>
      <c r="K4" t="s">
        <v>103</v>
      </c>
      <c r="L4" t="s">
        <v>104</v>
      </c>
      <c r="M4" t="s">
        <v>105</v>
      </c>
      <c r="N4" t="s">
        <v>106</v>
      </c>
      <c r="O4" t="s">
        <v>95</v>
      </c>
      <c r="P4" t="s">
        <v>94</v>
      </c>
      <c r="Q4" t="s">
        <v>95</v>
      </c>
      <c r="R4" t="s">
        <v>96</v>
      </c>
      <c r="S4" t="s">
        <v>97</v>
      </c>
      <c r="T4" t="s">
        <v>98</v>
      </c>
      <c r="U4" t="s">
        <v>95</v>
      </c>
      <c r="V4" t="s">
        <v>102</v>
      </c>
      <c r="W4" t="s">
        <v>105</v>
      </c>
      <c r="X4" t="s">
        <v>107</v>
      </c>
      <c r="Y4" t="s">
        <v>101</v>
      </c>
      <c r="Z4" t="s">
        <v>95</v>
      </c>
      <c r="AA4" t="s">
        <v>104</v>
      </c>
      <c r="AB4" t="s">
        <v>105</v>
      </c>
      <c r="AC4" t="s">
        <v>106</v>
      </c>
      <c r="AD4" t="s">
        <v>95</v>
      </c>
      <c r="AE4" t="s">
        <v>107</v>
      </c>
      <c r="AF4" t="s">
        <v>101</v>
      </c>
      <c r="AG4" t="s">
        <v>95</v>
      </c>
      <c r="AH4" t="s">
        <v>108</v>
      </c>
      <c r="AI4" t="s">
        <v>104</v>
      </c>
      <c r="AJ4" t="s">
        <v>103</v>
      </c>
      <c r="AK4" t="s">
        <v>94</v>
      </c>
      <c r="AL4" t="s">
        <v>107</v>
      </c>
      <c r="AM4" t="s">
        <v>109</v>
      </c>
      <c r="AN4" t="s">
        <v>108</v>
      </c>
      <c r="AO4" t="s">
        <v>109</v>
      </c>
      <c r="AP4" t="s">
        <v>99</v>
      </c>
      <c r="AQ4" t="s">
        <v>100</v>
      </c>
      <c r="AR4" t="s">
        <v>103</v>
      </c>
      <c r="AS4" t="s">
        <v>108</v>
      </c>
      <c r="AT4" t="s">
        <v>103</v>
      </c>
      <c r="AU4" t="s">
        <v>102</v>
      </c>
      <c r="AV4" t="s">
        <v>99</v>
      </c>
      <c r="AW4" t="s">
        <v>100</v>
      </c>
      <c r="AX4" t="s">
        <v>106</v>
      </c>
      <c r="AY4" t="s">
        <v>107</v>
      </c>
      <c r="AZ4" t="s">
        <v>101</v>
      </c>
      <c r="BA4" t="s">
        <v>95</v>
      </c>
      <c r="BB4" t="s">
        <v>105</v>
      </c>
      <c r="BC4" t="s">
        <v>108</v>
      </c>
      <c r="BD4" t="s">
        <v>103</v>
      </c>
      <c r="BE4" t="s">
        <v>95</v>
      </c>
      <c r="BF4" t="s">
        <v>104</v>
      </c>
      <c r="BG4" t="s">
        <v>108</v>
      </c>
      <c r="BH4" t="s">
        <v>99</v>
      </c>
      <c r="BI4" t="s">
        <v>100</v>
      </c>
      <c r="BJ4" t="s">
        <v>98</v>
      </c>
      <c r="BK4" t="s">
        <v>101</v>
      </c>
      <c r="BL4" t="s">
        <v>102</v>
      </c>
      <c r="BM4" t="s">
        <v>103</v>
      </c>
      <c r="BN4" t="s">
        <v>95</v>
      </c>
      <c r="BO4" t="s">
        <v>102</v>
      </c>
      <c r="BP4" t="s">
        <v>105</v>
      </c>
      <c r="BQ4" t="s">
        <v>107</v>
      </c>
      <c r="BR4" t="s">
        <v>99</v>
      </c>
      <c r="BS4" t="s">
        <v>100</v>
      </c>
      <c r="BT4" t="s">
        <v>110</v>
      </c>
      <c r="BU4" t="s">
        <v>101</v>
      </c>
      <c r="BV4" t="s">
        <v>106</v>
      </c>
      <c r="BW4" t="s">
        <v>95</v>
      </c>
      <c r="BX4" t="s">
        <v>102</v>
      </c>
      <c r="BY4" t="s">
        <v>105</v>
      </c>
      <c r="BZ4" t="s">
        <v>95</v>
      </c>
      <c r="CA4" t="s">
        <v>102</v>
      </c>
      <c r="CB4" t="s">
        <v>105</v>
      </c>
    </row>
    <row r="5" spans="1:80" x14ac:dyDescent="0.3">
      <c r="A5" s="15"/>
      <c r="B5" s="16"/>
    </row>
    <row r="8" spans="1:80" x14ac:dyDescent="0.3">
      <c r="A8" s="15" t="s">
        <v>67</v>
      </c>
      <c r="B8" s="15" t="s">
        <v>92</v>
      </c>
      <c r="C8" s="16"/>
      <c r="D8" s="16"/>
      <c r="E8" s="16"/>
      <c r="F8" s="16"/>
    </row>
    <row r="9" spans="1:80" x14ac:dyDescent="0.3">
      <c r="A9" t="s">
        <v>95</v>
      </c>
      <c r="B9" s="1">
        <f>COUNTIF($4:$4,A9)</f>
        <v>12</v>
      </c>
    </row>
    <row r="10" spans="1:80" x14ac:dyDescent="0.3">
      <c r="A10" t="s">
        <v>102</v>
      </c>
      <c r="B10" s="1">
        <f>COUNTIF($4:$4,A10)</f>
        <v>7</v>
      </c>
    </row>
    <row r="11" spans="1:80" x14ac:dyDescent="0.3">
      <c r="A11" t="s">
        <v>105</v>
      </c>
      <c r="B11" s="1">
        <f>COUNTIF($4:$4,A11)</f>
        <v>7</v>
      </c>
    </row>
    <row r="12" spans="1:80" x14ac:dyDescent="0.3">
      <c r="A12" t="s">
        <v>101</v>
      </c>
      <c r="B12" s="1">
        <f>COUNTIF($4:$4,A12)</f>
        <v>6</v>
      </c>
    </row>
    <row r="13" spans="1:80" x14ac:dyDescent="0.3">
      <c r="A13" t="s">
        <v>103</v>
      </c>
      <c r="B13" s="1">
        <f>COUNTIF($4:$4,A13)</f>
        <v>6</v>
      </c>
    </row>
    <row r="14" spans="1:80" x14ac:dyDescent="0.3">
      <c r="A14" t="s">
        <v>99</v>
      </c>
      <c r="B14" s="1">
        <f>COUNTIF($4:$4,A14)</f>
        <v>5</v>
      </c>
    </row>
    <row r="15" spans="1:80" x14ac:dyDescent="0.3">
      <c r="A15" t="s">
        <v>100</v>
      </c>
      <c r="B15" s="1">
        <f>COUNTIF($4:$4,A15)</f>
        <v>5</v>
      </c>
    </row>
    <row r="16" spans="1:80" x14ac:dyDescent="0.3">
      <c r="A16" t="s">
        <v>107</v>
      </c>
      <c r="B16" s="1">
        <f>COUNTIF($4:$4,A16)</f>
        <v>5</v>
      </c>
    </row>
    <row r="17" spans="1:2" x14ac:dyDescent="0.3">
      <c r="A17" t="s">
        <v>108</v>
      </c>
      <c r="B17" s="1">
        <f>COUNTIF($4:$4,A17)</f>
        <v>5</v>
      </c>
    </row>
    <row r="18" spans="1:2" x14ac:dyDescent="0.3">
      <c r="A18" t="s">
        <v>98</v>
      </c>
      <c r="B18" s="1">
        <f>COUNTIF($4:$4,A18)</f>
        <v>4</v>
      </c>
    </row>
    <row r="19" spans="1:2" x14ac:dyDescent="0.3">
      <c r="A19" t="s">
        <v>104</v>
      </c>
      <c r="B19" s="1">
        <f>COUNTIF($4:$4,A19)</f>
        <v>4</v>
      </c>
    </row>
    <row r="20" spans="1:2" x14ac:dyDescent="0.3">
      <c r="A20" t="s">
        <v>106</v>
      </c>
      <c r="B20" s="1">
        <f>COUNTIF($4:$4,A20)</f>
        <v>4</v>
      </c>
    </row>
    <row r="21" spans="1:2" x14ac:dyDescent="0.3">
      <c r="A21" t="s">
        <v>94</v>
      </c>
      <c r="B21" s="1">
        <f>COUNTIF($4:$4,A21)</f>
        <v>3</v>
      </c>
    </row>
    <row r="22" spans="1:2" x14ac:dyDescent="0.3">
      <c r="A22" t="s">
        <v>96</v>
      </c>
      <c r="B22" s="1">
        <f>COUNTIF($4:$4,A22)</f>
        <v>2</v>
      </c>
    </row>
    <row r="23" spans="1:2" x14ac:dyDescent="0.3">
      <c r="A23" t="s">
        <v>97</v>
      </c>
      <c r="B23" s="1">
        <f>COUNTIF($4:$4,A23)</f>
        <v>2</v>
      </c>
    </row>
    <row r="24" spans="1:2" x14ac:dyDescent="0.3">
      <c r="A24" t="s">
        <v>109</v>
      </c>
      <c r="B24" s="1">
        <f>COUNTIF($4:$4,A24)</f>
        <v>2</v>
      </c>
    </row>
    <row r="25" spans="1:2" x14ac:dyDescent="0.3">
      <c r="A25" t="s">
        <v>110</v>
      </c>
      <c r="B25" s="1">
        <f>COUNTIF($4:$4,A25)</f>
        <v>1</v>
      </c>
    </row>
  </sheetData>
  <sortState xmlns:xlrd2="http://schemas.microsoft.com/office/spreadsheetml/2017/richdata2" ref="A9:C25">
    <sortCondition descending="1" ref="B9:B25"/>
  </sortState>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EDC39-FC12-43BA-8D78-93F005066FC6}">
  <dimension ref="A1:CB85"/>
  <sheetViews>
    <sheetView workbookViewId="0">
      <selection activeCell="A6" sqref="A6:A16389"/>
    </sheetView>
  </sheetViews>
  <sheetFormatPr defaultRowHeight="14.4" x14ac:dyDescent="0.3"/>
  <sheetData>
    <row r="1" spans="1:80" x14ac:dyDescent="0.3">
      <c r="A1" t="s">
        <v>94</v>
      </c>
      <c r="B1" t="s">
        <v>95</v>
      </c>
      <c r="C1" t="s">
        <v>96</v>
      </c>
      <c r="D1" t="s">
        <v>97</v>
      </c>
      <c r="E1" t="s">
        <v>98</v>
      </c>
      <c r="F1" t="s">
        <v>99</v>
      </c>
      <c r="G1" t="s">
        <v>100</v>
      </c>
      <c r="H1" t="s">
        <v>98</v>
      </c>
      <c r="I1" t="s">
        <v>101</v>
      </c>
      <c r="J1" t="s">
        <v>102</v>
      </c>
      <c r="K1" t="s">
        <v>103</v>
      </c>
      <c r="L1" t="s">
        <v>104</v>
      </c>
      <c r="M1" t="s">
        <v>105</v>
      </c>
      <c r="N1" t="s">
        <v>106</v>
      </c>
      <c r="O1" t="s">
        <v>95</v>
      </c>
      <c r="P1" t="s">
        <v>94</v>
      </c>
      <c r="Q1" t="s">
        <v>95</v>
      </c>
      <c r="R1" t="s">
        <v>96</v>
      </c>
      <c r="S1" t="s">
        <v>97</v>
      </c>
      <c r="T1" t="s">
        <v>98</v>
      </c>
      <c r="U1" t="s">
        <v>95</v>
      </c>
      <c r="V1" t="s">
        <v>102</v>
      </c>
      <c r="W1" t="s">
        <v>105</v>
      </c>
      <c r="X1" t="s">
        <v>107</v>
      </c>
      <c r="Y1" t="s">
        <v>101</v>
      </c>
      <c r="Z1" t="s">
        <v>95</v>
      </c>
      <c r="AA1" t="s">
        <v>104</v>
      </c>
      <c r="AB1" t="s">
        <v>105</v>
      </c>
      <c r="AC1" t="s">
        <v>106</v>
      </c>
      <c r="AD1" t="s">
        <v>95</v>
      </c>
      <c r="AE1" t="s">
        <v>107</v>
      </c>
      <c r="AF1" t="s">
        <v>101</v>
      </c>
      <c r="AG1" t="s">
        <v>95</v>
      </c>
      <c r="AH1" t="s">
        <v>108</v>
      </c>
      <c r="AI1" t="s">
        <v>104</v>
      </c>
      <c r="AJ1" t="s">
        <v>103</v>
      </c>
      <c r="AK1" t="s">
        <v>94</v>
      </c>
      <c r="AL1" t="s">
        <v>107</v>
      </c>
      <c r="AM1" t="s">
        <v>109</v>
      </c>
      <c r="AN1" t="s">
        <v>108</v>
      </c>
      <c r="AO1" t="s">
        <v>109</v>
      </c>
      <c r="AP1" t="s">
        <v>99</v>
      </c>
      <c r="AQ1" t="s">
        <v>100</v>
      </c>
      <c r="AR1" t="s">
        <v>103</v>
      </c>
      <c r="AS1" t="s">
        <v>108</v>
      </c>
      <c r="AT1" t="s">
        <v>103</v>
      </c>
      <c r="AU1" t="s">
        <v>102</v>
      </c>
      <c r="AV1" t="s">
        <v>99</v>
      </c>
      <c r="AW1" t="s">
        <v>100</v>
      </c>
      <c r="AX1" t="s">
        <v>106</v>
      </c>
      <c r="AY1" t="s">
        <v>107</v>
      </c>
      <c r="AZ1" t="s">
        <v>101</v>
      </c>
      <c r="BA1" t="s">
        <v>95</v>
      </c>
      <c r="BB1" t="s">
        <v>105</v>
      </c>
      <c r="BC1" t="s">
        <v>108</v>
      </c>
      <c r="BD1" t="s">
        <v>103</v>
      </c>
      <c r="BE1" t="s">
        <v>95</v>
      </c>
      <c r="BF1" t="s">
        <v>104</v>
      </c>
      <c r="BG1" t="s">
        <v>108</v>
      </c>
      <c r="BH1" t="s">
        <v>99</v>
      </c>
      <c r="BI1" t="s">
        <v>100</v>
      </c>
      <c r="BJ1" t="s">
        <v>98</v>
      </c>
      <c r="BK1" t="s">
        <v>101</v>
      </c>
      <c r="BL1" t="s">
        <v>102</v>
      </c>
      <c r="BM1" t="s">
        <v>103</v>
      </c>
      <c r="BN1" t="s">
        <v>95</v>
      </c>
      <c r="BO1" t="s">
        <v>102</v>
      </c>
      <c r="BP1" t="s">
        <v>105</v>
      </c>
      <c r="BQ1" t="s">
        <v>107</v>
      </c>
      <c r="BR1" t="s">
        <v>99</v>
      </c>
      <c r="BS1" t="s">
        <v>100</v>
      </c>
      <c r="BT1" t="s">
        <v>110</v>
      </c>
      <c r="BU1" t="s">
        <v>101</v>
      </c>
      <c r="BV1" t="s">
        <v>106</v>
      </c>
      <c r="BW1" t="s">
        <v>95</v>
      </c>
      <c r="BX1" t="s">
        <v>102</v>
      </c>
      <c r="BY1" t="s">
        <v>105</v>
      </c>
      <c r="BZ1" t="s">
        <v>95</v>
      </c>
      <c r="CA1" t="s">
        <v>102</v>
      </c>
      <c r="CB1" t="s">
        <v>105</v>
      </c>
    </row>
    <row r="6" spans="1:80" x14ac:dyDescent="0.3">
      <c r="A6" t="s">
        <v>94</v>
      </c>
    </row>
    <row r="7" spans="1:80" x14ac:dyDescent="0.3">
      <c r="A7" t="s">
        <v>95</v>
      </c>
    </row>
    <row r="8" spans="1:80" x14ac:dyDescent="0.3">
      <c r="A8" t="s">
        <v>96</v>
      </c>
    </row>
    <row r="9" spans="1:80" x14ac:dyDescent="0.3">
      <c r="A9" t="s">
        <v>97</v>
      </c>
    </row>
    <row r="10" spans="1:80" x14ac:dyDescent="0.3">
      <c r="A10" t="s">
        <v>98</v>
      </c>
    </row>
    <row r="11" spans="1:80" x14ac:dyDescent="0.3">
      <c r="A11" t="s">
        <v>99</v>
      </c>
    </row>
    <row r="12" spans="1:80" x14ac:dyDescent="0.3">
      <c r="A12" t="s">
        <v>100</v>
      </c>
    </row>
    <row r="13" spans="1:80" x14ac:dyDescent="0.3">
      <c r="A13" t="s">
        <v>98</v>
      </c>
    </row>
    <row r="14" spans="1:80" x14ac:dyDescent="0.3">
      <c r="A14" t="s">
        <v>101</v>
      </c>
    </row>
    <row r="15" spans="1:80" x14ac:dyDescent="0.3">
      <c r="A15" t="s">
        <v>102</v>
      </c>
    </row>
    <row r="16" spans="1:80" x14ac:dyDescent="0.3">
      <c r="A16" t="s">
        <v>103</v>
      </c>
    </row>
    <row r="17" spans="1:1" x14ac:dyDescent="0.3">
      <c r="A17" t="s">
        <v>104</v>
      </c>
    </row>
    <row r="18" spans="1:1" x14ac:dyDescent="0.3">
      <c r="A18" t="s">
        <v>105</v>
      </c>
    </row>
    <row r="19" spans="1:1" x14ac:dyDescent="0.3">
      <c r="A19" t="s">
        <v>106</v>
      </c>
    </row>
    <row r="20" spans="1:1" x14ac:dyDescent="0.3">
      <c r="A20" t="s">
        <v>95</v>
      </c>
    </row>
    <row r="21" spans="1:1" x14ac:dyDescent="0.3">
      <c r="A21" t="s">
        <v>94</v>
      </c>
    </row>
    <row r="22" spans="1:1" x14ac:dyDescent="0.3">
      <c r="A22" t="s">
        <v>95</v>
      </c>
    </row>
    <row r="23" spans="1:1" x14ac:dyDescent="0.3">
      <c r="A23" t="s">
        <v>96</v>
      </c>
    </row>
    <row r="24" spans="1:1" x14ac:dyDescent="0.3">
      <c r="A24" t="s">
        <v>97</v>
      </c>
    </row>
    <row r="25" spans="1:1" x14ac:dyDescent="0.3">
      <c r="A25" t="s">
        <v>98</v>
      </c>
    </row>
    <row r="26" spans="1:1" x14ac:dyDescent="0.3">
      <c r="A26" t="s">
        <v>95</v>
      </c>
    </row>
    <row r="27" spans="1:1" x14ac:dyDescent="0.3">
      <c r="A27" t="s">
        <v>102</v>
      </c>
    </row>
    <row r="28" spans="1:1" x14ac:dyDescent="0.3">
      <c r="A28" t="s">
        <v>105</v>
      </c>
    </row>
    <row r="29" spans="1:1" x14ac:dyDescent="0.3">
      <c r="A29" t="s">
        <v>107</v>
      </c>
    </row>
    <row r="30" spans="1:1" x14ac:dyDescent="0.3">
      <c r="A30" t="s">
        <v>101</v>
      </c>
    </row>
    <row r="31" spans="1:1" x14ac:dyDescent="0.3">
      <c r="A31" t="s">
        <v>95</v>
      </c>
    </row>
    <row r="32" spans="1:1" x14ac:dyDescent="0.3">
      <c r="A32" t="s">
        <v>104</v>
      </c>
    </row>
    <row r="33" spans="1:1" x14ac:dyDescent="0.3">
      <c r="A33" t="s">
        <v>105</v>
      </c>
    </row>
    <row r="34" spans="1:1" x14ac:dyDescent="0.3">
      <c r="A34" t="s">
        <v>106</v>
      </c>
    </row>
    <row r="35" spans="1:1" x14ac:dyDescent="0.3">
      <c r="A35" t="s">
        <v>95</v>
      </c>
    </row>
    <row r="36" spans="1:1" x14ac:dyDescent="0.3">
      <c r="A36" t="s">
        <v>107</v>
      </c>
    </row>
    <row r="37" spans="1:1" x14ac:dyDescent="0.3">
      <c r="A37" t="s">
        <v>101</v>
      </c>
    </row>
    <row r="38" spans="1:1" x14ac:dyDescent="0.3">
      <c r="A38" t="s">
        <v>95</v>
      </c>
    </row>
    <row r="39" spans="1:1" x14ac:dyDescent="0.3">
      <c r="A39" t="s">
        <v>108</v>
      </c>
    </row>
    <row r="40" spans="1:1" x14ac:dyDescent="0.3">
      <c r="A40" t="s">
        <v>104</v>
      </c>
    </row>
    <row r="41" spans="1:1" x14ac:dyDescent="0.3">
      <c r="A41" t="s">
        <v>103</v>
      </c>
    </row>
    <row r="42" spans="1:1" x14ac:dyDescent="0.3">
      <c r="A42" t="s">
        <v>94</v>
      </c>
    </row>
    <row r="43" spans="1:1" x14ac:dyDescent="0.3">
      <c r="A43" t="s">
        <v>107</v>
      </c>
    </row>
    <row r="44" spans="1:1" x14ac:dyDescent="0.3">
      <c r="A44" t="s">
        <v>109</v>
      </c>
    </row>
    <row r="45" spans="1:1" x14ac:dyDescent="0.3">
      <c r="A45" t="s">
        <v>108</v>
      </c>
    </row>
    <row r="46" spans="1:1" x14ac:dyDescent="0.3">
      <c r="A46" t="s">
        <v>109</v>
      </c>
    </row>
    <row r="47" spans="1:1" x14ac:dyDescent="0.3">
      <c r="A47" t="s">
        <v>99</v>
      </c>
    </row>
    <row r="48" spans="1:1" x14ac:dyDescent="0.3">
      <c r="A48" t="s">
        <v>100</v>
      </c>
    </row>
    <row r="49" spans="1:1" x14ac:dyDescent="0.3">
      <c r="A49" t="s">
        <v>103</v>
      </c>
    </row>
    <row r="50" spans="1:1" x14ac:dyDescent="0.3">
      <c r="A50" t="s">
        <v>108</v>
      </c>
    </row>
    <row r="51" spans="1:1" x14ac:dyDescent="0.3">
      <c r="A51" t="s">
        <v>103</v>
      </c>
    </row>
    <row r="52" spans="1:1" x14ac:dyDescent="0.3">
      <c r="A52" t="s">
        <v>102</v>
      </c>
    </row>
    <row r="53" spans="1:1" x14ac:dyDescent="0.3">
      <c r="A53" t="s">
        <v>99</v>
      </c>
    </row>
    <row r="54" spans="1:1" x14ac:dyDescent="0.3">
      <c r="A54" t="s">
        <v>100</v>
      </c>
    </row>
    <row r="55" spans="1:1" x14ac:dyDescent="0.3">
      <c r="A55" t="s">
        <v>106</v>
      </c>
    </row>
    <row r="56" spans="1:1" x14ac:dyDescent="0.3">
      <c r="A56" t="s">
        <v>107</v>
      </c>
    </row>
    <row r="57" spans="1:1" x14ac:dyDescent="0.3">
      <c r="A57" t="s">
        <v>101</v>
      </c>
    </row>
    <row r="58" spans="1:1" x14ac:dyDescent="0.3">
      <c r="A58" t="s">
        <v>95</v>
      </c>
    </row>
    <row r="59" spans="1:1" x14ac:dyDescent="0.3">
      <c r="A59" t="s">
        <v>105</v>
      </c>
    </row>
    <row r="60" spans="1:1" x14ac:dyDescent="0.3">
      <c r="A60" t="s">
        <v>108</v>
      </c>
    </row>
    <row r="61" spans="1:1" x14ac:dyDescent="0.3">
      <c r="A61" t="s">
        <v>103</v>
      </c>
    </row>
    <row r="62" spans="1:1" x14ac:dyDescent="0.3">
      <c r="A62" t="s">
        <v>95</v>
      </c>
    </row>
    <row r="63" spans="1:1" x14ac:dyDescent="0.3">
      <c r="A63" t="s">
        <v>104</v>
      </c>
    </row>
    <row r="64" spans="1:1" x14ac:dyDescent="0.3">
      <c r="A64" t="s">
        <v>108</v>
      </c>
    </row>
    <row r="65" spans="1:1" x14ac:dyDescent="0.3">
      <c r="A65" t="s">
        <v>99</v>
      </c>
    </row>
    <row r="66" spans="1:1" x14ac:dyDescent="0.3">
      <c r="A66" t="s">
        <v>100</v>
      </c>
    </row>
    <row r="67" spans="1:1" x14ac:dyDescent="0.3">
      <c r="A67" t="s">
        <v>98</v>
      </c>
    </row>
    <row r="68" spans="1:1" x14ac:dyDescent="0.3">
      <c r="A68" t="s">
        <v>101</v>
      </c>
    </row>
    <row r="69" spans="1:1" x14ac:dyDescent="0.3">
      <c r="A69" t="s">
        <v>102</v>
      </c>
    </row>
    <row r="70" spans="1:1" x14ac:dyDescent="0.3">
      <c r="A70" t="s">
        <v>103</v>
      </c>
    </row>
    <row r="71" spans="1:1" x14ac:dyDescent="0.3">
      <c r="A71" t="s">
        <v>95</v>
      </c>
    </row>
    <row r="72" spans="1:1" x14ac:dyDescent="0.3">
      <c r="A72" t="s">
        <v>102</v>
      </c>
    </row>
    <row r="73" spans="1:1" x14ac:dyDescent="0.3">
      <c r="A73" t="s">
        <v>105</v>
      </c>
    </row>
    <row r="74" spans="1:1" x14ac:dyDescent="0.3">
      <c r="A74" t="s">
        <v>107</v>
      </c>
    </row>
    <row r="75" spans="1:1" x14ac:dyDescent="0.3">
      <c r="A75" t="s">
        <v>99</v>
      </c>
    </row>
    <row r="76" spans="1:1" x14ac:dyDescent="0.3">
      <c r="A76" t="s">
        <v>100</v>
      </c>
    </row>
    <row r="77" spans="1:1" x14ac:dyDescent="0.3">
      <c r="A77" t="s">
        <v>110</v>
      </c>
    </row>
    <row r="78" spans="1:1" x14ac:dyDescent="0.3">
      <c r="A78" t="s">
        <v>101</v>
      </c>
    </row>
    <row r="79" spans="1:1" x14ac:dyDescent="0.3">
      <c r="A79" t="s">
        <v>106</v>
      </c>
    </row>
    <row r="80" spans="1:1" x14ac:dyDescent="0.3">
      <c r="A80" t="s">
        <v>95</v>
      </c>
    </row>
    <row r="81" spans="1:1" x14ac:dyDescent="0.3">
      <c r="A81" t="s">
        <v>102</v>
      </c>
    </row>
    <row r="82" spans="1:1" x14ac:dyDescent="0.3">
      <c r="A82" t="s">
        <v>105</v>
      </c>
    </row>
    <row r="83" spans="1:1" x14ac:dyDescent="0.3">
      <c r="A83" t="s">
        <v>95</v>
      </c>
    </row>
    <row r="84" spans="1:1" x14ac:dyDescent="0.3">
      <c r="A84" t="s">
        <v>102</v>
      </c>
    </row>
    <row r="85" spans="1:1" x14ac:dyDescent="0.3">
      <c r="A85" t="s">
        <v>105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Text_Combination</vt:lpstr>
      <vt:lpstr>Text_Extraction</vt:lpstr>
      <vt:lpstr>Text_Search</vt:lpstr>
      <vt:lpstr>Skills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SHAHID AFZAL</cp:lastModifiedBy>
  <dcterms:created xsi:type="dcterms:W3CDTF">2015-06-05T18:17:20Z</dcterms:created>
  <dcterms:modified xsi:type="dcterms:W3CDTF">2024-11-11T10:03:57Z</dcterms:modified>
</cp:coreProperties>
</file>