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s\4_Project\excel-data-science-projects\11_Advanced_Project_Management_Gantt_Chart\"/>
    </mc:Choice>
  </mc:AlternateContent>
  <xr:revisionPtr revIDLastSave="0" documentId="13_ncr:1_{C5E71895-D60D-4E74-AA5B-B59299F5C790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Dashboard" sheetId="2" r:id="rId1"/>
    <sheet name="Project Plan" sheetId="1" r:id="rId2"/>
    <sheet name="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B13" i="2"/>
  <c r="B12" i="2"/>
  <c r="B11" i="2"/>
  <c r="B10" i="2"/>
  <c r="B9" i="2"/>
  <c r="B6" i="2"/>
  <c r="I3" i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<sst xmlns="http://schemas.openxmlformats.org/spreadsheetml/2006/main" count="65" uniqueCount="38">
  <si>
    <t>Task ID</t>
  </si>
  <si>
    <t>Task Name</t>
  </si>
  <si>
    <t>Start Date</t>
  </si>
  <si>
    <t>End Date</t>
  </si>
  <si>
    <t>Duration (Days)</t>
  </si>
  <si>
    <t>Progress (%)</t>
  </si>
  <si>
    <t>Milestone</t>
  </si>
  <si>
    <t>Project Initiation</t>
  </si>
  <si>
    <t>Requirements Gathering</t>
  </si>
  <si>
    <t>Design Phase</t>
  </si>
  <si>
    <t>Development Phase</t>
  </si>
  <si>
    <t>Testing &amp; Deployment</t>
  </si>
  <si>
    <t>Yes</t>
  </si>
  <si>
    <t>No</t>
  </si>
  <si>
    <t>Progress Duration</t>
  </si>
  <si>
    <t>Milestone Date</t>
  </si>
  <si>
    <t>Status</t>
  </si>
  <si>
    <t>Assigned To</t>
  </si>
  <si>
    <t>Priority</t>
  </si>
  <si>
    <t>Not Started</t>
  </si>
  <si>
    <t>Ali</t>
  </si>
  <si>
    <t>High</t>
  </si>
  <si>
    <t>In Progress</t>
  </si>
  <si>
    <t>Sana</t>
  </si>
  <si>
    <t>Medium</t>
  </si>
  <si>
    <t>Completed</t>
  </si>
  <si>
    <t>John</t>
  </si>
  <si>
    <t>Low</t>
  </si>
  <si>
    <t>On Hold</t>
  </si>
  <si>
    <t>Fatima</t>
  </si>
  <si>
    <t>Blocked</t>
  </si>
  <si>
    <t>Zara</t>
  </si>
  <si>
    <t>Critical</t>
  </si>
  <si>
    <t>Overall Project Completion</t>
  </si>
  <si>
    <t>Task Status Summary</t>
  </si>
  <si>
    <t>Next Milestone In</t>
  </si>
  <si>
    <t>Project Status Dashboard</t>
  </si>
  <si>
    <t>Live insights into project health, timelines, and key milestones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</si>
</sst>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i/>
      <sz val="12"/>
      <color theme="3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5" xfId="0" applyFont="1" applyFill="1" applyBorder="1"/>
    <xf numFmtId="0" fontId="0" fillId="3" borderId="0" xfId="0" applyFill="1"/>
    <xf numFmtId="0" fontId="0" fillId="4" borderId="3" xfId="0" applyFill="1" applyBorder="1"/>
    <xf numFmtId="164" fontId="0" fillId="4" borderId="3" xfId="0" applyNumberFormat="1" applyFill="1" applyBorder="1"/>
    <xf numFmtId="2" fontId="0" fillId="4" borderId="3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2" fontId="0" fillId="4" borderId="1" xfId="0" applyNumberFormat="1" applyFill="1" applyBorder="1"/>
    <xf numFmtId="0" fontId="4" fillId="2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0" fillId="5" borderId="1" xfId="0" applyFill="1" applyBorder="1"/>
    <xf numFmtId="0" fontId="4" fillId="2" borderId="2" xfId="0" applyFont="1" applyFill="1" applyBorder="1"/>
    <xf numFmtId="0" fontId="0" fillId="6" borderId="1" xfId="0" applyFill="1" applyBorder="1"/>
    <xf numFmtId="0" fontId="0" fillId="6" borderId="3" xfId="0" applyFill="1" applyBorder="1"/>
    <xf numFmtId="0" fontId="0" fillId="7" borderId="0" xfId="0" applyFill="1"/>
    <xf numFmtId="0" fontId="7" fillId="7" borderId="0" xfId="0" applyFont="1" applyFill="1" applyAlignment="1">
      <alignment vertical="center"/>
    </xf>
    <xf numFmtId="0" fontId="8" fillId="7" borderId="0" xfId="0" applyFont="1" applyFill="1" applyAlignment="1">
      <alignment horizontal="left" vertical="center"/>
    </xf>
    <xf numFmtId="9" fontId="5" fillId="6" borderId="2" xfId="1" applyFont="1" applyFill="1" applyBorder="1"/>
    <xf numFmtId="1" fontId="0" fillId="6" borderId="1" xfId="0" applyNumberFormat="1" applyFill="1" applyBorder="1"/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left" vertical="center"/>
    </xf>
    <xf numFmtId="0" fontId="9" fillId="2" borderId="18" xfId="0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Status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93-467D-A3AD-A5D188DD5C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93-467D-A3AD-A5D188DD5C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93-467D-A3AD-A5D188DD5C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93-467D-A3AD-A5D188DD5C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93-467D-A3AD-A5D188DD5CA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Dashboard!$A$9:$A$13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Completed</c:v>
                </c:pt>
                <c:pt idx="3">
                  <c:v>On Hold</c:v>
                </c:pt>
                <c:pt idx="4">
                  <c:v>Blocked</c:v>
                </c:pt>
              </c:strCache>
            </c:strRef>
          </c:cat>
          <c:val>
            <c:numRef>
              <c:f>Dashboard!$B$9:$B$13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C-4B92-A794-097CDA02EF4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Project Timeline - Gantt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Plan'!$E$1</c:f>
              <c:strCache>
                <c:ptCount val="1"/>
                <c:pt idx="0">
                  <c:v>Duration (Days)</c:v>
                </c:pt>
              </c:strCache>
            </c:strRef>
          </c:tx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'Project Plan'!$B$2:$C$6</c:f>
              <c:multiLvlStrCache>
                <c:ptCount val="5"/>
                <c:lvl>
                  <c:pt idx="0">
                    <c:v>2025-04-08 00:00:00</c:v>
                  </c:pt>
                  <c:pt idx="1">
                    <c:v>2025-04-10 00:00:00</c:v>
                  </c:pt>
                  <c:pt idx="2">
                    <c:v>2025-04-15 00:00:00</c:v>
                  </c:pt>
                  <c:pt idx="3">
                    <c:v>2025-04-22 00:00:00</c:v>
                  </c:pt>
                  <c:pt idx="4">
                    <c:v>2025-05-10 00:00:00</c:v>
                  </c:pt>
                </c:lvl>
                <c:lvl>
                  <c:pt idx="0">
                    <c:v>Project Initiation</c:v>
                  </c:pt>
                  <c:pt idx="1">
                    <c:v>Requirements Gathering</c:v>
                  </c:pt>
                  <c:pt idx="2">
                    <c:v>Design Phase</c:v>
                  </c:pt>
                  <c:pt idx="3">
                    <c:v>Development Phase</c:v>
                  </c:pt>
                  <c:pt idx="4">
                    <c:v>Testing &amp; Deployment</c:v>
                  </c:pt>
                </c:lvl>
              </c:multiLvlStrCache>
            </c:multiLvlStrRef>
          </c:cat>
          <c:val>
            <c:numRef>
              <c:f>'Project Plan'!$E$2:$E$6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9-437D-9133-240B8ADAC97C}"/>
            </c:ext>
          </c:extLst>
        </c:ser>
        <c:ser>
          <c:idx val="1"/>
          <c:order val="1"/>
          <c:tx>
            <c:v>Progress Duration</c:v>
          </c:tx>
          <c:spPr>
            <a:solidFill>
              <a:srgbClr val="C00000">
                <a:alpha val="70000"/>
              </a:srgb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'Project Plan'!$H$2:$H$6</c:f>
              <c:numCache>
                <c:formatCode>0.00</c:formatCode>
                <c:ptCount val="5"/>
                <c:pt idx="0">
                  <c:v>2</c:v>
                </c:pt>
                <c:pt idx="1">
                  <c:v>5</c:v>
                </c:pt>
                <c:pt idx="2">
                  <c:v>4.2</c:v>
                </c:pt>
                <c:pt idx="3">
                  <c:v>5.4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9-437D-9133-240B8ADAC9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54139039"/>
        <c:axId val="1054155359"/>
      </c:barChart>
      <c:scatterChart>
        <c:scatterStyle val="lineMarker"/>
        <c:varyColors val="0"/>
        <c:ser>
          <c:idx val="2"/>
          <c:order val="2"/>
          <c:tx>
            <c:strRef>
              <c:f>'Project Plan'!$I$1</c:f>
              <c:strCache>
                <c:ptCount val="1"/>
                <c:pt idx="0">
                  <c:v>Milestone Date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FFFF00"/>
              </a:solidFill>
              <a:ln w="9525">
                <a:solidFill>
                  <a:schemeClr val="accent1">
                    <a:shade val="15000"/>
                  </a:schemeClr>
                </a:solidFill>
              </a:ln>
              <a:effectLst/>
            </c:spPr>
          </c:marker>
          <c:yVal>
            <c:numRef>
              <c:f>'Project Plan'!$I$2:$I$6</c:f>
              <c:numCache>
                <c:formatCode>General</c:formatCode>
                <c:ptCount val="5"/>
                <c:pt idx="0">
                  <c:v>45757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59-437D-9133-240B8ADAC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44319"/>
        <c:axId val="1054131839"/>
      </c:scatterChart>
      <c:catAx>
        <c:axId val="10541390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55359"/>
        <c:crosses val="autoZero"/>
        <c:auto val="1"/>
        <c:lblAlgn val="ctr"/>
        <c:lblOffset val="100"/>
        <c:noMultiLvlLbl val="0"/>
      </c:catAx>
      <c:valAx>
        <c:axId val="105415535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39039"/>
        <c:crosses val="autoZero"/>
        <c:crossBetween val="between"/>
      </c:valAx>
      <c:valAx>
        <c:axId val="10541318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44319"/>
        <c:crosses val="max"/>
        <c:crossBetween val="midCat"/>
      </c:valAx>
      <c:valAx>
        <c:axId val="1054144319"/>
        <c:scaling>
          <c:orientation val="minMax"/>
        </c:scaling>
        <c:delete val="1"/>
        <c:axPos val="b"/>
        <c:majorTickMark val="out"/>
        <c:minorTickMark val="none"/>
        <c:tickLblPos val="nextTo"/>
        <c:crossAx val="105413183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4</xdr:row>
      <xdr:rowOff>152400</xdr:rowOff>
    </xdr:from>
    <xdr:to>
      <xdr:col>13</xdr:col>
      <xdr:colOff>76201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1DCC3-2CE7-6395-8A86-4D9AB2573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6</xdr:row>
      <xdr:rowOff>142875</xdr:rowOff>
    </xdr:from>
    <xdr:to>
      <xdr:col>8</xdr:col>
      <xdr:colOff>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08C21-B0D0-6EBC-DF51-2772E4EEF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26BA-9A58-440E-A91F-225EB19A0273}">
  <sheetPr>
    <tabColor theme="3"/>
  </sheetPr>
  <dimension ref="A1:F15"/>
  <sheetViews>
    <sheetView showGridLines="0" showRowColHeaders="0" workbookViewId="0">
      <selection activeCell="C9" sqref="C9"/>
    </sheetView>
  </sheetViews>
  <sheetFormatPr defaultRowHeight="15" x14ac:dyDescent="0.25"/>
  <cols>
    <col min="1" max="1" width="31.42578125" style="20" bestFit="1" customWidth="1"/>
    <col min="2" max="16384" width="9.140625" style="20"/>
  </cols>
  <sheetData>
    <row r="1" spans="1:6" x14ac:dyDescent="0.25">
      <c r="A1" s="25" t="s">
        <v>36</v>
      </c>
      <c r="B1" s="26"/>
      <c r="C1" s="26"/>
      <c r="D1" s="26"/>
      <c r="E1" s="26"/>
      <c r="F1" s="27"/>
    </row>
    <row r="2" spans="1:6" x14ac:dyDescent="0.25">
      <c r="A2" s="28"/>
      <c r="B2" s="29"/>
      <c r="C2" s="29"/>
      <c r="D2" s="29"/>
      <c r="E2" s="29"/>
      <c r="F2" s="30"/>
    </row>
    <row r="3" spans="1:6" ht="15.75" thickBot="1" x14ac:dyDescent="0.3">
      <c r="A3" s="31"/>
      <c r="B3" s="32"/>
      <c r="C3" s="32"/>
      <c r="D3" s="32"/>
      <c r="E3" s="32"/>
      <c r="F3" s="33"/>
    </row>
    <row r="4" spans="1:6" s="21" customFormat="1" ht="16.5" thickBot="1" x14ac:dyDescent="0.3">
      <c r="A4" s="34" t="s">
        <v>37</v>
      </c>
      <c r="B4" s="35"/>
      <c r="C4" s="35"/>
      <c r="D4" s="35"/>
      <c r="E4" s="36"/>
    </row>
    <row r="5" spans="1:6" s="21" customFormat="1" ht="16.5" thickBot="1" x14ac:dyDescent="0.3">
      <c r="A5" s="22"/>
      <c r="B5" s="22"/>
      <c r="C5" s="22"/>
      <c r="D5" s="22"/>
      <c r="E5" s="22"/>
    </row>
    <row r="6" spans="1:6" ht="19.5" thickBot="1" x14ac:dyDescent="0.35">
      <c r="A6" s="17" t="s">
        <v>33</v>
      </c>
      <c r="B6" s="23">
        <f>AVERAGE('Project Plan'!F2:F100)/100</f>
        <v>0.57999999999999996</v>
      </c>
    </row>
    <row r="7" spans="1:6" ht="15.75" thickBot="1" x14ac:dyDescent="0.3"/>
    <row r="8" spans="1:6" ht="15.75" thickBot="1" x14ac:dyDescent="0.3">
      <c r="A8" s="37" t="s">
        <v>34</v>
      </c>
      <c r="B8" s="38"/>
    </row>
    <row r="9" spans="1:6" x14ac:dyDescent="0.25">
      <c r="A9" s="5" t="s">
        <v>19</v>
      </c>
      <c r="B9" s="19">
        <f>COUNTIF('Project Plan'!J:J, "Not Started")</f>
        <v>1</v>
      </c>
    </row>
    <row r="10" spans="1:6" x14ac:dyDescent="0.25">
      <c r="A10" s="8" t="s">
        <v>22</v>
      </c>
      <c r="B10" s="18">
        <f>COUNTIF('Project Plan'!J:J, "In Progress")</f>
        <v>1</v>
      </c>
    </row>
    <row r="11" spans="1:6" x14ac:dyDescent="0.25">
      <c r="A11" s="8" t="s">
        <v>25</v>
      </c>
      <c r="B11" s="18">
        <f>COUNTIF('Project Plan'!J:J, "Completed")</f>
        <v>1</v>
      </c>
    </row>
    <row r="12" spans="1:6" x14ac:dyDescent="0.25">
      <c r="A12" s="8" t="s">
        <v>28</v>
      </c>
      <c r="B12" s="18">
        <f>COUNTIF('Project Plan'!J:J, "On Hold")</f>
        <v>1</v>
      </c>
    </row>
    <row r="13" spans="1:6" x14ac:dyDescent="0.25">
      <c r="A13" s="8" t="s">
        <v>30</v>
      </c>
      <c r="B13" s="18">
        <f>COUNTIF('Project Plan'!J:J, "Blocked")</f>
        <v>1</v>
      </c>
    </row>
    <row r="15" spans="1:6" x14ac:dyDescent="0.25">
      <c r="A15" s="14" t="s">
        <v>35</v>
      </c>
      <c r="B15" s="24">
        <f ca="1">_xlfn.MINIFS('Project Plan'!D2:D100, 'Project Plan'!G2:G100, "Yes", 'Project Plan'!D2:D100, "&gt;"&amp;TODAY()) - TODAY()</f>
        <v>-45821</v>
      </c>
    </row>
  </sheetData>
  <mergeCells count="3">
    <mergeCell ref="A1:F3"/>
    <mergeCell ref="A4:E4"/>
    <mergeCell ref="A8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L6"/>
  <sheetViews>
    <sheetView showGridLines="0" topLeftCell="C1" workbookViewId="0">
      <selection activeCell="B1" sqref="B1:L6"/>
    </sheetView>
  </sheetViews>
  <sheetFormatPr defaultRowHeight="15" x14ac:dyDescent="0.25"/>
  <cols>
    <col min="1" max="1" width="9.28515625" style="4" bestFit="1" customWidth="1"/>
    <col min="2" max="2" width="23.140625" style="4" bestFit="1" customWidth="1"/>
    <col min="3" max="4" width="18.28515625" style="4" bestFit="1" customWidth="1"/>
    <col min="5" max="5" width="19.28515625" style="4" bestFit="1" customWidth="1"/>
    <col min="6" max="6" width="15.5703125" style="4" bestFit="1" customWidth="1"/>
    <col min="7" max="7" width="13" style="4" bestFit="1" customWidth="1"/>
    <col min="8" max="8" width="22.140625" style="4" bestFit="1" customWidth="1"/>
    <col min="9" max="9" width="19.28515625" style="4" bestFit="1" customWidth="1"/>
    <col min="10" max="10" width="11.140625" style="4" bestFit="1" customWidth="1"/>
    <col min="11" max="11" width="15" style="4" bestFit="1" customWidth="1"/>
    <col min="12" max="12" width="9.85546875" style="4" bestFit="1" customWidth="1"/>
    <col min="13" max="16384" width="9.140625" style="4"/>
  </cols>
  <sheetData>
    <row r="1" spans="1:12" ht="19.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14</v>
      </c>
      <c r="I1" s="11" t="s">
        <v>15</v>
      </c>
      <c r="J1" s="15" t="s">
        <v>16</v>
      </c>
      <c r="K1" s="15" t="s">
        <v>17</v>
      </c>
      <c r="L1" s="15" t="s">
        <v>18</v>
      </c>
    </row>
    <row r="2" spans="1:12" x14ac:dyDescent="0.25">
      <c r="A2" s="5">
        <v>1</v>
      </c>
      <c r="B2" s="5" t="s">
        <v>7</v>
      </c>
      <c r="C2" s="6">
        <v>45755</v>
      </c>
      <c r="D2" s="6">
        <v>45756</v>
      </c>
      <c r="E2" s="5">
        <v>2</v>
      </c>
      <c r="F2" s="5">
        <v>100</v>
      </c>
      <c r="G2" s="5" t="s">
        <v>12</v>
      </c>
      <c r="H2" s="7">
        <f>E2*F2/100</f>
        <v>2</v>
      </c>
      <c r="I2" s="12">
        <f>IF(G2="Yes", C2 + E2, NA())</f>
        <v>45757</v>
      </c>
      <c r="J2" s="8" t="s">
        <v>19</v>
      </c>
      <c r="K2" s="8" t="s">
        <v>20</v>
      </c>
      <c r="L2" s="8" t="s">
        <v>21</v>
      </c>
    </row>
    <row r="3" spans="1:12" x14ac:dyDescent="0.25">
      <c r="A3" s="8">
        <v>2</v>
      </c>
      <c r="B3" s="8" t="s">
        <v>8</v>
      </c>
      <c r="C3" s="9">
        <v>45757</v>
      </c>
      <c r="D3" s="9">
        <v>45761</v>
      </c>
      <c r="E3" s="8">
        <v>5</v>
      </c>
      <c r="F3" s="8">
        <v>100</v>
      </c>
      <c r="G3" s="8" t="s">
        <v>13</v>
      </c>
      <c r="H3" s="10">
        <f t="shared" ref="H3:H6" si="0">E3*F3/100</f>
        <v>5</v>
      </c>
      <c r="I3" s="13" t="e">
        <f t="shared" ref="I3:I6" si="1">IF(G3="Yes", C3 + E3, NA())</f>
        <v>#N/A</v>
      </c>
      <c r="J3" s="8" t="s">
        <v>22</v>
      </c>
      <c r="K3" s="8" t="s">
        <v>23</v>
      </c>
      <c r="L3" s="8" t="s">
        <v>24</v>
      </c>
    </row>
    <row r="4" spans="1:12" x14ac:dyDescent="0.25">
      <c r="A4" s="8">
        <v>3</v>
      </c>
      <c r="B4" s="8" t="s">
        <v>9</v>
      </c>
      <c r="C4" s="9">
        <v>45762</v>
      </c>
      <c r="D4" s="9">
        <v>45768</v>
      </c>
      <c r="E4" s="8">
        <v>7</v>
      </c>
      <c r="F4" s="8">
        <v>60</v>
      </c>
      <c r="G4" s="8" t="s">
        <v>13</v>
      </c>
      <c r="H4" s="10">
        <f t="shared" si="0"/>
        <v>4.2</v>
      </c>
      <c r="I4" s="13" t="e">
        <f t="shared" si="1"/>
        <v>#N/A</v>
      </c>
      <c r="J4" s="8" t="s">
        <v>25</v>
      </c>
      <c r="K4" s="8" t="s">
        <v>26</v>
      </c>
      <c r="L4" s="8" t="s">
        <v>27</v>
      </c>
    </row>
    <row r="5" spans="1:12" x14ac:dyDescent="0.25">
      <c r="A5" s="8">
        <v>4</v>
      </c>
      <c r="B5" s="8" t="s">
        <v>10</v>
      </c>
      <c r="C5" s="9">
        <v>45769</v>
      </c>
      <c r="D5" s="9">
        <v>45786</v>
      </c>
      <c r="E5" s="8">
        <v>18</v>
      </c>
      <c r="F5" s="8">
        <v>30</v>
      </c>
      <c r="G5" s="8" t="s">
        <v>13</v>
      </c>
      <c r="H5" s="10">
        <f t="shared" si="0"/>
        <v>5.4</v>
      </c>
      <c r="I5" s="13" t="e">
        <f t="shared" si="1"/>
        <v>#N/A</v>
      </c>
      <c r="J5" s="8" t="s">
        <v>28</v>
      </c>
      <c r="K5" s="8" t="s">
        <v>29</v>
      </c>
      <c r="L5" s="8" t="s">
        <v>24</v>
      </c>
    </row>
    <row r="6" spans="1:12" x14ac:dyDescent="0.25">
      <c r="A6" s="8">
        <v>5</v>
      </c>
      <c r="B6" s="8" t="s">
        <v>11</v>
      </c>
      <c r="C6" s="9">
        <v>45787</v>
      </c>
      <c r="D6" s="9">
        <v>45797</v>
      </c>
      <c r="E6" s="8">
        <v>11</v>
      </c>
      <c r="F6" s="8">
        <v>0</v>
      </c>
      <c r="G6" s="8" t="s">
        <v>12</v>
      </c>
      <c r="H6" s="10">
        <f t="shared" si="0"/>
        <v>0</v>
      </c>
      <c r="I6" s="13">
        <f t="shared" si="1"/>
        <v>45798</v>
      </c>
      <c r="J6" s="8" t="s">
        <v>30</v>
      </c>
      <c r="K6" s="8" t="s">
        <v>31</v>
      </c>
      <c r="L6" s="8" t="s">
        <v>32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49926AB-9857-4D01-A538-9BB4FA489BB5}">
          <x14:formula1>
            <xm:f>Data!$A$1:$A$6</xm:f>
          </x14:formula1>
          <xm:sqref>J1:J6</xm:sqref>
        </x14:dataValidation>
        <x14:dataValidation type="list" allowBlank="1" showInputMessage="1" showErrorMessage="1" xr:uid="{5EC7C751-1BAE-4B72-84F5-6940A3755B27}">
          <x14:formula1>
            <xm:f>Data!$B$1:$B$6</xm:f>
          </x14:formula1>
          <xm:sqref>K1:K6</xm:sqref>
        </x14:dataValidation>
        <x14:dataValidation type="list" allowBlank="1" showInputMessage="1" showErrorMessage="1" xr:uid="{5476E103-9E9C-4C13-9A15-3C980E984A9C}">
          <x14:formula1>
            <xm:f>Data!$C$1:$C$6</xm:f>
          </x14:formula1>
          <xm:sqref>L1:L6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0C20-64CA-4A7F-A7CB-F4C8487AE212}">
  <sheetPr>
    <tabColor rgb="FFFFFF00"/>
  </sheetPr>
  <dimension ref="A1:C6"/>
  <sheetViews>
    <sheetView tabSelected="1" workbookViewId="0">
      <selection sqref="A1:C6"/>
    </sheetView>
  </sheetViews>
  <sheetFormatPr defaultColWidth="11" defaultRowHeight="15" x14ac:dyDescent="0.25"/>
  <cols>
    <col min="1" max="1" width="11.140625" bestFit="1" customWidth="1"/>
    <col min="2" max="2" width="15" bestFit="1" customWidth="1"/>
    <col min="3" max="3" width="9.85546875" bestFit="1" customWidth="1"/>
  </cols>
  <sheetData>
    <row r="1" spans="1:3" ht="18.75" x14ac:dyDescent="0.3">
      <c r="A1" s="15" t="s">
        <v>16</v>
      </c>
      <c r="B1" s="15" t="s">
        <v>17</v>
      </c>
      <c r="C1" s="15" t="s">
        <v>18</v>
      </c>
    </row>
    <row r="2" spans="1:3" x14ac:dyDescent="0.25">
      <c r="A2" s="16" t="s">
        <v>19</v>
      </c>
      <c r="B2" s="16" t="s">
        <v>20</v>
      </c>
      <c r="C2" s="16" t="s">
        <v>21</v>
      </c>
    </row>
    <row r="3" spans="1:3" x14ac:dyDescent="0.25">
      <c r="A3" s="16" t="s">
        <v>22</v>
      </c>
      <c r="B3" s="16" t="s">
        <v>23</v>
      </c>
      <c r="C3" s="16" t="s">
        <v>24</v>
      </c>
    </row>
    <row r="4" spans="1:3" x14ac:dyDescent="0.25">
      <c r="A4" s="16" t="s">
        <v>25</v>
      </c>
      <c r="B4" s="16" t="s">
        <v>26</v>
      </c>
      <c r="C4" s="16" t="s">
        <v>27</v>
      </c>
    </row>
    <row r="5" spans="1:3" x14ac:dyDescent="0.25">
      <c r="A5" s="16" t="s">
        <v>28</v>
      </c>
      <c r="B5" s="16" t="s">
        <v>29</v>
      </c>
      <c r="C5" s="16" t="s">
        <v>24</v>
      </c>
    </row>
    <row r="6" spans="1:3" x14ac:dyDescent="0.25">
      <c r="A6" s="16" t="s">
        <v>30</v>
      </c>
      <c r="B6" s="16" t="s">
        <v>31</v>
      </c>
      <c r="C6" s="1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Project Plan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Shahid Hassan</cp:lastModifiedBy>
  <dcterms:created xsi:type="dcterms:W3CDTF">2025-04-07T12:01:57Z</dcterms:created>
  <dcterms:modified xsi:type="dcterms:W3CDTF">2025-06-13T04:45:17Z</dcterms:modified>
</cp:coreProperties>
</file>