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0"/>
  <workbookPr/>
  <mc:AlternateContent xmlns:mc="http://schemas.openxmlformats.org/markup-compatibility/2006">
    <mc:Choice Requires="x15">
      <x15ac:absPath xmlns:x15ac="http://schemas.microsoft.com/office/spreadsheetml/2010/11/ac" url="D:\excel\"/>
    </mc:Choice>
  </mc:AlternateContent>
  <xr:revisionPtr revIDLastSave="0" documentId="13_ncr:1_{1AE8571E-B645-4AF6-B0B3-C34B02406E92}" xr6:coauthVersionLast="47" xr6:coauthVersionMax="47" xr10:uidLastSave="{00000000-0000-0000-0000-000000000000}"/>
  <bookViews>
    <workbookView xWindow="-120" yWindow="-120" windowWidth="20730" windowHeight="11760" firstSheet="1" activeTab="4" xr2:uid="{00000000-000D-0000-FFFF-FFFF00000000}"/>
  </bookViews>
  <sheets>
    <sheet name="Resource List" sheetId="1" r:id="rId1"/>
    <sheet name="Project Assignments" sheetId="2" r:id="rId2"/>
    <sheet name="Resource Load Summary" sheetId="3" r:id="rId3"/>
    <sheet name="Pivot Tables" sheetId="4" r:id="rId4"/>
    <sheet name="Dashboard" sheetId="5" r:id="rId5"/>
  </sheets>
  <definedNames>
    <definedName name="Slicer_Department">#N/A</definedName>
    <definedName name="Slicer_Project_Name">#N/A</definedName>
    <definedName name="Slicer_Resource_Assigned">#N/A</definedName>
    <definedName name="Slicer_Resource_Typ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 i="5" l="1"/>
  <c r="M3" i="5"/>
  <c r="J3" i="5"/>
  <c r="G3" i="5"/>
  <c r="D2" i="2"/>
  <c r="D3" i="2"/>
  <c r="D4" i="2"/>
  <c r="D5" i="2"/>
  <c r="D1" i="2"/>
  <c r="A2" i="2"/>
  <c r="A3" i="2"/>
  <c r="A4" i="2"/>
  <c r="A5" i="2"/>
  <c r="A1" i="2"/>
  <c r="J1" i="2"/>
  <c r="E3" i="2"/>
  <c r="E4" i="2"/>
  <c r="E5" i="2"/>
  <c r="E2" i="2"/>
  <c r="C3" i="3" s="1"/>
  <c r="D3" i="3" s="1"/>
  <c r="B3" i="3"/>
  <c r="B4" i="3"/>
  <c r="B5" i="3"/>
  <c r="B2" i="3"/>
  <c r="A3" i="3"/>
  <c r="A4" i="3"/>
  <c r="A5" i="3"/>
  <c r="A2" i="3"/>
  <c r="J3" i="2" l="1"/>
  <c r="E3" i="3"/>
  <c r="C2" i="3"/>
  <c r="D2" i="3" s="1"/>
  <c r="C5" i="3"/>
  <c r="D5" i="3" s="1"/>
  <c r="C4" i="3"/>
  <c r="D4" i="3" s="1"/>
  <c r="J2" i="2" l="1"/>
  <c r="E2" i="3"/>
  <c r="J5" i="2"/>
  <c r="E5" i="3"/>
  <c r="J4" i="2"/>
  <c r="E4" i="3"/>
</calcChain>
</file>

<file path=xl/sharedStrings.xml><?xml version="1.0" encoding="utf-8"?>
<sst xmlns="http://schemas.openxmlformats.org/spreadsheetml/2006/main" count="80" uniqueCount="53">
  <si>
    <t>Resource ID</t>
  </si>
  <si>
    <t>Resource Name</t>
  </si>
  <si>
    <t>Resource Type</t>
  </si>
  <si>
    <t>Department</t>
  </si>
  <si>
    <t>Availability (hrs/week)</t>
  </si>
  <si>
    <t>R001</t>
  </si>
  <si>
    <t>Alice Johnson</t>
  </si>
  <si>
    <t>Developer</t>
  </si>
  <si>
    <t>IT</t>
  </si>
  <si>
    <t>R002</t>
  </si>
  <si>
    <t>Bob Smith</t>
  </si>
  <si>
    <t>Designer</t>
  </si>
  <si>
    <t>Creative</t>
  </si>
  <si>
    <t>R003</t>
  </si>
  <si>
    <t>Charlie Lee</t>
  </si>
  <si>
    <t>QA Engineer</t>
  </si>
  <si>
    <t>QA</t>
  </si>
  <si>
    <t>R004</t>
  </si>
  <si>
    <t>Diana Prince</t>
  </si>
  <si>
    <t>Project Manager</t>
  </si>
  <si>
    <t>Management</t>
  </si>
  <si>
    <t>Project Name</t>
  </si>
  <si>
    <t>Task Name</t>
  </si>
  <si>
    <t>Resource Assigned</t>
  </si>
  <si>
    <t>Start Date</t>
  </si>
  <si>
    <t>End Date</t>
  </si>
  <si>
    <t>Hours Allocated</t>
  </si>
  <si>
    <t>% Allocation</t>
  </si>
  <si>
    <t>Alpha</t>
  </si>
  <si>
    <t>Development</t>
  </si>
  <si>
    <t>2025-04-10</t>
  </si>
  <si>
    <t>2025-04-24</t>
  </si>
  <si>
    <t>UI Design</t>
  </si>
  <si>
    <t>2025-04-11</t>
  </si>
  <si>
    <t>2025-04-20</t>
  </si>
  <si>
    <t>Beta</t>
  </si>
  <si>
    <t>Testing</t>
  </si>
  <si>
    <t>2025-04-15</t>
  </si>
  <si>
    <t>2025-04-30</t>
  </si>
  <si>
    <t>Project Planning</t>
  </si>
  <si>
    <t>2025-04-12</t>
  </si>
  <si>
    <t>2025-04-18</t>
  </si>
  <si>
    <t>Hours Assigned</t>
  </si>
  <si>
    <t>% Utilized</t>
  </si>
  <si>
    <t>Over-Allocated?</t>
  </si>
  <si>
    <t>Grand Total</t>
  </si>
  <si>
    <t>Sum of Hours Allocated</t>
  </si>
  <si>
    <t>RESOURCE ALLOCATION DASHBOARD</t>
  </si>
  <si>
    <t>Total Projects</t>
  </si>
  <si>
    <t>Total Resources</t>
  </si>
  <si>
    <t>Overallocated People</t>
  </si>
  <si>
    <t>Avg. Utilization</t>
  </si>
  <si>
    <t>KPI Cards for this Project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</si>
</sst>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sz val="11"/>
      <color theme="1"/>
      <name val="Calibri"/>
      <family val="2"/>
      <scheme val="minor"/>
    </font>
    <font>
      <b/>
      <sz val="12"/>
      <color theme="1"/>
      <name val="Calibri"/>
      <family val="2"/>
      <scheme val="minor"/>
    </font>
    <font>
      <b/>
      <sz val="18"/>
      <color theme="1"/>
      <name val="Calibri"/>
      <family val="2"/>
      <scheme val="minor"/>
    </font>
    <font>
      <b/>
      <sz val="36"/>
      <color theme="1"/>
      <name val="Calibri"/>
      <family val="2"/>
      <scheme val="minor"/>
    </font>
    <font>
      <b/>
      <sz val="36"/>
      <color theme="0"/>
      <name val="Calibri"/>
      <family val="2"/>
      <scheme val="minor"/>
    </font>
    <font>
      <b/>
      <sz val="12"/>
      <color rgb="FFFFFF00"/>
      <name val="Calibri"/>
      <family val="2"/>
      <scheme val="minor"/>
    </font>
    <font>
      <b/>
      <sz val="14"/>
      <color theme="0"/>
      <name val="Calibri"/>
      <family val="2"/>
      <scheme val="minor"/>
    </font>
    <font>
      <b/>
      <sz val="16"/>
      <color theme="0"/>
      <name val="Calibri"/>
      <family val="2"/>
      <scheme val="minor"/>
    </font>
    <font>
      <sz val="16"/>
      <color theme="0"/>
      <name val="Calibri"/>
      <family val="2"/>
      <scheme val="minor"/>
    </font>
    <font>
      <b/>
      <sz val="18"/>
      <color theme="0"/>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3"/>
        <bgColor indexed="64"/>
      </patternFill>
    </fill>
    <fill>
      <patternFill patternType="solid">
        <fgColor theme="4" tint="0.79998168889431442"/>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55">
    <xf numFmtId="0" fontId="0" fillId="0" borderId="0" xfId="0"/>
    <xf numFmtId="0" fontId="0" fillId="2" borderId="0" xfId="0" applyFill="1"/>
    <xf numFmtId="0" fontId="3" fillId="2" borderId="0" xfId="0" applyFont="1" applyFill="1" applyAlignment="1">
      <alignment horizontal="center" vertical="center"/>
    </xf>
    <xf numFmtId="0" fontId="2" fillId="2" borderId="0" xfId="0" applyFont="1" applyFill="1" applyAlignment="1">
      <alignment horizontal="center"/>
    </xf>
    <xf numFmtId="0" fontId="0" fillId="2" borderId="0" xfId="0" applyFill="1" applyAlignment="1">
      <alignment horizontal="center"/>
    </xf>
    <xf numFmtId="0" fontId="5" fillId="2" borderId="0" xfId="0" applyFont="1" applyFill="1"/>
    <xf numFmtId="0" fontId="0" fillId="0" borderId="9" xfId="0" applyBorder="1"/>
    <xf numFmtId="0" fontId="0" fillId="0" borderId="4" xfId="0" applyBorder="1"/>
    <xf numFmtId="0" fontId="8" fillId="6" borderId="2" xfId="0" applyFont="1" applyFill="1" applyBorder="1"/>
    <xf numFmtId="0" fontId="8" fillId="6" borderId="4" xfId="0" applyFont="1" applyFill="1" applyBorder="1"/>
    <xf numFmtId="0" fontId="8" fillId="6" borderId="5" xfId="0" applyFont="1" applyFill="1" applyBorder="1"/>
    <xf numFmtId="0" fontId="8" fillId="6" borderId="6" xfId="0" applyFont="1" applyFill="1" applyBorder="1"/>
    <xf numFmtId="0" fontId="8" fillId="6" borderId="7" xfId="0" applyFont="1" applyFill="1" applyBorder="1"/>
    <xf numFmtId="0" fontId="8" fillId="6" borderId="10" xfId="0" applyFont="1" applyFill="1" applyBorder="1"/>
    <xf numFmtId="0" fontId="8" fillId="6" borderId="11" xfId="0" applyFont="1" applyFill="1" applyBorder="1"/>
    <xf numFmtId="0" fontId="8" fillId="6" borderId="12" xfId="0" applyFont="1" applyFill="1" applyBorder="1"/>
    <xf numFmtId="0" fontId="8" fillId="6" borderId="2" xfId="0" applyFont="1" applyFill="1" applyBorder="1" applyAlignment="1">
      <alignment horizontal="left"/>
    </xf>
    <xf numFmtId="0" fontId="8" fillId="6" borderId="3" xfId="0" applyFont="1" applyFill="1" applyBorder="1"/>
    <xf numFmtId="0" fontId="0" fillId="0" borderId="13" xfId="0" applyBorder="1" applyAlignment="1">
      <alignment horizontal="left"/>
    </xf>
    <xf numFmtId="0" fontId="0" fillId="0" borderId="13" xfId="0" applyBorder="1"/>
    <xf numFmtId="0" fontId="0" fillId="0" borderId="10" xfId="0" applyBorder="1"/>
    <xf numFmtId="0" fontId="9" fillId="6" borderId="4" xfId="0" applyFont="1" applyFill="1" applyBorder="1"/>
    <xf numFmtId="0" fontId="0" fillId="0" borderId="1" xfId="0" applyBorder="1" applyAlignment="1">
      <alignment horizontal="left"/>
    </xf>
    <xf numFmtId="0" fontId="0" fillId="0" borderId="2" xfId="0" applyBorder="1"/>
    <xf numFmtId="0" fontId="0" fillId="0" borderId="1" xfId="0" applyBorder="1"/>
    <xf numFmtId="0" fontId="7" fillId="6" borderId="14" xfId="0" applyFont="1" applyFill="1" applyBorder="1"/>
    <xf numFmtId="0" fontId="7" fillId="6" borderId="16" xfId="0" applyFont="1" applyFill="1" applyBorder="1"/>
    <xf numFmtId="0" fontId="7" fillId="6" borderId="17" xfId="0" applyFont="1" applyFill="1" applyBorder="1"/>
    <xf numFmtId="0" fontId="7" fillId="6" borderId="18" xfId="0" applyFont="1" applyFill="1" applyBorder="1"/>
    <xf numFmtId="0" fontId="0" fillId="7" borderId="15" xfId="0" applyFill="1" applyBorder="1"/>
    <xf numFmtId="9" fontId="0" fillId="7" borderId="15" xfId="1" applyFont="1" applyFill="1" applyBorder="1"/>
    <xf numFmtId="0" fontId="0" fillId="7" borderId="14" xfId="0" applyFill="1" applyBorder="1"/>
    <xf numFmtId="9" fontId="0" fillId="7" borderId="14" xfId="1" applyFont="1" applyFill="1" applyBorder="1"/>
    <xf numFmtId="0" fontId="8" fillId="6" borderId="14" xfId="0" applyFont="1" applyFill="1" applyBorder="1"/>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6" fillId="5" borderId="2" xfId="0" applyFont="1" applyFill="1" applyBorder="1" applyAlignment="1">
      <alignment horizontal="center"/>
    </xf>
    <xf numFmtId="0" fontId="6" fillId="5" borderId="4" xfId="0" applyFont="1" applyFill="1" applyBorder="1" applyAlignment="1">
      <alignment horizontal="center"/>
    </xf>
    <xf numFmtId="9" fontId="4" fillId="3" borderId="5" xfId="0" applyNumberFormat="1" applyFont="1" applyFill="1" applyBorder="1" applyAlignment="1">
      <alignment horizontal="center" vertical="center"/>
    </xf>
    <xf numFmtId="0" fontId="5" fillId="4" borderId="2" xfId="0" applyFont="1" applyFill="1" applyBorder="1" applyAlignment="1">
      <alignment horizontal="center"/>
    </xf>
    <xf numFmtId="0" fontId="5" fillId="4" borderId="3" xfId="0" applyFont="1" applyFill="1" applyBorder="1" applyAlignment="1">
      <alignment horizontal="center"/>
    </xf>
    <xf numFmtId="0" fontId="5" fillId="4" borderId="4" xfId="0" applyFont="1" applyFill="1" applyBorder="1" applyAlignment="1">
      <alignment horizontal="center"/>
    </xf>
    <xf numFmtId="0" fontId="10" fillId="5" borderId="8" xfId="0" applyFont="1" applyFill="1" applyBorder="1" applyAlignment="1">
      <alignment horizontal="center" vertical="center"/>
    </xf>
    <xf numFmtId="0" fontId="10" fillId="5" borderId="0" xfId="0" applyFont="1" applyFill="1" applyAlignment="1">
      <alignment horizontal="center" vertical="center"/>
    </xf>
    <xf numFmtId="0" fontId="10" fillId="5" borderId="9" xfId="0" applyFont="1" applyFill="1" applyBorder="1" applyAlignment="1">
      <alignment horizontal="center" vertical="center"/>
    </xf>
    <xf numFmtId="0" fontId="10" fillId="5" borderId="10" xfId="0" applyFont="1" applyFill="1" applyBorder="1" applyAlignment="1">
      <alignment horizontal="center" vertical="center"/>
    </xf>
    <xf numFmtId="0" fontId="10" fillId="5" borderId="11" xfId="0" applyFont="1" applyFill="1" applyBorder="1" applyAlignment="1">
      <alignment horizontal="center" vertical="center"/>
    </xf>
    <xf numFmtId="0" fontId="10" fillId="5" borderId="12" xfId="0" applyFont="1" applyFill="1" applyBorder="1" applyAlignment="1">
      <alignment horizontal="center" vertical="center"/>
    </xf>
    <xf numFmtId="0" fontId="6" fillId="5" borderId="10" xfId="0" applyFont="1" applyFill="1" applyBorder="1" applyAlignment="1">
      <alignment horizontal="center"/>
    </xf>
    <xf numFmtId="0" fontId="6" fillId="5" borderId="12" xfId="0" applyFont="1" applyFill="1" applyBorder="1" applyAlignment="1">
      <alignment horizontal="center"/>
    </xf>
    <xf numFmtId="0" fontId="6" fillId="5" borderId="3" xfId="0" applyFont="1" applyFill="1" applyBorder="1" applyAlignment="1">
      <alignment horizontal="center"/>
    </xf>
  </cellXfs>
  <cellStyles count="2">
    <cellStyle name="Normal" xfId="0" builtinId="0"/>
    <cellStyle name="Percent" xfId="1" builtinId="5"/>
  </cellStyles>
  <dxfs count="113">
    <dxf>
      <font>
        <color theme="6" tint="-0.499984740745262"/>
      </font>
    </dxf>
    <dxf>
      <font>
        <color rgb="FF00B050"/>
      </font>
    </dxf>
    <dxf>
      <font>
        <color rgb="FFFF0000"/>
      </font>
    </dxf>
    <dxf>
      <font>
        <color rgb="FF00B050"/>
      </font>
    </dxf>
    <dxf>
      <font>
        <color rgb="FFFF0000"/>
      </font>
    </dxf>
    <dxf>
      <font>
        <color rgb="FFFF0000"/>
      </font>
    </dxf>
    <dxf>
      <font>
        <color rgb="FF00B050"/>
      </font>
    </dxf>
    <dxf>
      <border>
        <bottom style="medium">
          <color indexed="64"/>
        </bottom>
      </border>
    </dxf>
    <dxf>
      <border>
        <bottom style="medium">
          <color indexed="64"/>
        </bottom>
      </border>
    </dxf>
    <dxf>
      <border>
        <bottom style="medium">
          <color indexed="64"/>
        </bottom>
      </border>
    </dxf>
    <dxf>
      <border>
        <right style="medium">
          <color indexed="64"/>
        </right>
      </border>
    </dxf>
    <dxf>
      <font>
        <sz val="16"/>
      </font>
    </dxf>
    <dxf>
      <font>
        <sz val="16"/>
      </font>
    </dxf>
    <dxf>
      <font>
        <sz val="16"/>
      </font>
    </dxf>
    <dxf>
      <font>
        <sz val="16"/>
      </font>
    </dxf>
    <dxf>
      <font>
        <b/>
      </font>
    </dxf>
    <dxf>
      <font>
        <b/>
      </font>
    </dxf>
    <dxf>
      <font>
        <b/>
      </font>
    </dxf>
    <dxf>
      <font>
        <b/>
      </font>
    </dxf>
    <dxf>
      <font>
        <color theme="0"/>
      </font>
    </dxf>
    <dxf>
      <font>
        <color theme="0"/>
      </font>
    </dxf>
    <dxf>
      <font>
        <color theme="0"/>
      </font>
    </dxf>
    <dxf>
      <font>
        <color theme="0"/>
      </font>
    </dxf>
    <dxf>
      <fill>
        <patternFill patternType="solid">
          <bgColor theme="3"/>
        </patternFill>
      </fill>
    </dxf>
    <dxf>
      <fill>
        <patternFill patternType="solid">
          <bgColor theme="3"/>
        </patternFill>
      </fill>
    </dxf>
    <dxf>
      <fill>
        <patternFill patternType="solid">
          <bgColor theme="3"/>
        </patternFill>
      </fill>
    </dxf>
    <dxf>
      <fill>
        <patternFill patternType="solid">
          <bgColor theme="3"/>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font>
        <sz val="16"/>
      </font>
    </dxf>
    <dxf>
      <font>
        <sz val="16"/>
      </font>
    </dxf>
    <dxf>
      <font>
        <sz val="16"/>
      </font>
    </dxf>
    <dxf>
      <font>
        <sz val="16"/>
      </font>
    </dxf>
    <dxf>
      <font>
        <sz val="16"/>
      </font>
    </dxf>
    <dxf>
      <font>
        <sz val="16"/>
      </font>
    </dxf>
    <dxf>
      <font>
        <sz val="16"/>
      </font>
    </dxf>
    <dxf>
      <font>
        <sz val="16"/>
      </font>
    </dxf>
    <dxf>
      <font>
        <b/>
      </font>
    </dxf>
    <dxf>
      <font>
        <b/>
      </font>
    </dxf>
    <dxf>
      <font>
        <b/>
      </font>
    </dxf>
    <dxf>
      <font>
        <b/>
      </font>
    </dxf>
    <dxf>
      <font>
        <b/>
      </font>
    </dxf>
    <dxf>
      <font>
        <b/>
      </font>
    </dxf>
    <dxf>
      <font>
        <b/>
      </font>
    </dxf>
    <dxf>
      <font>
        <b/>
      </font>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theme="3"/>
        </patternFill>
      </fill>
    </dxf>
    <dxf>
      <fill>
        <patternFill patternType="solid">
          <bgColor theme="3"/>
        </patternFill>
      </fill>
    </dxf>
    <dxf>
      <fill>
        <patternFill patternType="solid">
          <bgColor theme="3"/>
        </patternFill>
      </fill>
    </dxf>
    <dxf>
      <fill>
        <patternFill patternType="solid">
          <bgColor theme="3"/>
        </patternFill>
      </fill>
    </dxf>
    <dxf>
      <fill>
        <patternFill patternType="solid">
          <bgColor theme="3"/>
        </patternFill>
      </fill>
    </dxf>
    <dxf>
      <fill>
        <patternFill patternType="solid">
          <bgColor theme="3"/>
        </patternFill>
      </fill>
    </dxf>
    <dxf>
      <fill>
        <patternFill patternType="solid">
          <bgColor theme="3"/>
        </patternFill>
      </fill>
    </dxf>
    <dxf>
      <fill>
        <patternFill patternType="solid">
          <bgColor theme="3"/>
        </patternFill>
      </fill>
    </dxf>
    <dxf>
      <border>
        <left style="medium">
          <color indexed="64"/>
        </left>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bottom style="medium">
          <color indexed="64"/>
        </bottom>
      </border>
    </dxf>
    <dxf>
      <font>
        <sz val="16"/>
      </font>
    </dxf>
    <dxf>
      <font>
        <sz val="16"/>
      </font>
    </dxf>
    <dxf>
      <font>
        <sz val="16"/>
      </font>
    </dxf>
    <dxf>
      <font>
        <sz val="16"/>
      </font>
    </dxf>
    <dxf>
      <border>
        <right style="medium">
          <color indexed="64"/>
        </right>
      </border>
    </dxf>
    <dxf>
      <font>
        <color theme="0"/>
      </font>
    </dxf>
    <dxf>
      <font>
        <color theme="0"/>
      </font>
    </dxf>
    <dxf>
      <fill>
        <patternFill patternType="solid">
          <bgColor theme="3"/>
        </patternFill>
      </fill>
    </dxf>
    <dxf>
      <fill>
        <patternFill patternType="solid">
          <bgColor theme="3"/>
        </patternFill>
      </fill>
    </dxf>
    <dxf>
      <font>
        <sz val="12"/>
      </font>
    </dxf>
    <dxf>
      <font>
        <b/>
      </font>
    </dxf>
    <dxf>
      <font>
        <b/>
      </font>
    </dxf>
    <dxf>
      <font>
        <b/>
      </font>
    </dxf>
    <dxf>
      <font>
        <color theme="0"/>
      </font>
    </dxf>
    <dxf>
      <font>
        <color theme="0"/>
      </font>
    </dxf>
    <dxf>
      <fill>
        <patternFill patternType="solid">
          <bgColor theme="3"/>
        </patternFill>
      </fill>
    </dxf>
    <dxf>
      <fill>
        <patternFill patternType="solid">
          <bgColor theme="3"/>
        </patternFill>
      </fill>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1" defaultTableStyle="TableStyleMedium9" defaultPivotStyle="PivotStyleLight16">
    <tableStyle name="Slicer Style 1" pivot="0" table="0" count="0" xr9:uid="{CA565009-D53F-4C98-99AF-2DBFE7E15F35}"/>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[12.Resource_Allocation_Tracker.xlsx]Pivot Tables!PivotTable7</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Resource Utilization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Tables'!$A$3:$A$7</c:f>
              <c:strCache>
                <c:ptCount val="4"/>
                <c:pt idx="0">
                  <c:v>Alice Johnson</c:v>
                </c:pt>
                <c:pt idx="1">
                  <c:v>Bob Smith</c:v>
                </c:pt>
                <c:pt idx="2">
                  <c:v>Charlie Lee</c:v>
                </c:pt>
                <c:pt idx="3">
                  <c:v>Diana Prince</c:v>
                </c:pt>
              </c:strCache>
            </c:strRef>
          </c:cat>
          <c:val>
            <c:numRef>
              <c:f>'Pivot Tables'!$B$3:$B$7</c:f>
              <c:numCache>
                <c:formatCode>General</c:formatCode>
                <c:ptCount val="4"/>
                <c:pt idx="0">
                  <c:v>60</c:v>
                </c:pt>
                <c:pt idx="1">
                  <c:v>40</c:v>
                </c:pt>
                <c:pt idx="2">
                  <c:v>50</c:v>
                </c:pt>
                <c:pt idx="3">
                  <c:v>30</c:v>
                </c:pt>
              </c:numCache>
            </c:numRef>
          </c:val>
          <c:extLst>
            <c:ext xmlns:c16="http://schemas.microsoft.com/office/drawing/2014/chart" uri="{C3380CC4-5D6E-409C-BE32-E72D297353CC}">
              <c16:uniqueId val="{00000000-B9DA-4F80-B87E-CD54A7BD6F68}"/>
            </c:ext>
          </c:extLst>
        </c:ser>
        <c:dLbls>
          <c:dLblPos val="outEnd"/>
          <c:showLegendKey val="0"/>
          <c:showVal val="1"/>
          <c:showCatName val="0"/>
          <c:showSerName val="0"/>
          <c:showPercent val="0"/>
          <c:showBubbleSize val="0"/>
        </c:dLbls>
        <c:gapWidth val="315"/>
        <c:overlap val="-40"/>
        <c:axId val="383422912"/>
        <c:axId val="383432032"/>
      </c:barChart>
      <c:catAx>
        <c:axId val="38342291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83432032"/>
        <c:crosses val="autoZero"/>
        <c:auto val="1"/>
        <c:lblAlgn val="ctr"/>
        <c:lblOffset val="100"/>
        <c:noMultiLvlLbl val="0"/>
      </c:catAx>
      <c:valAx>
        <c:axId val="3834320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83422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[12.Resource_Allocation_Tracker.xlsx]Pivot Tables!PivotTable8</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Project Allocation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Tables'!$B$10:$B$11</c:f>
              <c:strCache>
                <c:ptCount val="1"/>
                <c:pt idx="0">
                  <c:v>Alice Johnson</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Tables'!$A$12:$A$14</c:f>
              <c:strCache>
                <c:ptCount val="2"/>
                <c:pt idx="0">
                  <c:v>Alpha</c:v>
                </c:pt>
                <c:pt idx="1">
                  <c:v>Beta</c:v>
                </c:pt>
              </c:strCache>
            </c:strRef>
          </c:cat>
          <c:val>
            <c:numRef>
              <c:f>'Pivot Tables'!$B$12:$B$14</c:f>
              <c:numCache>
                <c:formatCode>General</c:formatCode>
                <c:ptCount val="2"/>
                <c:pt idx="0">
                  <c:v>60</c:v>
                </c:pt>
              </c:numCache>
            </c:numRef>
          </c:val>
          <c:extLst>
            <c:ext xmlns:c16="http://schemas.microsoft.com/office/drawing/2014/chart" uri="{C3380CC4-5D6E-409C-BE32-E72D297353CC}">
              <c16:uniqueId val="{00000000-C035-4609-808B-2874827FF625}"/>
            </c:ext>
          </c:extLst>
        </c:ser>
        <c:ser>
          <c:idx val="1"/>
          <c:order val="1"/>
          <c:tx>
            <c:strRef>
              <c:f>'Pivot Tables'!$C$10:$C$11</c:f>
              <c:strCache>
                <c:ptCount val="1"/>
                <c:pt idx="0">
                  <c:v>Bob Smith</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Tables'!$A$12:$A$14</c:f>
              <c:strCache>
                <c:ptCount val="2"/>
                <c:pt idx="0">
                  <c:v>Alpha</c:v>
                </c:pt>
                <c:pt idx="1">
                  <c:v>Beta</c:v>
                </c:pt>
              </c:strCache>
            </c:strRef>
          </c:cat>
          <c:val>
            <c:numRef>
              <c:f>'Pivot Tables'!$C$12:$C$14</c:f>
              <c:numCache>
                <c:formatCode>General</c:formatCode>
                <c:ptCount val="2"/>
                <c:pt idx="0">
                  <c:v>40</c:v>
                </c:pt>
              </c:numCache>
            </c:numRef>
          </c:val>
          <c:extLst>
            <c:ext xmlns:c16="http://schemas.microsoft.com/office/drawing/2014/chart" uri="{C3380CC4-5D6E-409C-BE32-E72D297353CC}">
              <c16:uniqueId val="{0000000B-C035-4609-808B-2874827FF625}"/>
            </c:ext>
          </c:extLst>
        </c:ser>
        <c:ser>
          <c:idx val="2"/>
          <c:order val="2"/>
          <c:tx>
            <c:strRef>
              <c:f>'Pivot Tables'!$D$10:$D$11</c:f>
              <c:strCache>
                <c:ptCount val="1"/>
                <c:pt idx="0">
                  <c:v>Charlie Lee</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Tables'!$A$12:$A$14</c:f>
              <c:strCache>
                <c:ptCount val="2"/>
                <c:pt idx="0">
                  <c:v>Alpha</c:v>
                </c:pt>
                <c:pt idx="1">
                  <c:v>Beta</c:v>
                </c:pt>
              </c:strCache>
            </c:strRef>
          </c:cat>
          <c:val>
            <c:numRef>
              <c:f>'Pivot Tables'!$D$12:$D$14</c:f>
              <c:numCache>
                <c:formatCode>General</c:formatCode>
                <c:ptCount val="2"/>
                <c:pt idx="1">
                  <c:v>50</c:v>
                </c:pt>
              </c:numCache>
            </c:numRef>
          </c:val>
          <c:extLst>
            <c:ext xmlns:c16="http://schemas.microsoft.com/office/drawing/2014/chart" uri="{C3380CC4-5D6E-409C-BE32-E72D297353CC}">
              <c16:uniqueId val="{0000000E-C035-4609-808B-2874827FF625}"/>
            </c:ext>
          </c:extLst>
        </c:ser>
        <c:ser>
          <c:idx val="3"/>
          <c:order val="3"/>
          <c:tx>
            <c:strRef>
              <c:f>'Pivot Tables'!$E$10:$E$11</c:f>
              <c:strCache>
                <c:ptCount val="1"/>
                <c:pt idx="0">
                  <c:v>Diana Prince</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Tables'!$A$12:$A$14</c:f>
              <c:strCache>
                <c:ptCount val="2"/>
                <c:pt idx="0">
                  <c:v>Alpha</c:v>
                </c:pt>
                <c:pt idx="1">
                  <c:v>Beta</c:v>
                </c:pt>
              </c:strCache>
            </c:strRef>
          </c:cat>
          <c:val>
            <c:numRef>
              <c:f>'Pivot Tables'!$E$12:$E$14</c:f>
              <c:numCache>
                <c:formatCode>General</c:formatCode>
                <c:ptCount val="2"/>
                <c:pt idx="1">
                  <c:v>30</c:v>
                </c:pt>
              </c:numCache>
            </c:numRef>
          </c:val>
          <c:extLst>
            <c:ext xmlns:c16="http://schemas.microsoft.com/office/drawing/2014/chart" uri="{C3380CC4-5D6E-409C-BE32-E72D297353CC}">
              <c16:uniqueId val="{0000000F-C035-4609-808B-2874827FF625}"/>
            </c:ext>
          </c:extLst>
        </c:ser>
        <c:dLbls>
          <c:dLblPos val="inEnd"/>
          <c:showLegendKey val="0"/>
          <c:showVal val="1"/>
          <c:showCatName val="0"/>
          <c:showSerName val="0"/>
          <c:showPercent val="0"/>
          <c:showBubbleSize val="0"/>
        </c:dLbls>
        <c:gapWidth val="65"/>
        <c:axId val="383418112"/>
        <c:axId val="383419552"/>
      </c:barChart>
      <c:catAx>
        <c:axId val="3834181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83419552"/>
        <c:crosses val="autoZero"/>
        <c:auto val="1"/>
        <c:lblAlgn val="ctr"/>
        <c:lblOffset val="100"/>
        <c:noMultiLvlLbl val="0"/>
      </c:catAx>
      <c:valAx>
        <c:axId val="38341955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8341811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[12.Resource_Allocation_Tracker.xlsx]Pivot Tables!PivotTable9</c:name>
    <c:fmtId val="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Department Workload</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'Pivot Tables'!$E$2</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F84-422E-A00D-9501931D444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F84-422E-A00D-9501931D444A}"/>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F84-422E-A00D-9501931D444A}"/>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DF84-422E-A00D-9501931D444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Tables'!$D$3:$D$7</c:f>
              <c:strCache>
                <c:ptCount val="4"/>
                <c:pt idx="0">
                  <c:v>Creative</c:v>
                </c:pt>
                <c:pt idx="1">
                  <c:v>IT</c:v>
                </c:pt>
                <c:pt idx="2">
                  <c:v>Management</c:v>
                </c:pt>
                <c:pt idx="3">
                  <c:v>QA</c:v>
                </c:pt>
              </c:strCache>
            </c:strRef>
          </c:cat>
          <c:val>
            <c:numRef>
              <c:f>'Pivot Tables'!$E$3:$E$7</c:f>
              <c:numCache>
                <c:formatCode>General</c:formatCode>
                <c:ptCount val="4"/>
                <c:pt idx="0">
                  <c:v>40</c:v>
                </c:pt>
                <c:pt idx="1">
                  <c:v>60</c:v>
                </c:pt>
                <c:pt idx="2">
                  <c:v>30</c:v>
                </c:pt>
                <c:pt idx="3">
                  <c:v>50</c:v>
                </c:pt>
              </c:numCache>
            </c:numRef>
          </c:val>
          <c:extLst>
            <c:ext xmlns:c16="http://schemas.microsoft.com/office/drawing/2014/chart" uri="{C3380CC4-5D6E-409C-BE32-E72D297353CC}">
              <c16:uniqueId val="{00000008-DF84-422E-A00D-9501931D444A}"/>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4</xdr:row>
      <xdr:rowOff>57149</xdr:rowOff>
    </xdr:from>
    <xdr:to>
      <xdr:col>2</xdr:col>
      <xdr:colOff>390525</xdr:colOff>
      <xdr:row>12</xdr:row>
      <xdr:rowOff>9525</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EF182BFA-6A7A-48F5-8E08-12E3FFA49EA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525" y="1562099"/>
              <a:ext cx="1600200" cy="14763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419100</xdr:colOff>
      <xdr:row>12</xdr:row>
      <xdr:rowOff>38100</xdr:rowOff>
    </xdr:from>
    <xdr:to>
      <xdr:col>5</xdr:col>
      <xdr:colOff>352425</xdr:colOff>
      <xdr:row>19</xdr:row>
      <xdr:rowOff>142875</xdr:rowOff>
    </xdr:to>
    <mc:AlternateContent xmlns:mc="http://schemas.openxmlformats.org/markup-compatibility/2006" xmlns:a14="http://schemas.microsoft.com/office/drawing/2010/main">
      <mc:Choice Requires="a14">
        <xdr:graphicFrame macro="">
          <xdr:nvGraphicFramePr>
            <xdr:cNvPr id="3" name="Project Name">
              <a:extLst>
                <a:ext uri="{FF2B5EF4-FFF2-40B4-BE49-F238E27FC236}">
                  <a16:creationId xmlns:a16="http://schemas.microsoft.com/office/drawing/2014/main" id="{20CF6630-574C-48CB-BF38-4A426FC99403}"/>
                </a:ext>
              </a:extLst>
            </xdr:cNvPr>
            <xdr:cNvGraphicFramePr/>
          </xdr:nvGraphicFramePr>
          <xdr:xfrm>
            <a:off x="0" y="0"/>
            <a:ext cx="0" cy="0"/>
          </xdr:xfrm>
          <a:graphic>
            <a:graphicData uri="http://schemas.microsoft.com/office/drawing/2010/slicer">
              <sle:slicer xmlns:sle="http://schemas.microsoft.com/office/drawing/2010/slicer" name="Project Name"/>
            </a:graphicData>
          </a:graphic>
        </xdr:graphicFrame>
      </mc:Choice>
      <mc:Fallback xmlns="">
        <xdr:sp macro="" textlink="">
          <xdr:nvSpPr>
            <xdr:cNvPr id="0" name=""/>
            <xdr:cNvSpPr>
              <a:spLocks noTextEdit="1"/>
            </xdr:cNvSpPr>
          </xdr:nvSpPr>
          <xdr:spPr>
            <a:xfrm>
              <a:off x="1638300" y="3067050"/>
              <a:ext cx="1762125"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9525</xdr:rowOff>
    </xdr:from>
    <xdr:to>
      <xdr:col>2</xdr:col>
      <xdr:colOff>409574</xdr:colOff>
      <xdr:row>19</xdr:row>
      <xdr:rowOff>133350</xdr:rowOff>
    </xdr:to>
    <mc:AlternateContent xmlns:mc="http://schemas.openxmlformats.org/markup-compatibility/2006" xmlns:a14="http://schemas.microsoft.com/office/drawing/2010/main">
      <mc:Choice Requires="a14">
        <xdr:graphicFrame macro="">
          <xdr:nvGraphicFramePr>
            <xdr:cNvPr id="4" name="Resource Type">
              <a:extLst>
                <a:ext uri="{FF2B5EF4-FFF2-40B4-BE49-F238E27FC236}">
                  <a16:creationId xmlns:a16="http://schemas.microsoft.com/office/drawing/2014/main" id="{38828A70-F181-4424-A7FF-7F81E76106A1}"/>
                </a:ext>
              </a:extLst>
            </xdr:cNvPr>
            <xdr:cNvGraphicFramePr/>
          </xdr:nvGraphicFramePr>
          <xdr:xfrm>
            <a:off x="0" y="0"/>
            <a:ext cx="0" cy="0"/>
          </xdr:xfrm>
          <a:graphic>
            <a:graphicData uri="http://schemas.microsoft.com/office/drawing/2010/slicer">
              <sle:slicer xmlns:sle="http://schemas.microsoft.com/office/drawing/2010/slicer" name="Resource Type"/>
            </a:graphicData>
          </a:graphic>
        </xdr:graphicFrame>
      </mc:Choice>
      <mc:Fallback xmlns="">
        <xdr:sp macro="" textlink="">
          <xdr:nvSpPr>
            <xdr:cNvPr id="0" name=""/>
            <xdr:cNvSpPr>
              <a:spLocks noTextEdit="1"/>
            </xdr:cNvSpPr>
          </xdr:nvSpPr>
          <xdr:spPr>
            <a:xfrm>
              <a:off x="0" y="3038475"/>
              <a:ext cx="1628774" cy="1457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400050</xdr:colOff>
      <xdr:row>4</xdr:row>
      <xdr:rowOff>57148</xdr:rowOff>
    </xdr:from>
    <xdr:to>
      <xdr:col>5</xdr:col>
      <xdr:colOff>361949</xdr:colOff>
      <xdr:row>12</xdr:row>
      <xdr:rowOff>19049</xdr:rowOff>
    </xdr:to>
    <mc:AlternateContent xmlns:mc="http://schemas.openxmlformats.org/markup-compatibility/2006" xmlns:a14="http://schemas.microsoft.com/office/drawing/2010/main">
      <mc:Choice Requires="a14">
        <xdr:graphicFrame macro="">
          <xdr:nvGraphicFramePr>
            <xdr:cNvPr id="5" name="Resource Assigned">
              <a:extLst>
                <a:ext uri="{FF2B5EF4-FFF2-40B4-BE49-F238E27FC236}">
                  <a16:creationId xmlns:a16="http://schemas.microsoft.com/office/drawing/2014/main" id="{78DFE8B7-69F1-48FA-B25C-0076810CA844}"/>
                </a:ext>
              </a:extLst>
            </xdr:cNvPr>
            <xdr:cNvGraphicFramePr/>
          </xdr:nvGraphicFramePr>
          <xdr:xfrm>
            <a:off x="0" y="0"/>
            <a:ext cx="0" cy="0"/>
          </xdr:xfrm>
          <a:graphic>
            <a:graphicData uri="http://schemas.microsoft.com/office/drawing/2010/slicer">
              <sle:slicer xmlns:sle="http://schemas.microsoft.com/office/drawing/2010/slicer" name="Resource Assigned"/>
            </a:graphicData>
          </a:graphic>
        </xdr:graphicFrame>
      </mc:Choice>
      <mc:Fallback xmlns="">
        <xdr:sp macro="" textlink="">
          <xdr:nvSpPr>
            <xdr:cNvPr id="0" name=""/>
            <xdr:cNvSpPr>
              <a:spLocks noTextEdit="1"/>
            </xdr:cNvSpPr>
          </xdr:nvSpPr>
          <xdr:spPr>
            <a:xfrm>
              <a:off x="1619250" y="1562098"/>
              <a:ext cx="1790699" cy="14859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408216</xdr:colOff>
      <xdr:row>4</xdr:row>
      <xdr:rowOff>55789</xdr:rowOff>
    </xdr:from>
    <xdr:to>
      <xdr:col>10</xdr:col>
      <xdr:colOff>295275</xdr:colOff>
      <xdr:row>19</xdr:row>
      <xdr:rowOff>161925</xdr:rowOff>
    </xdr:to>
    <xdr:graphicFrame macro="">
      <xdr:nvGraphicFramePr>
        <xdr:cNvPr id="6" name="Chart 5">
          <a:extLst>
            <a:ext uri="{FF2B5EF4-FFF2-40B4-BE49-F238E27FC236}">
              <a16:creationId xmlns:a16="http://schemas.microsoft.com/office/drawing/2014/main" id="{07CDF904-CEE6-4F5B-A76F-4E49B615EB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409575</xdr:colOff>
      <xdr:row>4</xdr:row>
      <xdr:rowOff>85725</xdr:rowOff>
    </xdr:from>
    <xdr:to>
      <xdr:col>15</xdr:col>
      <xdr:colOff>142875</xdr:colOff>
      <xdr:row>19</xdr:row>
      <xdr:rowOff>161924</xdr:rowOff>
    </xdr:to>
    <xdr:graphicFrame macro="">
      <xdr:nvGraphicFramePr>
        <xdr:cNvPr id="7" name="Chart 6">
          <a:extLst>
            <a:ext uri="{FF2B5EF4-FFF2-40B4-BE49-F238E27FC236}">
              <a16:creationId xmlns:a16="http://schemas.microsoft.com/office/drawing/2014/main" id="{901C8DED-5BE3-4300-956B-4D49B6EBB1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236766</xdr:colOff>
      <xdr:row>4</xdr:row>
      <xdr:rowOff>76199</xdr:rowOff>
    </xdr:from>
    <xdr:to>
      <xdr:col>20</xdr:col>
      <xdr:colOff>318408</xdr:colOff>
      <xdr:row>19</xdr:row>
      <xdr:rowOff>161924</xdr:rowOff>
    </xdr:to>
    <xdr:graphicFrame macro="">
      <xdr:nvGraphicFramePr>
        <xdr:cNvPr id="8" name="Chart 7">
          <a:extLst>
            <a:ext uri="{FF2B5EF4-FFF2-40B4-BE49-F238E27FC236}">
              <a16:creationId xmlns:a16="http://schemas.microsoft.com/office/drawing/2014/main" id="{58BF79FF-C88E-4008-A07B-E9B2D430CB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hid Hassan" refreshedDate="45756.43409328704" createdVersion="8" refreshedVersion="8" minRefreshableVersion="3" recordCount="4" xr:uid="{B7A76D5A-065A-4C2C-BDDE-19D9E276C961}">
  <cacheSource type="worksheet">
    <worksheetSource ref="A1:J5" sheet="Project Assignments"/>
  </cacheSource>
  <cacheFields count="10">
    <cacheField name="Department" numFmtId="0">
      <sharedItems count="4">
        <s v="IT"/>
        <s v="Creative"/>
        <s v="QA"/>
        <s v="Management"/>
      </sharedItems>
    </cacheField>
    <cacheField name="Project Name" numFmtId="0">
      <sharedItems count="2">
        <s v="Alpha"/>
        <s v="Beta"/>
      </sharedItems>
    </cacheField>
    <cacheField name="Task Name" numFmtId="0">
      <sharedItems/>
    </cacheField>
    <cacheField name="Resource Type" numFmtId="0">
      <sharedItems count="4">
        <s v="Developer"/>
        <s v="Designer"/>
        <s v="QA Engineer"/>
        <s v="Project Manager"/>
      </sharedItems>
    </cacheField>
    <cacheField name="Resource Assigned" numFmtId="0">
      <sharedItems count="4">
        <s v="Alice Johnson"/>
        <s v="Bob Smith"/>
        <s v="Charlie Lee"/>
        <s v="Diana Prince"/>
      </sharedItems>
    </cacheField>
    <cacheField name="Start Date" numFmtId="0">
      <sharedItems/>
    </cacheField>
    <cacheField name="End Date" numFmtId="0">
      <sharedItems/>
    </cacheField>
    <cacheField name="Hours Allocated" numFmtId="0">
      <sharedItems containsSemiMixedTypes="0" containsString="0" containsNumber="1" containsInteger="1" minValue="30" maxValue="60"/>
    </cacheField>
    <cacheField name="% Allocation" numFmtId="0">
      <sharedItems containsSemiMixedTypes="0" containsString="0" containsNumber="1" containsInteger="1" minValue="50" maxValue="75"/>
    </cacheField>
    <cacheField name="% Utilized" numFmtId="9">
      <sharedItems containsSemiMixedTypes="0" containsString="0" containsNumber="1" minValue="1" maxValue="1.5"/>
    </cacheField>
  </cacheFields>
  <extLst>
    <ext xmlns:x14="http://schemas.microsoft.com/office/spreadsheetml/2009/9/main" uri="{725AE2AE-9491-48be-B2B4-4EB974FC3084}">
      <x14:pivotCacheDefinition pivotCacheId="17801471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x v="0"/>
    <s v="Development"/>
    <x v="0"/>
    <x v="0"/>
    <s v="2025-04-10"/>
    <s v="2025-04-24"/>
    <n v="60"/>
    <n v="75"/>
    <n v="1.5"/>
  </r>
  <r>
    <x v="1"/>
    <x v="0"/>
    <s v="UI Design"/>
    <x v="1"/>
    <x v="1"/>
    <s v="2025-04-11"/>
    <s v="2025-04-20"/>
    <n v="40"/>
    <n v="65"/>
    <n v="1.1428571428571428"/>
  </r>
  <r>
    <x v="2"/>
    <x v="1"/>
    <s v="Testing"/>
    <x v="2"/>
    <x v="2"/>
    <s v="2025-04-15"/>
    <s v="2025-04-30"/>
    <n v="50"/>
    <n v="65"/>
    <n v="1.25"/>
  </r>
  <r>
    <x v="3"/>
    <x v="1"/>
    <s v="Project Planning"/>
    <x v="3"/>
    <x v="3"/>
    <s v="2025-04-12"/>
    <s v="2025-04-18"/>
    <n v="30"/>
    <n v="5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B7A9D-0A75-4691-983C-044F34FA7379}"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Department">
  <location ref="D2:E7" firstHeaderRow="1" firstDataRow="1" firstDataCol="1"/>
  <pivotFields count="10">
    <pivotField axis="axisRow" showAll="0">
      <items count="5">
        <item x="1"/>
        <item x="0"/>
        <item x="3"/>
        <item x="2"/>
        <item t="default"/>
      </items>
    </pivotField>
    <pivotField showAll="0">
      <items count="3">
        <item x="0"/>
        <item x="1"/>
        <item t="default"/>
      </items>
    </pivotField>
    <pivotField showAll="0"/>
    <pivotField showAll="0">
      <items count="5">
        <item x="1"/>
        <item x="0"/>
        <item x="3"/>
        <item x="2"/>
        <item t="default"/>
      </items>
    </pivotField>
    <pivotField showAll="0">
      <items count="5">
        <item x="0"/>
        <item x="1"/>
        <item x="2"/>
        <item x="3"/>
        <item t="default"/>
      </items>
    </pivotField>
    <pivotField showAll="0"/>
    <pivotField showAll="0"/>
    <pivotField dataField="1" showAll="0"/>
    <pivotField showAll="0"/>
    <pivotField numFmtId="9" showAll="0"/>
  </pivotFields>
  <rowFields count="1">
    <field x="0"/>
  </rowFields>
  <rowItems count="5">
    <i>
      <x/>
    </i>
    <i>
      <x v="1"/>
    </i>
    <i>
      <x v="2"/>
    </i>
    <i>
      <x v="3"/>
    </i>
    <i t="grand">
      <x/>
    </i>
  </rowItems>
  <colItems count="1">
    <i/>
  </colItems>
  <dataFields count="1">
    <dataField name="Sum of Hours Allocated" fld="7" baseField="0" baseItem="0"/>
  </dataFields>
  <formats count="29">
    <format dxfId="35">
      <pivotArea type="all" dataOnly="0" outline="0" fieldPosition="0"/>
    </format>
    <format dxfId="34">
      <pivotArea outline="0" collapsedLevelsAreSubtotals="1" fieldPosition="0"/>
    </format>
    <format dxfId="33">
      <pivotArea field="0" type="button" dataOnly="0" labelOnly="1" outline="0" axis="axisRow" fieldPosition="0"/>
    </format>
    <format dxfId="32">
      <pivotArea dataOnly="0" labelOnly="1" fieldPosition="0">
        <references count="1">
          <reference field="0" count="0"/>
        </references>
      </pivotArea>
    </format>
    <format dxfId="31">
      <pivotArea dataOnly="0" labelOnly="1" outline="0" axis="axisValues" fieldPosition="0"/>
    </format>
    <format dxfId="30">
      <pivotArea field="0" type="button" dataOnly="0" labelOnly="1" outline="0" axis="axisRow" fieldPosition="0"/>
    </format>
    <format dxfId="29">
      <pivotArea dataOnly="0" labelOnly="1" outline="0" axis="axisValues" fieldPosition="0"/>
    </format>
    <format dxfId="28">
      <pivotArea grandRow="1" outline="0" collapsedLevelsAreSubtotals="1" fieldPosition="0"/>
    </format>
    <format dxfId="27">
      <pivotArea dataOnly="0" labelOnly="1" grandRow="1" outline="0" fieldPosition="0"/>
    </format>
    <format dxfId="26">
      <pivotArea field="0" type="button" dataOnly="0" labelOnly="1" outline="0" axis="axisRow" fieldPosition="0"/>
    </format>
    <format dxfId="25">
      <pivotArea dataOnly="0" labelOnly="1" outline="0" axis="axisValues" fieldPosition="0"/>
    </format>
    <format dxfId="24">
      <pivotArea grandRow="1" outline="0" collapsedLevelsAreSubtotals="1" fieldPosition="0"/>
    </format>
    <format dxfId="23">
      <pivotArea dataOnly="0" labelOnly="1" grandRow="1" outline="0" fieldPosition="0"/>
    </format>
    <format dxfId="22">
      <pivotArea field="0" type="button" dataOnly="0" labelOnly="1" outline="0" axis="axisRow" fieldPosition="0"/>
    </format>
    <format dxfId="21">
      <pivotArea dataOnly="0" labelOnly="1" outline="0" axis="axisValues" fieldPosition="0"/>
    </format>
    <format dxfId="20">
      <pivotArea grandRow="1" outline="0" collapsedLevelsAreSubtotals="1" fieldPosition="0"/>
    </format>
    <format dxfId="19">
      <pivotArea dataOnly="0" labelOnly="1" grandRow="1" outline="0" fieldPosition="0"/>
    </format>
    <format dxfId="18">
      <pivotArea field="0" type="button" dataOnly="0" labelOnly="1" outline="0" axis="axisRow" fieldPosition="0"/>
    </format>
    <format dxfId="17">
      <pivotArea dataOnly="0" labelOnly="1" outline="0" axis="axisValues" fieldPosition="0"/>
    </format>
    <format dxfId="16">
      <pivotArea grandRow="1" outline="0" collapsedLevelsAreSubtotals="1" fieldPosition="0"/>
    </format>
    <format dxfId="15">
      <pivotArea dataOnly="0" labelOnly="1" grandRow="1" outline="0" fieldPosition="0"/>
    </format>
    <format dxfId="14">
      <pivotArea field="0" type="button" dataOnly="0" labelOnly="1" outline="0" axis="axisRow" fieldPosition="0"/>
    </format>
    <format dxfId="13">
      <pivotArea dataOnly="0" labelOnly="1" outline="0" axis="axisValues" fieldPosition="0"/>
    </format>
    <format dxfId="12">
      <pivotArea grandRow="1" outline="0" collapsedLevelsAreSubtotals="1" fieldPosition="0"/>
    </format>
    <format dxfId="11">
      <pivotArea dataOnly="0" labelOnly="1" grandRow="1" outline="0" fieldPosition="0"/>
    </format>
    <format dxfId="10">
      <pivotArea dataOnly="0" labelOnly="1" fieldPosition="0">
        <references count="1">
          <reference field="0" count="0"/>
        </references>
      </pivotArea>
    </format>
    <format dxfId="9">
      <pivotArea dataOnly="0" fieldPosition="0">
        <references count="1">
          <reference field="0" count="1">
            <x v="0"/>
          </reference>
        </references>
      </pivotArea>
    </format>
    <format dxfId="8">
      <pivotArea dataOnly="0" fieldPosition="0">
        <references count="1">
          <reference field="0" count="1">
            <x v="1"/>
          </reference>
        </references>
      </pivotArea>
    </format>
    <format dxfId="7">
      <pivotArea dataOnly="0" fieldPosition="0">
        <references count="1">
          <reference field="0" count="1">
            <x v="2"/>
          </reference>
        </references>
      </pivotArea>
    </format>
  </format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0" count="1" selected="0">
            <x v="0"/>
          </reference>
        </references>
      </pivotArea>
    </chartFormat>
    <chartFormat chart="2" format="8">
      <pivotArea type="data" outline="0" fieldPosition="0">
        <references count="2">
          <reference field="4294967294" count="1" selected="0">
            <x v="0"/>
          </reference>
          <reference field="0" count="1" selected="0">
            <x v="1"/>
          </reference>
        </references>
      </pivotArea>
    </chartFormat>
    <chartFormat chart="2" format="9">
      <pivotArea type="data" outline="0" fieldPosition="0">
        <references count="2">
          <reference field="4294967294" count="1" selected="0">
            <x v="0"/>
          </reference>
          <reference field="0" count="1" selected="0">
            <x v="2"/>
          </reference>
        </references>
      </pivotArea>
    </chartFormat>
    <chartFormat chart="2" format="10">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1B01B3-E466-4060-BF58-69BCFCE4983B}"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Project Name" colHeaderCaption="Resource Assigned">
  <location ref="A10:F14" firstHeaderRow="1" firstDataRow="2" firstDataCol="1"/>
  <pivotFields count="10">
    <pivotField showAll="0">
      <items count="5">
        <item x="1"/>
        <item x="0"/>
        <item x="3"/>
        <item x="2"/>
        <item t="default"/>
      </items>
    </pivotField>
    <pivotField axis="axisRow" showAll="0">
      <items count="3">
        <item x="0"/>
        <item x="1"/>
        <item t="default"/>
      </items>
    </pivotField>
    <pivotField showAll="0"/>
    <pivotField showAll="0">
      <items count="5">
        <item x="1"/>
        <item x="0"/>
        <item x="3"/>
        <item x="2"/>
        <item t="default"/>
      </items>
    </pivotField>
    <pivotField axis="axisCol" showAll="0">
      <items count="5">
        <item x="0"/>
        <item x="1"/>
        <item x="2"/>
        <item x="3"/>
        <item t="default"/>
      </items>
    </pivotField>
    <pivotField showAll="0"/>
    <pivotField showAll="0"/>
    <pivotField dataField="1" showAll="0"/>
    <pivotField showAll="0"/>
    <pivotField numFmtId="9" showAll="0"/>
  </pivotFields>
  <rowFields count="1">
    <field x="1"/>
  </rowFields>
  <rowItems count="3">
    <i>
      <x/>
    </i>
    <i>
      <x v="1"/>
    </i>
    <i t="grand">
      <x/>
    </i>
  </rowItems>
  <colFields count="1">
    <field x="4"/>
  </colFields>
  <colItems count="5">
    <i>
      <x/>
    </i>
    <i>
      <x v="1"/>
    </i>
    <i>
      <x v="2"/>
    </i>
    <i>
      <x v="3"/>
    </i>
    <i t="grand">
      <x/>
    </i>
  </colItems>
  <dataFields count="1">
    <dataField name="Sum of Hours Allocated" fld="7" baseField="0" baseItem="0"/>
  </dataFields>
  <formats count="47">
    <format dxfId="82">
      <pivotArea type="origin" dataOnly="0" labelOnly="1" outline="0" fieldPosition="0"/>
    </format>
    <format dxfId="81">
      <pivotArea field="4" type="button" dataOnly="0" labelOnly="1" outline="0" axis="axisCol" fieldPosition="0"/>
    </format>
    <format dxfId="80">
      <pivotArea type="topRight" dataOnly="0" labelOnly="1" outline="0" fieldPosition="0"/>
    </format>
    <format dxfId="79">
      <pivotArea field="1" type="button" dataOnly="0" labelOnly="1" outline="0" axis="axisRow" fieldPosition="0"/>
    </format>
    <format dxfId="78">
      <pivotArea dataOnly="0" labelOnly="1" fieldPosition="0">
        <references count="1">
          <reference field="4" count="0"/>
        </references>
      </pivotArea>
    </format>
    <format dxfId="77">
      <pivotArea dataOnly="0" labelOnly="1" grandCol="1" outline="0" fieldPosition="0"/>
    </format>
    <format dxfId="76">
      <pivotArea grandRow="1" outline="0" collapsedLevelsAreSubtotals="1" fieldPosition="0"/>
    </format>
    <format dxfId="75">
      <pivotArea dataOnly="0" labelOnly="1" grandRow="1" outline="0" fieldPosition="0"/>
    </format>
    <format dxfId="74">
      <pivotArea type="all" dataOnly="0" outline="0" fieldPosition="0"/>
    </format>
    <format dxfId="73">
      <pivotArea type="origin" dataOnly="0" labelOnly="1" outline="0" fieldPosition="0"/>
    </format>
    <format dxfId="72">
      <pivotArea field="4" type="button" dataOnly="0" labelOnly="1" outline="0" axis="axisCol" fieldPosition="0"/>
    </format>
    <format dxfId="71">
      <pivotArea type="topRight" dataOnly="0" labelOnly="1" outline="0" fieldPosition="0"/>
    </format>
    <format dxfId="70">
      <pivotArea field="1" type="button" dataOnly="0" labelOnly="1" outline="0" axis="axisRow" fieldPosition="0"/>
    </format>
    <format dxfId="69">
      <pivotArea dataOnly="0" labelOnly="1" fieldPosition="0">
        <references count="1">
          <reference field="4" count="0"/>
        </references>
      </pivotArea>
    </format>
    <format dxfId="68">
      <pivotArea dataOnly="0" labelOnly="1" grandCol="1" outline="0" fieldPosition="0"/>
    </format>
    <format dxfId="67">
      <pivotArea grandRow="1" outline="0" collapsedLevelsAreSubtotals="1" fieldPosition="0"/>
    </format>
    <format dxfId="66">
      <pivotArea dataOnly="0" labelOnly="1" grandRow="1" outline="0" fieldPosition="0"/>
    </format>
    <format dxfId="65">
      <pivotArea type="origin" dataOnly="0" labelOnly="1" outline="0" fieldPosition="0"/>
    </format>
    <format dxfId="64">
      <pivotArea field="4" type="button" dataOnly="0" labelOnly="1" outline="0" axis="axisCol" fieldPosition="0"/>
    </format>
    <format dxfId="63">
      <pivotArea type="topRight" dataOnly="0" labelOnly="1" outline="0" fieldPosition="0"/>
    </format>
    <format dxfId="62">
      <pivotArea field="1" type="button" dataOnly="0" labelOnly="1" outline="0" axis="axisRow" fieldPosition="0"/>
    </format>
    <format dxfId="61">
      <pivotArea dataOnly="0" labelOnly="1" fieldPosition="0">
        <references count="1">
          <reference field="4" count="0"/>
        </references>
      </pivotArea>
    </format>
    <format dxfId="60">
      <pivotArea dataOnly="0" labelOnly="1" grandCol="1" outline="0" fieldPosition="0"/>
    </format>
    <format dxfId="59">
      <pivotArea grandRow="1" outline="0" collapsedLevelsAreSubtotals="1" fieldPosition="0"/>
    </format>
    <format dxfId="58">
      <pivotArea dataOnly="0" labelOnly="1" grandRow="1" outline="0" fieldPosition="0"/>
    </format>
    <format dxfId="57">
      <pivotArea type="origin" dataOnly="0" labelOnly="1" outline="0" fieldPosition="0"/>
    </format>
    <format dxfId="56">
      <pivotArea field="4" type="button" dataOnly="0" labelOnly="1" outline="0" axis="axisCol" fieldPosition="0"/>
    </format>
    <format dxfId="55">
      <pivotArea type="topRight" dataOnly="0" labelOnly="1" outline="0" fieldPosition="0"/>
    </format>
    <format dxfId="54">
      <pivotArea field="1" type="button" dataOnly="0" labelOnly="1" outline="0" axis="axisRow" fieldPosition="0"/>
    </format>
    <format dxfId="53">
      <pivotArea dataOnly="0" labelOnly="1" fieldPosition="0">
        <references count="1">
          <reference field="4" count="0"/>
        </references>
      </pivotArea>
    </format>
    <format dxfId="52">
      <pivotArea dataOnly="0" labelOnly="1" grandCol="1" outline="0" fieldPosition="0"/>
    </format>
    <format dxfId="51">
      <pivotArea grandRow="1" outline="0" collapsedLevelsAreSubtotals="1" fieldPosition="0"/>
    </format>
    <format dxfId="50">
      <pivotArea dataOnly="0" labelOnly="1" grandRow="1" outline="0" fieldPosition="0"/>
    </format>
    <format dxfId="49">
      <pivotArea type="origin" dataOnly="0" labelOnly="1" outline="0" fieldPosition="0"/>
    </format>
    <format dxfId="48">
      <pivotArea field="4" type="button" dataOnly="0" labelOnly="1" outline="0" axis="axisCol" fieldPosition="0"/>
    </format>
    <format dxfId="47">
      <pivotArea type="topRight" dataOnly="0" labelOnly="1" outline="0" fieldPosition="0"/>
    </format>
    <format dxfId="46">
      <pivotArea field="1" type="button" dataOnly="0" labelOnly="1" outline="0" axis="axisRow" fieldPosition="0"/>
    </format>
    <format dxfId="45">
      <pivotArea dataOnly="0" labelOnly="1" fieldPosition="0">
        <references count="1">
          <reference field="4" count="0"/>
        </references>
      </pivotArea>
    </format>
    <format dxfId="44">
      <pivotArea dataOnly="0" labelOnly="1" grandCol="1" outline="0" fieldPosition="0"/>
    </format>
    <format dxfId="43">
      <pivotArea grandRow="1" outline="0" collapsedLevelsAreSubtotals="1" fieldPosition="0"/>
    </format>
    <format dxfId="42">
      <pivotArea dataOnly="0" labelOnly="1" grandRow="1" outline="0" fieldPosition="0"/>
    </format>
    <format dxfId="41">
      <pivotArea dataOnly="0" labelOnly="1" fieldPosition="0">
        <references count="1">
          <reference field="1" count="0"/>
        </references>
      </pivotArea>
    </format>
    <format dxfId="40">
      <pivotArea collapsedLevelsAreSubtotals="1" fieldPosition="0">
        <references count="2">
          <reference field="1" count="0"/>
          <reference field="4" count="1" selected="0">
            <x v="0"/>
          </reference>
        </references>
      </pivotArea>
    </format>
    <format dxfId="39">
      <pivotArea collapsedLevelsAreSubtotals="1" fieldPosition="0">
        <references count="2">
          <reference field="1" count="0"/>
          <reference field="4" count="1" selected="0">
            <x v="1"/>
          </reference>
        </references>
      </pivotArea>
    </format>
    <format dxfId="38">
      <pivotArea collapsedLevelsAreSubtotals="1" fieldPosition="0">
        <references count="2">
          <reference field="1" count="0"/>
          <reference field="4" count="1" selected="0">
            <x v="2"/>
          </reference>
        </references>
      </pivotArea>
    </format>
    <format dxfId="37">
      <pivotArea collapsedLevelsAreSubtotals="1" fieldPosition="0">
        <references count="2">
          <reference field="1" count="0"/>
          <reference field="4" count="1" selected="0">
            <x v="3"/>
          </reference>
        </references>
      </pivotArea>
    </format>
    <format dxfId="36">
      <pivotArea dataOnly="0" fieldPosition="0">
        <references count="1">
          <reference field="1" count="1">
            <x v="0"/>
          </reference>
        </references>
      </pivotArea>
    </format>
  </formats>
  <chartFormats count="4">
    <chartFormat chart="2" format="8" series="1">
      <pivotArea type="data" outline="0" fieldPosition="0">
        <references count="2">
          <reference field="4294967294" count="1" selected="0">
            <x v="0"/>
          </reference>
          <reference field="4" count="1" selected="0">
            <x v="0"/>
          </reference>
        </references>
      </pivotArea>
    </chartFormat>
    <chartFormat chart="2" format="9" series="1">
      <pivotArea type="data" outline="0" fieldPosition="0">
        <references count="2">
          <reference field="4294967294" count="1" selected="0">
            <x v="0"/>
          </reference>
          <reference field="4" count="1" selected="0">
            <x v="1"/>
          </reference>
        </references>
      </pivotArea>
    </chartFormat>
    <chartFormat chart="2" format="10" series="1">
      <pivotArea type="data" outline="0" fieldPosition="0">
        <references count="2">
          <reference field="4294967294" count="1" selected="0">
            <x v="0"/>
          </reference>
          <reference field="4" count="1" selected="0">
            <x v="2"/>
          </reference>
        </references>
      </pivotArea>
    </chartFormat>
    <chartFormat chart="2" format="11"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78E4BD-7B33-43ED-A6C5-E8DC9FB990E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Resource Assigned">
  <location ref="A2:B7" firstHeaderRow="1" firstDataRow="1" firstDataCol="1"/>
  <pivotFields count="10">
    <pivotField showAll="0">
      <items count="5">
        <item x="1"/>
        <item x="0"/>
        <item x="3"/>
        <item x="2"/>
        <item t="default"/>
      </items>
    </pivotField>
    <pivotField showAll="0">
      <items count="3">
        <item x="0"/>
        <item x="1"/>
        <item t="default"/>
      </items>
    </pivotField>
    <pivotField showAll="0"/>
    <pivotField showAll="0">
      <items count="5">
        <item x="1"/>
        <item x="0"/>
        <item x="3"/>
        <item x="2"/>
        <item t="default"/>
      </items>
    </pivotField>
    <pivotField axis="axisRow" showAll="0">
      <items count="5">
        <item x="0"/>
        <item x="1"/>
        <item x="2"/>
        <item x="3"/>
        <item t="default"/>
      </items>
    </pivotField>
    <pivotField showAll="0"/>
    <pivotField showAll="0"/>
    <pivotField dataField="1" showAll="0"/>
    <pivotField showAll="0"/>
    <pivotField numFmtId="9" showAll="0"/>
  </pivotFields>
  <rowFields count="1">
    <field x="4"/>
  </rowFields>
  <rowItems count="5">
    <i>
      <x/>
    </i>
    <i>
      <x v="1"/>
    </i>
    <i>
      <x v="2"/>
    </i>
    <i>
      <x v="3"/>
    </i>
    <i t="grand">
      <x/>
    </i>
  </rowItems>
  <colItems count="1">
    <i/>
  </colItems>
  <dataFields count="1">
    <dataField name="Sum of Hours Allocated" fld="7" baseField="0" baseItem="0"/>
  </dataFields>
  <formats count="30">
    <format dxfId="112">
      <pivotArea field="4" type="button" dataOnly="0" labelOnly="1" outline="0" axis="axisRow" fieldPosition="0"/>
    </format>
    <format dxfId="111">
      <pivotArea dataOnly="0" labelOnly="1" outline="0" axis="axisValues" fieldPosition="0"/>
    </format>
    <format dxfId="110">
      <pivotArea grandRow="1" outline="0" collapsedLevelsAreSubtotals="1" fieldPosition="0"/>
    </format>
    <format dxfId="109">
      <pivotArea dataOnly="0" labelOnly="1" grandRow="1" outline="0" fieldPosition="0"/>
    </format>
    <format dxfId="108">
      <pivotArea type="all" dataOnly="0" outline="0" fieldPosition="0"/>
    </format>
    <format dxfId="107">
      <pivotArea outline="0" collapsedLevelsAreSubtotals="1" fieldPosition="0"/>
    </format>
    <format dxfId="106">
      <pivotArea field="4" type="button" dataOnly="0" labelOnly="1" outline="0" axis="axisRow" fieldPosition="0"/>
    </format>
    <format dxfId="105">
      <pivotArea dataOnly="0" labelOnly="1" fieldPosition="0">
        <references count="1">
          <reference field="4" count="0"/>
        </references>
      </pivotArea>
    </format>
    <format dxfId="104">
      <pivotArea dataOnly="0" labelOnly="1" grandRow="1" outline="0" fieldPosition="0"/>
    </format>
    <format dxfId="103">
      <pivotArea dataOnly="0" labelOnly="1" outline="0" axis="axisValues" fieldPosition="0"/>
    </format>
    <format dxfId="102">
      <pivotArea field="4" type="button" dataOnly="0" labelOnly="1" outline="0" axis="axisRow" fieldPosition="0"/>
    </format>
    <format dxfId="101">
      <pivotArea dataOnly="0" labelOnly="1" outline="0" axis="axisValues" fieldPosition="0"/>
    </format>
    <format dxfId="100">
      <pivotArea field="4" type="button" dataOnly="0" labelOnly="1" outline="0" axis="axisRow" fieldPosition="0"/>
    </format>
    <format dxfId="99">
      <pivotArea dataOnly="0" labelOnly="1" outline="0" axis="axisValues" fieldPosition="0"/>
    </format>
    <format dxfId="98">
      <pivotArea field="4" type="button" dataOnly="0" labelOnly="1" outline="0" axis="axisRow" fieldPosition="0"/>
    </format>
    <format dxfId="97">
      <pivotArea dataOnly="0" labelOnly="1" outline="0" axis="axisValues" fieldPosition="0"/>
    </format>
    <format dxfId="96">
      <pivotArea dataOnly="0" labelOnly="1" grandRow="1" outline="0" fieldPosition="0"/>
    </format>
    <format dxfId="95">
      <pivotArea dataOnly="0" labelOnly="1" grandRow="1" outline="0" fieldPosition="0"/>
    </format>
    <format dxfId="94">
      <pivotArea grandRow="1" outline="0" collapsedLevelsAreSubtotals="1" fieldPosition="0"/>
    </format>
    <format dxfId="93">
      <pivotArea dataOnly="0" labelOnly="1" grandRow="1" outline="0" fieldPosition="0"/>
    </format>
    <format dxfId="92">
      <pivotArea grandRow="1" outline="0" collapsedLevelsAreSubtotals="1" fieldPosition="0"/>
    </format>
    <format dxfId="91">
      <pivotArea dataOnly="0" labelOnly="1" grandRow="1" outline="0" fieldPosition="0"/>
    </format>
    <format dxfId="90">
      <pivotArea dataOnly="0" labelOnly="1" fieldPosition="0">
        <references count="1">
          <reference field="4" count="0"/>
        </references>
      </pivotArea>
    </format>
    <format dxfId="89">
      <pivotArea field="4" type="button" dataOnly="0" labelOnly="1" outline="0" axis="axisRow" fieldPosition="0"/>
    </format>
    <format dxfId="88">
      <pivotArea dataOnly="0" labelOnly="1" outline="0" axis="axisValues" fieldPosition="0"/>
    </format>
    <format dxfId="87">
      <pivotArea grandRow="1" outline="0" collapsedLevelsAreSubtotals="1" fieldPosition="0"/>
    </format>
    <format dxfId="86">
      <pivotArea dataOnly="0" labelOnly="1" grandRow="1" outline="0" fieldPosition="0"/>
    </format>
    <format dxfId="85">
      <pivotArea dataOnly="0" fieldPosition="0">
        <references count="1">
          <reference field="4" count="1">
            <x v="0"/>
          </reference>
        </references>
      </pivotArea>
    </format>
    <format dxfId="84">
      <pivotArea dataOnly="0" fieldPosition="0">
        <references count="1">
          <reference field="4" count="1">
            <x v="1"/>
          </reference>
        </references>
      </pivotArea>
    </format>
    <format dxfId="83">
      <pivotArea dataOnly="0" fieldPosition="0">
        <references count="1">
          <reference field="4" count="1">
            <x v="2"/>
          </reference>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5AE90B1-28D9-46C4-A3DD-A4CAB052D569}" sourceName="Department">
  <pivotTables>
    <pivotTable tabId="4" name="PivotTable9"/>
    <pivotTable tabId="4" name="PivotTable7"/>
    <pivotTable tabId="4" name="PivotTable8"/>
  </pivotTables>
  <data>
    <tabular pivotCacheId="1780147146">
      <items count="4">
        <i x="1" s="1"/>
        <i x="0"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_Name" xr10:uid="{987F4FC2-DCE3-4024-9C42-22F469F109D8}" sourceName="Project Name">
  <pivotTables>
    <pivotTable tabId="4" name="PivotTable9"/>
    <pivotTable tabId="4" name="PivotTable7"/>
    <pivotTable tabId="4" name="PivotTable8"/>
  </pivotTables>
  <data>
    <tabular pivotCacheId="178014714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ource_Type" xr10:uid="{A2F273E7-9391-420D-8F10-F0FFF01B0A72}" sourceName="Resource Type">
  <pivotTables>
    <pivotTable tabId="4" name="PivotTable9"/>
    <pivotTable tabId="4" name="PivotTable7"/>
    <pivotTable tabId="4" name="PivotTable8"/>
  </pivotTables>
  <data>
    <tabular pivotCacheId="1780147146">
      <items count="4">
        <i x="1" s="1"/>
        <i x="0" s="1"/>
        <i x="3"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ource_Assigned" xr10:uid="{6AD739BA-7BF7-4A65-90C7-7148EA813535}" sourceName="Resource Assigned">
  <pivotTables>
    <pivotTable tabId="4" name="PivotTable9"/>
    <pivotTable tabId="4" name="PivotTable7"/>
    <pivotTable tabId="4" name="PivotTable8"/>
  </pivotTables>
  <data>
    <tabular pivotCacheId="1780147146">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8F59771-CC70-47B6-8649-036B79707010}" cache="Slicer_Department" caption="Department" style="SlicerStyleDark5" rowHeight="241300"/>
  <slicer name="Project Name" xr10:uid="{80E4C905-19C2-4C8B-B834-20875B323284}" cache="Slicer_Project_Name" caption="Project Name" style="SlicerStyleDark5" rowHeight="241300"/>
  <slicer name="Resource Type" xr10:uid="{AE042B9D-C5F1-4BA1-AE44-6884CC3514C9}" cache="Slicer_Resource_Type" caption="Resource Type" style="SlicerStyleDark5" rowHeight="241300"/>
  <slicer name="Resource Assigned" xr10:uid="{56C5AC6B-311E-4EEB-89B8-A20D2FD1BAA5}" cache="Slicer_Resource_Assigned" caption="Resource Assigned" style="SlicerStyleDark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sheetPr>
  <dimension ref="A1:E5"/>
  <sheetViews>
    <sheetView workbookViewId="0">
      <selection activeCell="E9" sqref="E9"/>
    </sheetView>
  </sheetViews>
  <sheetFormatPr defaultRowHeight="15" x14ac:dyDescent="0.25"/>
  <cols>
    <col min="1" max="1" width="16.28515625" bestFit="1" customWidth="1"/>
    <col min="2" max="2" width="21.140625" bestFit="1" customWidth="1"/>
    <col min="3" max="3" width="19.7109375" bestFit="1" customWidth="1"/>
    <col min="4" max="4" width="16.42578125" bestFit="1" customWidth="1"/>
    <col min="5" max="5" width="30.28515625" bestFit="1" customWidth="1"/>
  </cols>
  <sheetData>
    <row r="1" spans="1:5" ht="21" x14ac:dyDescent="0.35">
      <c r="A1" s="33" t="s">
        <v>0</v>
      </c>
      <c r="B1" s="33" t="s">
        <v>1</v>
      </c>
      <c r="C1" s="33" t="s">
        <v>2</v>
      </c>
      <c r="D1" s="33" t="s">
        <v>3</v>
      </c>
      <c r="E1" s="33" t="s">
        <v>4</v>
      </c>
    </row>
    <row r="2" spans="1:5" x14ac:dyDescent="0.25">
      <c r="A2" s="31" t="s">
        <v>5</v>
      </c>
      <c r="B2" s="31" t="s">
        <v>6</v>
      </c>
      <c r="C2" s="31" t="s">
        <v>7</v>
      </c>
      <c r="D2" s="31" t="s">
        <v>8</v>
      </c>
      <c r="E2" s="31">
        <v>40</v>
      </c>
    </row>
    <row r="3" spans="1:5" x14ac:dyDescent="0.25">
      <c r="A3" s="31" t="s">
        <v>9</v>
      </c>
      <c r="B3" s="31" t="s">
        <v>10</v>
      </c>
      <c r="C3" s="31" t="s">
        <v>11</v>
      </c>
      <c r="D3" s="31" t="s">
        <v>12</v>
      </c>
      <c r="E3" s="31">
        <v>35</v>
      </c>
    </row>
    <row r="4" spans="1:5" x14ac:dyDescent="0.25">
      <c r="A4" s="31" t="s">
        <v>13</v>
      </c>
      <c r="B4" s="31" t="s">
        <v>14</v>
      </c>
      <c r="C4" s="31" t="s">
        <v>15</v>
      </c>
      <c r="D4" s="31" t="s">
        <v>16</v>
      </c>
      <c r="E4" s="31">
        <v>40</v>
      </c>
    </row>
    <row r="5" spans="1:5" x14ac:dyDescent="0.25">
      <c r="A5" s="31" t="s">
        <v>17</v>
      </c>
      <c r="B5" s="31" t="s">
        <v>18</v>
      </c>
      <c r="C5" s="31" t="s">
        <v>19</v>
      </c>
      <c r="D5" s="31" t="s">
        <v>20</v>
      </c>
      <c r="E5" s="31">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14999847407452621"/>
  </sheetPr>
  <dimension ref="A1:J5"/>
  <sheetViews>
    <sheetView workbookViewId="0">
      <selection activeCell="D9" sqref="D9"/>
    </sheetView>
  </sheetViews>
  <sheetFormatPr defaultRowHeight="15" x14ac:dyDescent="0.25"/>
  <cols>
    <col min="1" max="1" width="15.28515625" bestFit="1" customWidth="1"/>
    <col min="2" max="2" width="16.85546875" bestFit="1" customWidth="1"/>
    <col min="3" max="3" width="15.5703125" bestFit="1" customWidth="1"/>
    <col min="4" max="4" width="18.140625" bestFit="1" customWidth="1"/>
    <col min="5" max="5" width="23.140625" bestFit="1" customWidth="1"/>
    <col min="6" max="6" width="12.85546875" bestFit="1" customWidth="1"/>
    <col min="7" max="7" width="11.42578125" bestFit="1" customWidth="1"/>
    <col min="8" max="8" width="19.7109375" bestFit="1" customWidth="1"/>
    <col min="9" max="9" width="15.5703125" bestFit="1" customWidth="1"/>
    <col min="10" max="11" width="12.7109375" bestFit="1" customWidth="1"/>
    <col min="12" max="12" width="15.5703125" bestFit="1" customWidth="1"/>
  </cols>
  <sheetData>
    <row r="1" spans="1:10" ht="18.75" x14ac:dyDescent="0.3">
      <c r="A1" s="25" t="str">
        <f>'Resource List'!D1</f>
        <v>Department</v>
      </c>
      <c r="B1" s="25" t="s">
        <v>21</v>
      </c>
      <c r="C1" s="25" t="s">
        <v>22</v>
      </c>
      <c r="D1" s="25" t="str">
        <f>'Resource List'!C1</f>
        <v>Resource Type</v>
      </c>
      <c r="E1" s="25" t="s">
        <v>23</v>
      </c>
      <c r="F1" s="25" t="s">
        <v>24</v>
      </c>
      <c r="G1" s="25" t="s">
        <v>25</v>
      </c>
      <c r="H1" s="25" t="s">
        <v>26</v>
      </c>
      <c r="I1" s="25" t="s">
        <v>27</v>
      </c>
      <c r="J1" s="25" t="str">
        <f>'Resource Load Summary'!D1</f>
        <v>% Utilized</v>
      </c>
    </row>
    <row r="2" spans="1:10" x14ac:dyDescent="0.25">
      <c r="A2" s="31" t="str">
        <f>'Resource List'!D2</f>
        <v>IT</v>
      </c>
      <c r="B2" s="31" t="s">
        <v>28</v>
      </c>
      <c r="C2" s="31" t="s">
        <v>29</v>
      </c>
      <c r="D2" s="31" t="str">
        <f>'Resource List'!C2</f>
        <v>Developer</v>
      </c>
      <c r="E2" s="31" t="str">
        <f>'Resource List'!B2</f>
        <v>Alice Johnson</v>
      </c>
      <c r="F2" s="31" t="s">
        <v>30</v>
      </c>
      <c r="G2" s="31" t="s">
        <v>31</v>
      </c>
      <c r="H2" s="31">
        <v>60</v>
      </c>
      <c r="I2" s="31">
        <v>75</v>
      </c>
      <c r="J2" s="32">
        <f>'Resource Load Summary'!D2</f>
        <v>1.5</v>
      </c>
    </row>
    <row r="3" spans="1:10" x14ac:dyDescent="0.25">
      <c r="A3" s="31" t="str">
        <f>'Resource List'!D3</f>
        <v>Creative</v>
      </c>
      <c r="B3" s="31" t="s">
        <v>28</v>
      </c>
      <c r="C3" s="31" t="s">
        <v>32</v>
      </c>
      <c r="D3" s="31" t="str">
        <f>'Resource List'!C3</f>
        <v>Designer</v>
      </c>
      <c r="E3" s="31" t="str">
        <f>'Resource List'!B3</f>
        <v>Bob Smith</v>
      </c>
      <c r="F3" s="31" t="s">
        <v>33</v>
      </c>
      <c r="G3" s="31" t="s">
        <v>34</v>
      </c>
      <c r="H3" s="31">
        <v>40</v>
      </c>
      <c r="I3" s="31">
        <v>65</v>
      </c>
      <c r="J3" s="32">
        <f>'Resource Load Summary'!D3</f>
        <v>1.1428571428571428</v>
      </c>
    </row>
    <row r="4" spans="1:10" x14ac:dyDescent="0.25">
      <c r="A4" s="31" t="str">
        <f>'Resource List'!D4</f>
        <v>QA</v>
      </c>
      <c r="B4" s="31" t="s">
        <v>35</v>
      </c>
      <c r="C4" s="31" t="s">
        <v>36</v>
      </c>
      <c r="D4" s="31" t="str">
        <f>'Resource List'!C4</f>
        <v>QA Engineer</v>
      </c>
      <c r="E4" s="31" t="str">
        <f>'Resource List'!B4</f>
        <v>Charlie Lee</v>
      </c>
      <c r="F4" s="31" t="s">
        <v>37</v>
      </c>
      <c r="G4" s="31" t="s">
        <v>38</v>
      </c>
      <c r="H4" s="31">
        <v>50</v>
      </c>
      <c r="I4" s="31">
        <v>65</v>
      </c>
      <c r="J4" s="32">
        <f>'Resource Load Summary'!D4</f>
        <v>1.25</v>
      </c>
    </row>
    <row r="5" spans="1:10" x14ac:dyDescent="0.25">
      <c r="A5" s="31" t="str">
        <f>'Resource List'!D5</f>
        <v>Management</v>
      </c>
      <c r="B5" s="31" t="s">
        <v>35</v>
      </c>
      <c r="C5" s="31" t="s">
        <v>39</v>
      </c>
      <c r="D5" s="31" t="str">
        <f>'Resource List'!C5</f>
        <v>Project Manager</v>
      </c>
      <c r="E5" s="31" t="str">
        <f>'Resource List'!B5</f>
        <v>Diana Prince</v>
      </c>
      <c r="F5" s="31" t="s">
        <v>40</v>
      </c>
      <c r="G5" s="31" t="s">
        <v>41</v>
      </c>
      <c r="H5" s="31">
        <v>30</v>
      </c>
      <c r="I5" s="31">
        <v>50</v>
      </c>
      <c r="J5" s="32">
        <f>'Resource Load Summary'!D5</f>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B830-A7D0-41F4-8A60-81134A721714}">
  <sheetPr>
    <tabColor theme="0" tint="-0.249977111117893"/>
  </sheetPr>
  <dimension ref="A1:E5"/>
  <sheetViews>
    <sheetView workbookViewId="0">
      <selection activeCell="A2" sqref="A2:E5"/>
    </sheetView>
  </sheetViews>
  <sheetFormatPr defaultRowHeight="15" x14ac:dyDescent="0.25"/>
  <cols>
    <col min="1" max="1" width="19.42578125" bestFit="1" customWidth="1"/>
    <col min="2" max="2" width="27.85546875" bestFit="1" customWidth="1"/>
    <col min="3" max="3" width="19.140625" bestFit="1" customWidth="1"/>
    <col min="4" max="4" width="12.7109375" bestFit="1" customWidth="1"/>
    <col min="5" max="5" width="20.140625" bestFit="1" customWidth="1"/>
  </cols>
  <sheetData>
    <row r="1" spans="1:5" ht="19.5" thickBot="1" x14ac:dyDescent="0.35">
      <c r="A1" s="26" t="s">
        <v>1</v>
      </c>
      <c r="B1" s="27" t="s">
        <v>4</v>
      </c>
      <c r="C1" s="27" t="s">
        <v>42</v>
      </c>
      <c r="D1" s="27" t="s">
        <v>43</v>
      </c>
      <c r="E1" s="28" t="s">
        <v>44</v>
      </c>
    </row>
    <row r="2" spans="1:5" x14ac:dyDescent="0.25">
      <c r="A2" s="29" t="str">
        <f>'Resource List'!B2</f>
        <v>Alice Johnson</v>
      </c>
      <c r="B2" s="29">
        <f>VLOOKUP(A2, 'Resource List'!B:E, 4, FALSE)</f>
        <v>40</v>
      </c>
      <c r="C2" s="29">
        <f>SUMIF('Project Assignments'!E:E, A2, 'Project Assignments'!H:H)</f>
        <v>60</v>
      </c>
      <c r="D2" s="30">
        <f>IF(B2=0, 0, C2/B2)</f>
        <v>1.5</v>
      </c>
      <c r="E2" s="29" t="str">
        <f>IF(D2&gt;1, "Yes", "No")</f>
        <v>Yes</v>
      </c>
    </row>
    <row r="3" spans="1:5" x14ac:dyDescent="0.25">
      <c r="A3" s="31" t="str">
        <f>'Resource List'!B3</f>
        <v>Bob Smith</v>
      </c>
      <c r="B3" s="31">
        <f>VLOOKUP(A3, 'Resource List'!B:E, 4, FALSE)</f>
        <v>35</v>
      </c>
      <c r="C3" s="31">
        <f>SUMIF('Project Assignments'!E:E, A3, 'Project Assignments'!H:H)</f>
        <v>40</v>
      </c>
      <c r="D3" s="32">
        <f t="shared" ref="D3:D5" si="0">IF(B3=0, 0, C3/B3)</f>
        <v>1.1428571428571428</v>
      </c>
      <c r="E3" s="31" t="str">
        <f t="shared" ref="E3:E5" si="1">IF(D3&gt;1, "Yes", "No")</f>
        <v>Yes</v>
      </c>
    </row>
    <row r="4" spans="1:5" x14ac:dyDescent="0.25">
      <c r="A4" s="31" t="str">
        <f>'Resource List'!B4</f>
        <v>Charlie Lee</v>
      </c>
      <c r="B4" s="31">
        <f>VLOOKUP(A4, 'Resource List'!B:E, 4, FALSE)</f>
        <v>40</v>
      </c>
      <c r="C4" s="31">
        <f>SUMIF('Project Assignments'!E:E, A4, 'Project Assignments'!H:H)</f>
        <v>50</v>
      </c>
      <c r="D4" s="32">
        <f t="shared" si="0"/>
        <v>1.25</v>
      </c>
      <c r="E4" s="31" t="str">
        <f t="shared" si="1"/>
        <v>Yes</v>
      </c>
    </row>
    <row r="5" spans="1:5" x14ac:dyDescent="0.25">
      <c r="A5" s="31" t="str">
        <f>'Resource List'!B5</f>
        <v>Diana Prince</v>
      </c>
      <c r="B5" s="31">
        <f>VLOOKUP(A5, 'Resource List'!B:E, 4, FALSE)</f>
        <v>30</v>
      </c>
      <c r="C5" s="31">
        <f>SUMIF('Project Assignments'!E:E, A5, 'Project Assignments'!H:H)</f>
        <v>30</v>
      </c>
      <c r="D5" s="32">
        <f t="shared" si="0"/>
        <v>1</v>
      </c>
      <c r="E5" s="31" t="str">
        <f t="shared" si="1"/>
        <v>No</v>
      </c>
    </row>
  </sheetData>
  <conditionalFormatting sqref="D2:D5">
    <cfRule type="cellIs" dxfId="6" priority="3" operator="equal">
      <formula>1</formula>
    </cfRule>
    <cfRule type="cellIs" dxfId="5" priority="4" operator="greaterThan">
      <formula>1</formula>
    </cfRule>
  </conditionalFormatting>
  <conditionalFormatting sqref="E2:E5">
    <cfRule type="cellIs" dxfId="4" priority="1" operator="equal">
      <formula>"Yes"</formula>
    </cfRule>
    <cfRule type="cellIs" dxfId="3" priority="2" operator="equal">
      <formula>"No"</formula>
    </cfRule>
    <cfRule type="cellIs" dxfId="2" priority="5" operator="equal">
      <formula>"No"</formula>
    </cfRule>
    <cfRule type="cellIs" dxfId="1" priority="6" operator="equal">
      <formula>"Yes"</formula>
    </cfRule>
    <cfRule type="cellIs" dxfId="0" priority="7" operator="equal">
      <formula>"Yes"</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75D8C-7EE1-496F-8E2F-A7ACDEB0B6EF}">
  <sheetPr>
    <tabColor theme="5" tint="0.39997558519241921"/>
  </sheetPr>
  <dimension ref="A1:F14"/>
  <sheetViews>
    <sheetView workbookViewId="0">
      <selection activeCell="A12" sqref="A12"/>
    </sheetView>
  </sheetViews>
  <sheetFormatPr defaultRowHeight="15" x14ac:dyDescent="0.25"/>
  <cols>
    <col min="1" max="2" width="31" bestFit="1" customWidth="1"/>
    <col min="3" max="3" width="14.140625" bestFit="1" customWidth="1"/>
    <col min="4" max="4" width="17.7109375" bestFit="1" customWidth="1"/>
    <col min="5" max="5" width="31" bestFit="1" customWidth="1"/>
    <col min="6" max="6" width="15.7109375" bestFit="1" customWidth="1"/>
    <col min="7" max="7" width="10.85546875" bestFit="1" customWidth="1"/>
    <col min="8" max="8" width="17.7109375" bestFit="1" customWidth="1"/>
    <col min="9" max="9" width="31" bestFit="1" customWidth="1"/>
    <col min="10" max="10" width="22.42578125" bestFit="1" customWidth="1"/>
    <col min="11" max="11" width="20.7109375" bestFit="1" customWidth="1"/>
    <col min="12" max="12" width="12" bestFit="1" customWidth="1"/>
    <col min="13" max="13" width="22.42578125" bestFit="1" customWidth="1"/>
    <col min="14" max="14" width="10.28515625" bestFit="1" customWidth="1"/>
    <col min="15" max="15" width="15.7109375" bestFit="1" customWidth="1"/>
    <col min="16" max="16" width="12" bestFit="1" customWidth="1"/>
    <col min="17" max="17" width="27" bestFit="1" customWidth="1"/>
    <col min="18" max="18" width="27.42578125" bestFit="1" customWidth="1"/>
  </cols>
  <sheetData>
    <row r="1" spans="1:6" ht="15.75" thickBot="1" x14ac:dyDescent="0.3"/>
    <row r="2" spans="1:6" ht="21.75" thickBot="1" x14ac:dyDescent="0.4">
      <c r="A2" s="8" t="s">
        <v>23</v>
      </c>
      <c r="B2" s="9" t="s">
        <v>46</v>
      </c>
      <c r="D2" s="8" t="s">
        <v>3</v>
      </c>
      <c r="E2" s="9" t="s">
        <v>46</v>
      </c>
    </row>
    <row r="3" spans="1:6" ht="15.75" thickBot="1" x14ac:dyDescent="0.3">
      <c r="A3" s="22" t="s">
        <v>6</v>
      </c>
      <c r="B3" s="7">
        <v>60</v>
      </c>
      <c r="D3" s="22" t="s">
        <v>12</v>
      </c>
      <c r="E3" s="7">
        <v>40</v>
      </c>
    </row>
    <row r="4" spans="1:6" ht="15.75" thickBot="1" x14ac:dyDescent="0.3">
      <c r="A4" s="22" t="s">
        <v>10</v>
      </c>
      <c r="B4" s="7">
        <v>40</v>
      </c>
      <c r="D4" s="22" t="s">
        <v>8</v>
      </c>
      <c r="E4" s="7">
        <v>60</v>
      </c>
    </row>
    <row r="5" spans="1:6" ht="15.75" thickBot="1" x14ac:dyDescent="0.3">
      <c r="A5" s="22" t="s">
        <v>14</v>
      </c>
      <c r="B5" s="7">
        <v>50</v>
      </c>
      <c r="D5" s="22" t="s">
        <v>20</v>
      </c>
      <c r="E5" s="7">
        <v>30</v>
      </c>
    </row>
    <row r="6" spans="1:6" ht="15.75" thickBot="1" x14ac:dyDescent="0.3">
      <c r="A6" s="22" t="s">
        <v>18</v>
      </c>
      <c r="B6" s="7">
        <v>30</v>
      </c>
      <c r="D6" s="22" t="s">
        <v>16</v>
      </c>
      <c r="E6" s="7">
        <v>50</v>
      </c>
    </row>
    <row r="7" spans="1:6" ht="21.75" thickBot="1" x14ac:dyDescent="0.4">
      <c r="A7" s="16" t="s">
        <v>45</v>
      </c>
      <c r="B7" s="21">
        <v>180</v>
      </c>
      <c r="D7" s="16" t="s">
        <v>45</v>
      </c>
      <c r="E7" s="9">
        <v>180</v>
      </c>
    </row>
    <row r="9" spans="1:6" ht="15.75" thickBot="1" x14ac:dyDescent="0.3"/>
    <row r="10" spans="1:6" ht="21" x14ac:dyDescent="0.35">
      <c r="A10" s="10" t="s">
        <v>46</v>
      </c>
      <c r="B10" s="11" t="s">
        <v>23</v>
      </c>
      <c r="C10" s="11"/>
      <c r="D10" s="11"/>
      <c r="E10" s="11"/>
      <c r="F10" s="12"/>
    </row>
    <row r="11" spans="1:6" ht="21.75" thickBot="1" x14ac:dyDescent="0.4">
      <c r="A11" s="13" t="s">
        <v>21</v>
      </c>
      <c r="B11" s="14" t="s">
        <v>6</v>
      </c>
      <c r="C11" s="14" t="s">
        <v>10</v>
      </c>
      <c r="D11" s="14" t="s">
        <v>14</v>
      </c>
      <c r="E11" s="14" t="s">
        <v>18</v>
      </c>
      <c r="F11" s="15" t="s">
        <v>45</v>
      </c>
    </row>
    <row r="12" spans="1:6" ht="15.75" thickBot="1" x14ac:dyDescent="0.3">
      <c r="A12" s="22" t="s">
        <v>28</v>
      </c>
      <c r="B12" s="23">
        <v>60</v>
      </c>
      <c r="C12" s="24">
        <v>40</v>
      </c>
      <c r="D12" s="24"/>
      <c r="E12" s="24"/>
      <c r="F12" s="7">
        <v>100</v>
      </c>
    </row>
    <row r="13" spans="1:6" ht="15.75" thickBot="1" x14ac:dyDescent="0.3">
      <c r="A13" s="18" t="s">
        <v>35</v>
      </c>
      <c r="B13" s="20"/>
      <c r="C13" s="19"/>
      <c r="D13" s="19">
        <v>50</v>
      </c>
      <c r="E13" s="19">
        <v>30</v>
      </c>
      <c r="F13" s="6">
        <v>80</v>
      </c>
    </row>
    <row r="14" spans="1:6" ht="21.75" thickBot="1" x14ac:dyDescent="0.4">
      <c r="A14" s="16" t="s">
        <v>45</v>
      </c>
      <c r="B14" s="17">
        <v>60</v>
      </c>
      <c r="C14" s="17">
        <v>40</v>
      </c>
      <c r="D14" s="17">
        <v>50</v>
      </c>
      <c r="E14" s="17">
        <v>30</v>
      </c>
      <c r="F14" s="9">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B8A28-95C6-48FD-A79A-E04B2BA5961A}">
  <sheetPr>
    <tabColor theme="3" tint="-0.499984740745262"/>
  </sheetPr>
  <dimension ref="A1:Y4"/>
  <sheetViews>
    <sheetView showGridLines="0" tabSelected="1" zoomScaleNormal="100" workbookViewId="0">
      <selection activeCell="A5" sqref="A5"/>
    </sheetView>
  </sheetViews>
  <sheetFormatPr defaultRowHeight="15" x14ac:dyDescent="0.25"/>
  <cols>
    <col min="1" max="16384" width="9.140625" style="1"/>
  </cols>
  <sheetData>
    <row r="1" spans="1:25" ht="47.25" thickBot="1" x14ac:dyDescent="0.75">
      <c r="A1" s="43" t="s">
        <v>47</v>
      </c>
      <c r="B1" s="44"/>
      <c r="C1" s="44"/>
      <c r="D1" s="44"/>
      <c r="E1" s="44"/>
      <c r="F1" s="44"/>
      <c r="G1" s="44"/>
      <c r="H1" s="44"/>
      <c r="I1" s="44"/>
      <c r="J1" s="44"/>
      <c r="K1" s="44"/>
      <c r="L1" s="44"/>
      <c r="M1" s="44"/>
      <c r="N1" s="44"/>
      <c r="O1" s="44"/>
      <c r="P1" s="44"/>
      <c r="Q1" s="44"/>
      <c r="R1" s="44"/>
      <c r="S1" s="44"/>
      <c r="T1" s="44"/>
      <c r="U1" s="45"/>
      <c r="V1" s="5"/>
      <c r="W1" s="5"/>
      <c r="X1" s="5"/>
      <c r="Y1" s="5"/>
    </row>
    <row r="2" spans="1:25" ht="24" thickBot="1" x14ac:dyDescent="0.3">
      <c r="A2" s="46" t="s">
        <v>52</v>
      </c>
      <c r="B2" s="47"/>
      <c r="C2" s="47"/>
      <c r="D2" s="47"/>
      <c r="E2" s="48"/>
      <c r="F2" s="2"/>
      <c r="G2" s="52" t="s">
        <v>48</v>
      </c>
      <c r="H2" s="53"/>
      <c r="I2" s="3"/>
      <c r="J2" s="52" t="s">
        <v>49</v>
      </c>
      <c r="K2" s="53"/>
      <c r="L2" s="3"/>
      <c r="M2" s="40" t="s">
        <v>50</v>
      </c>
      <c r="N2" s="54"/>
      <c r="O2" s="41"/>
      <c r="P2" s="3"/>
      <c r="Q2" s="40" t="s">
        <v>51</v>
      </c>
      <c r="R2" s="41"/>
    </row>
    <row r="3" spans="1:25" ht="23.25" x14ac:dyDescent="0.25">
      <c r="A3" s="46"/>
      <c r="B3" s="47"/>
      <c r="C3" s="47"/>
      <c r="D3" s="47"/>
      <c r="E3" s="48"/>
      <c r="F3" s="2"/>
      <c r="G3" s="34">
        <f>COUNTA(_xlfn.UNIQUE('Project Assignments'!B2:B5))</f>
        <v>2</v>
      </c>
      <c r="H3" s="36"/>
      <c r="I3" s="4"/>
      <c r="J3" s="34">
        <f>COUNTA(_xlfn.UNIQUE('Project Assignments'!E2:E5))</f>
        <v>4</v>
      </c>
      <c r="K3" s="36"/>
      <c r="L3" s="4"/>
      <c r="M3" s="34">
        <f>COUNTIF('Project Assignments'!J2:J5,"&gt;100%")</f>
        <v>3</v>
      </c>
      <c r="N3" s="35"/>
      <c r="O3" s="36"/>
      <c r="P3" s="4"/>
      <c r="Q3" s="42">
        <f>AVERAGE('Project Assignments'!J2:J5)</f>
        <v>1.2232142857142856</v>
      </c>
      <c r="R3" s="36"/>
    </row>
    <row r="4" spans="1:25" ht="24" thickBot="1" x14ac:dyDescent="0.3">
      <c r="A4" s="49"/>
      <c r="B4" s="50"/>
      <c r="C4" s="50"/>
      <c r="D4" s="50"/>
      <c r="E4" s="51"/>
      <c r="F4" s="2"/>
      <c r="G4" s="37"/>
      <c r="H4" s="39"/>
      <c r="I4" s="4"/>
      <c r="J4" s="37"/>
      <c r="K4" s="39"/>
      <c r="L4" s="4"/>
      <c r="M4" s="37"/>
      <c r="N4" s="38"/>
      <c r="O4" s="39"/>
      <c r="P4" s="4"/>
      <c r="Q4" s="37"/>
      <c r="R4" s="39"/>
    </row>
  </sheetData>
  <mergeCells count="10">
    <mergeCell ref="M3:O4"/>
    <mergeCell ref="Q2:R2"/>
    <mergeCell ref="Q3:R4"/>
    <mergeCell ref="A1:U1"/>
    <mergeCell ref="A2:E4"/>
    <mergeCell ref="G2:H2"/>
    <mergeCell ref="G3:H4"/>
    <mergeCell ref="J2:K2"/>
    <mergeCell ref="J3:K4"/>
    <mergeCell ref="M2:O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Resource List</vt:lpstr>
      <vt:lpstr>Project Assignments</vt:lpstr>
      <vt:lpstr>Resource Load Summary</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Shahid Hassan</cp:lastModifiedBy>
  <dcterms:created xsi:type="dcterms:W3CDTF">2025-04-09T03:53:28Z</dcterms:created>
  <dcterms:modified xsi:type="dcterms:W3CDTF">2025-04-25T05:12:51Z</dcterms:modified>
</cp:coreProperties>
</file>