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0"/>
  <workbookPr hidePivotFieldList="1" defaultThemeVersion="124226"/>
  <mc:AlternateContent xmlns:mc="http://schemas.openxmlformats.org/markup-compatibility/2006">
    <mc:Choice Requires="x15">
      <x15ac:absPath xmlns:x15ac="http://schemas.microsoft.com/office/spreadsheetml/2010/11/ac" url="D:\excel\"/>
    </mc:Choice>
  </mc:AlternateContent>
  <xr:revisionPtr revIDLastSave="0" documentId="13_ncr:1_{38548C46-3897-40B0-A88E-8794D4428AED}" xr6:coauthVersionLast="47" xr6:coauthVersionMax="47" xr10:uidLastSave="{00000000-0000-0000-0000-000000000000}"/>
  <bookViews>
    <workbookView xWindow="-120" yWindow="-120" windowWidth="20730" windowHeight="11760" activeTab="3" xr2:uid="{00000000-000D-0000-FFFF-FFFF00000000}"/>
  </bookViews>
  <sheets>
    <sheet name="Risk Data" sheetId="1" r:id="rId1"/>
    <sheet name="Risk Matrix" sheetId="2" r:id="rId2"/>
    <sheet name="Pivot Table" sheetId="4" r:id="rId3"/>
    <sheet name="Dashboard" sheetId="6" r:id="rId4"/>
  </sheets>
  <definedNames>
    <definedName name="Slicer_Impact__1_5">#N/A</definedName>
    <definedName name="Slicer_Likelihood__1_5">#N/A</definedName>
    <definedName name="Slicer_Risk_Level">#N/A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2" i="6" l="1"/>
  <c r="D22" i="6"/>
  <c r="E21" i="6"/>
  <c r="D21" i="6"/>
  <c r="E20" i="6"/>
  <c r="D20" i="6"/>
  <c r="E19" i="6"/>
  <c r="D19" i="6"/>
  <c r="E18" i="6"/>
  <c r="D18" i="6"/>
  <c r="G3" i="1"/>
  <c r="G4" i="1"/>
  <c r="G5" i="1"/>
  <c r="G6" i="1"/>
  <c r="G2" i="1"/>
  <c r="B2" i="2"/>
  <c r="F6" i="2"/>
  <c r="E6" i="2"/>
  <c r="D6" i="2"/>
  <c r="C6" i="2"/>
  <c r="B6" i="2"/>
  <c r="F5" i="2"/>
  <c r="E5" i="2"/>
  <c r="D5" i="2"/>
  <c r="C5" i="2"/>
  <c r="B5" i="2"/>
  <c r="F4" i="2"/>
  <c r="E4" i="2"/>
  <c r="D4" i="2"/>
  <c r="C4" i="2"/>
  <c r="B4" i="2"/>
  <c r="F3" i="2"/>
  <c r="E3" i="2"/>
  <c r="D3" i="2"/>
  <c r="C3" i="2"/>
  <c r="B3" i="2"/>
  <c r="F2" i="2"/>
  <c r="E2" i="2"/>
  <c r="D2" i="2"/>
  <c r="C2" i="2"/>
  <c r="F3" i="1"/>
  <c r="F4" i="1"/>
  <c r="F5" i="1"/>
  <c r="F6" i="1"/>
  <c r="F2" i="1"/>
</calcChain>
</file>

<file path=xl/sharedStrings.xml><?xml version="1.0" encoding="utf-8"?>
<sst xmlns="http://schemas.openxmlformats.org/spreadsheetml/2006/main" count="51" uniqueCount="38">
  <si>
    <t>Risk ID</t>
  </si>
  <si>
    <t>Risk Description</t>
  </si>
  <si>
    <t>Likelihood (1-5)</t>
  </si>
  <si>
    <t>Impact (1-5)</t>
  </si>
  <si>
    <t>Mitigation Plan</t>
  </si>
  <si>
    <t>R1</t>
  </si>
  <si>
    <t>R2</t>
  </si>
  <si>
    <t>R3</t>
  </si>
  <si>
    <t>R4</t>
  </si>
  <si>
    <t>R5</t>
  </si>
  <si>
    <t>Scope creep due to unclear requirements</t>
  </si>
  <si>
    <t>Key team member resignation</t>
  </si>
  <si>
    <t>Budget overrun</t>
  </si>
  <si>
    <t>Vendor delay in delivery</t>
  </si>
  <si>
    <t>Data security breach</t>
  </si>
  <si>
    <t>Clarify and freeze requirements early</t>
  </si>
  <si>
    <t>Cross-train team members</t>
  </si>
  <si>
    <t>Monitor budget weekly</t>
  </si>
  <si>
    <t>Set early deadlines for vendors</t>
  </si>
  <si>
    <t>Implement strict access controls</t>
  </si>
  <si>
    <t>Risk Score</t>
  </si>
  <si>
    <t>Risk Level</t>
  </si>
  <si>
    <t>High</t>
  </si>
  <si>
    <t>Low</t>
  </si>
  <si>
    <t>Medium</t>
  </si>
  <si>
    <t>Grand Total</t>
  </si>
  <si>
    <t>Count of Risk Level</t>
  </si>
  <si>
    <t>Count of Risk ID</t>
  </si>
  <si>
    <t>Project Risk Assessment Dashboard</t>
  </si>
  <si>
    <t>Risk Matrix Table</t>
  </si>
  <si>
    <t>Key Insights Summary</t>
  </si>
  <si>
    <t>Total Risks: 5 risks have been assessed.</t>
  </si>
  <si>
    <t>Risk Distribution:</t>
  </si>
  <si>
    <t>High Risk: 3 risks need urgent attention.</t>
  </si>
  <si>
    <t>Medium Risk: 1 risk requires close monitoring.</t>
  </si>
  <si>
    <t>Low Risk: 1 risk is manageable with minimal intervention.</t>
  </si>
  <si>
    <t>Impact(1-5)</t>
  </si>
  <si>
    <t>Likelihood(1-5)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</si>
</sst>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4"/>
      <color theme="1"/>
      <name val="Calibri"/>
      <family val="2"/>
      <scheme val="minor"/>
    </font>
    <font>
      <b/>
      <sz val="20"/>
      <color theme="1"/>
      <name val="Calibri"/>
      <family val="2"/>
      <scheme val="minor"/>
    </font>
    <font>
      <b/>
      <sz val="14"/>
      <color theme="3"/>
      <name val="Calibri"/>
      <family val="2"/>
      <scheme val="minor"/>
    </font>
    <font>
      <b/>
      <sz val="12"/>
      <color theme="0"/>
      <name val="Calibri"/>
      <family val="2"/>
      <scheme val="minor"/>
    </font>
    <font>
      <b/>
      <sz val="14"/>
      <color theme="0"/>
      <name val="Calibri"/>
      <family val="2"/>
      <scheme val="minor"/>
    </font>
    <font>
      <b/>
      <sz val="16"/>
      <color theme="0"/>
      <name val="Calibri"/>
      <family val="2"/>
      <scheme val="minor"/>
    </font>
    <font>
      <b/>
      <sz val="24"/>
      <color theme="3"/>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4"/>
        <bgColor indexed="64"/>
      </patternFill>
    </fill>
    <fill>
      <patternFill patternType="solid">
        <fgColor theme="4" tint="0.79998168889431442"/>
        <bgColor indexed="64"/>
      </patternFill>
    </fill>
    <fill>
      <patternFill patternType="solid">
        <fgColor theme="3"/>
        <bgColor indexed="64"/>
      </patternFill>
    </fill>
  </fills>
  <borders count="29">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bottom style="thin">
        <color auto="1"/>
      </bottom>
      <diagonal/>
    </border>
    <border>
      <left style="medium">
        <color indexed="64"/>
      </left>
      <right/>
      <top/>
      <bottom/>
      <diagonal/>
    </border>
    <border>
      <left/>
      <right style="medium">
        <color indexed="64"/>
      </right>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auto="1"/>
      </left>
      <right style="thin">
        <color auto="1"/>
      </right>
      <top style="medium">
        <color indexed="64"/>
      </top>
      <bottom/>
      <diagonal/>
    </border>
    <border>
      <left/>
      <right style="thin">
        <color auto="1"/>
      </right>
      <top style="medium">
        <color indexed="64"/>
      </top>
      <bottom/>
      <diagonal/>
    </border>
    <border>
      <left style="thin">
        <color auto="1"/>
      </left>
      <right style="medium">
        <color indexed="64"/>
      </right>
      <top style="medium">
        <color indexed="64"/>
      </top>
      <bottom/>
      <diagonal/>
    </border>
    <border>
      <left style="thin">
        <color auto="1"/>
      </left>
      <right style="thin">
        <color auto="1"/>
      </right>
      <top style="thin">
        <color auto="1"/>
      </top>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s>
  <cellStyleXfs count="1">
    <xf numFmtId="0" fontId="0" fillId="0" borderId="0"/>
  </cellStyleXfs>
  <cellXfs count="72">
    <xf numFmtId="0" fontId="0" fillId="0" borderId="0" xfId="0"/>
    <xf numFmtId="1" fontId="0" fillId="0" borderId="0" xfId="0" applyNumberFormat="1"/>
    <xf numFmtId="1" fontId="0" fillId="0" borderId="0" xfId="0" applyNumberFormat="1" applyAlignment="1">
      <alignment horizontal="right"/>
    </xf>
    <xf numFmtId="0" fontId="0" fillId="0" borderId="1" xfId="0" applyBorder="1"/>
    <xf numFmtId="1" fontId="0" fillId="0" borderId="1" xfId="0" applyNumberFormat="1" applyBorder="1"/>
    <xf numFmtId="0" fontId="0" fillId="0" borderId="1" xfId="0" applyBorder="1" applyAlignment="1">
      <alignment horizontal="left"/>
    </xf>
    <xf numFmtId="0" fontId="0" fillId="2" borderId="0" xfId="0" applyFill="1"/>
    <xf numFmtId="0" fontId="2" fillId="2" borderId="0" xfId="0" applyFont="1" applyFill="1" applyAlignment="1">
      <alignment horizontal="center" vertical="center"/>
    </xf>
    <xf numFmtId="0" fontId="0" fillId="2" borderId="1" xfId="0" applyFill="1" applyBorder="1" applyAlignment="1">
      <alignment horizontal="left"/>
    </xf>
    <xf numFmtId="0" fontId="1" fillId="2" borderId="0" xfId="0" applyFont="1" applyFill="1" applyAlignment="1">
      <alignment vertical="center"/>
    </xf>
    <xf numFmtId="0" fontId="0" fillId="5" borderId="2" xfId="0" applyFill="1" applyBorder="1"/>
    <xf numFmtId="0" fontId="0" fillId="5" borderId="3" xfId="0" applyFill="1" applyBorder="1"/>
    <xf numFmtId="0" fontId="0" fillId="5" borderId="4" xfId="0" applyFill="1" applyBorder="1"/>
    <xf numFmtId="0" fontId="0" fillId="5" borderId="9" xfId="0" applyFill="1" applyBorder="1"/>
    <xf numFmtId="0" fontId="0" fillId="5" borderId="0" xfId="0" applyFill="1"/>
    <xf numFmtId="0" fontId="0" fillId="5" borderId="10" xfId="0" applyFill="1" applyBorder="1"/>
    <xf numFmtId="0" fontId="0" fillId="5" borderId="5" xfId="0" applyFill="1" applyBorder="1"/>
    <xf numFmtId="0" fontId="0" fillId="5" borderId="6" xfId="0" applyFill="1" applyBorder="1"/>
    <xf numFmtId="0" fontId="0" fillId="5" borderId="7" xfId="0" applyFill="1" applyBorder="1"/>
    <xf numFmtId="0" fontId="0" fillId="3" borderId="1" xfId="0" applyFill="1" applyBorder="1"/>
    <xf numFmtId="1" fontId="0" fillId="3" borderId="1" xfId="0" applyNumberFormat="1" applyFill="1" applyBorder="1" applyAlignment="1">
      <alignment horizontal="left"/>
    </xf>
    <xf numFmtId="0" fontId="0" fillId="3" borderId="8" xfId="0" applyFill="1" applyBorder="1"/>
    <xf numFmtId="1" fontId="0" fillId="3" borderId="8" xfId="0" applyNumberFormat="1" applyFill="1" applyBorder="1" applyAlignment="1">
      <alignment horizontal="left"/>
    </xf>
    <xf numFmtId="0" fontId="0" fillId="2" borderId="8" xfId="0" applyFill="1" applyBorder="1" applyAlignment="1">
      <alignment horizontal="left"/>
    </xf>
    <xf numFmtId="0" fontId="4" fillId="4" borderId="11" xfId="0" applyFont="1" applyFill="1" applyBorder="1" applyAlignment="1">
      <alignment horizontal="center" vertical="center"/>
    </xf>
    <xf numFmtId="1" fontId="4" fillId="4" borderId="12" xfId="0" applyNumberFormat="1" applyFont="1" applyFill="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vertical="center"/>
    </xf>
    <xf numFmtId="0" fontId="0" fillId="0" borderId="14" xfId="0" applyBorder="1" applyAlignment="1">
      <alignment horizontal="left"/>
    </xf>
    <xf numFmtId="0" fontId="0" fillId="0" borderId="15" xfId="0" applyBorder="1"/>
    <xf numFmtId="1" fontId="0" fillId="0" borderId="14" xfId="0" applyNumberFormat="1" applyBorder="1" applyAlignment="1">
      <alignment horizontal="left"/>
    </xf>
    <xf numFmtId="0" fontId="0" fillId="0" borderId="16" xfId="0" applyBorder="1" applyAlignment="1">
      <alignment horizontal="left"/>
    </xf>
    <xf numFmtId="0" fontId="0" fillId="0" borderId="17" xfId="0" applyBorder="1"/>
    <xf numFmtId="0" fontId="0" fillId="0" borderId="19" xfId="0" applyBorder="1"/>
    <xf numFmtId="0" fontId="0" fillId="0" borderId="18" xfId="0" applyBorder="1"/>
    <xf numFmtId="0" fontId="0" fillId="0" borderId="20" xfId="0" applyBorder="1"/>
    <xf numFmtId="1" fontId="0" fillId="0" borderId="16" xfId="0" applyNumberFormat="1" applyBorder="1" applyAlignment="1">
      <alignment horizontal="left"/>
    </xf>
    <xf numFmtId="0" fontId="0" fillId="0" borderId="21" xfId="0" applyBorder="1"/>
    <xf numFmtId="0" fontId="0" fillId="0" borderId="22" xfId="0" applyBorder="1" applyAlignment="1">
      <alignment horizontal="left"/>
    </xf>
    <xf numFmtId="0" fontId="0" fillId="0" borderId="23" xfId="0" applyBorder="1"/>
    <xf numFmtId="1" fontId="0" fillId="0" borderId="8" xfId="0" applyNumberFormat="1" applyBorder="1"/>
    <xf numFmtId="1" fontId="0" fillId="0" borderId="22" xfId="0" applyNumberFormat="1" applyBorder="1" applyAlignment="1">
      <alignment horizontal="left"/>
    </xf>
    <xf numFmtId="0" fontId="0" fillId="0" borderId="8" xfId="0" applyBorder="1"/>
    <xf numFmtId="0" fontId="0" fillId="0" borderId="11" xfId="0" pivotButton="1" applyBorder="1"/>
    <xf numFmtId="0" fontId="0" fillId="0" borderId="13" xfId="0" applyBorder="1"/>
    <xf numFmtId="0" fontId="0" fillId="0" borderId="11" xfId="0" applyBorder="1" applyAlignment="1">
      <alignment horizontal="left"/>
    </xf>
    <xf numFmtId="0" fontId="0" fillId="0" borderId="13" xfId="0" pivotButton="1" applyBorder="1"/>
    <xf numFmtId="1" fontId="0" fillId="0" borderId="12" xfId="0" applyNumberFormat="1" applyBorder="1"/>
    <xf numFmtId="1" fontId="0" fillId="0" borderId="13" xfId="0" applyNumberFormat="1" applyBorder="1"/>
    <xf numFmtId="1" fontId="0" fillId="0" borderId="11" xfId="0" applyNumberFormat="1" applyBorder="1" applyAlignment="1">
      <alignment horizontal="left"/>
    </xf>
    <xf numFmtId="0" fontId="0" fillId="0" borderId="12" xfId="0" applyBorder="1"/>
    <xf numFmtId="0" fontId="0" fillId="0" borderId="24" xfId="0" applyBorder="1"/>
    <xf numFmtId="0" fontId="0" fillId="0" borderId="25" xfId="0" applyBorder="1"/>
    <xf numFmtId="0" fontId="5" fillId="6" borderId="26" xfId="0" applyFont="1" applyFill="1" applyBorder="1"/>
    <xf numFmtId="1" fontId="5" fillId="6" borderId="11" xfId="0" applyNumberFormat="1" applyFont="1" applyFill="1" applyBorder="1"/>
    <xf numFmtId="1" fontId="5" fillId="6" borderId="12" xfId="0" applyNumberFormat="1" applyFont="1" applyFill="1" applyBorder="1"/>
    <xf numFmtId="1" fontId="5" fillId="6" borderId="13" xfId="0" applyNumberFormat="1" applyFont="1" applyFill="1" applyBorder="1"/>
    <xf numFmtId="1" fontId="5" fillId="6" borderId="27" xfId="0" applyNumberFormat="1" applyFont="1" applyFill="1" applyBorder="1" applyAlignment="1">
      <alignment horizontal="left"/>
    </xf>
    <xf numFmtId="1" fontId="5" fillId="6" borderId="28" xfId="0" applyNumberFormat="1" applyFont="1" applyFill="1" applyBorder="1" applyAlignment="1">
      <alignment horizontal="left"/>
    </xf>
    <xf numFmtId="0" fontId="0" fillId="0" borderId="8" xfId="0" applyBorder="1" applyAlignment="1">
      <alignment horizontal="left"/>
    </xf>
    <xf numFmtId="0" fontId="6" fillId="6" borderId="11" xfId="0" applyFont="1" applyFill="1" applyBorder="1" applyAlignment="1">
      <alignment horizontal="center" vertical="top"/>
    </xf>
    <xf numFmtId="0" fontId="6" fillId="6" borderId="12" xfId="0" applyFont="1" applyFill="1" applyBorder="1" applyAlignment="1">
      <alignment horizontal="center" vertical="top"/>
    </xf>
    <xf numFmtId="1" fontId="6" fillId="6" borderId="12" xfId="0" applyNumberFormat="1" applyFont="1" applyFill="1" applyBorder="1" applyAlignment="1">
      <alignment horizontal="center" vertical="top"/>
    </xf>
    <xf numFmtId="0" fontId="6" fillId="6" borderId="13" xfId="0" applyFont="1" applyFill="1" applyBorder="1"/>
    <xf numFmtId="0" fontId="0" fillId="0" borderId="0" xfId="0" applyAlignment="1">
      <alignment horizontal="center"/>
    </xf>
    <xf numFmtId="0" fontId="3" fillId="3" borderId="2" xfId="0" applyFont="1" applyFill="1" applyBorder="1" applyAlignment="1">
      <alignment horizontal="left" vertical="center"/>
    </xf>
    <xf numFmtId="0" fontId="3" fillId="3" borderId="4" xfId="0" applyFont="1" applyFill="1" applyBorder="1" applyAlignment="1">
      <alignment horizontal="lef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7" fillId="3" borderId="9" xfId="0" applyFont="1" applyFill="1" applyBorder="1" applyAlignment="1">
      <alignment horizontal="center" vertical="center"/>
    </xf>
    <xf numFmtId="0" fontId="7" fillId="3" borderId="0" xfId="0" applyFont="1" applyFill="1" applyAlignment="1">
      <alignment horizontal="center" vertical="center"/>
    </xf>
  </cellXfs>
  <cellStyles count="1">
    <cellStyle name="Normal" xfId="0" builtinId="0"/>
  </cellStyles>
  <dxfs count="27">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9" defaultPivotStyle="PivotStyleLight16"/>
  <colors>
    <mruColors>
      <color rgb="FFE7FF07"/>
      <color rgb="FFF4EF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[14.Risk_Assessment_Matrix_Project.xlsx]Pivot Table!PivotTable1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Risk Level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2"/>
          </a:solidFill>
          <a:ln>
            <a:noFill/>
          </a:ln>
          <a:effectLst>
            <a:outerShdw blurRad="254000" sx="102000" sy="102000" algn="ctr" rotWithShape="0">
              <a:prstClr val="black">
                <a:alpha val="20000"/>
              </a:prstClr>
            </a:outerShdw>
          </a:effectLst>
          <a:sp3d/>
        </c:spPr>
      </c:pivotFmt>
      <c:pivotFmt>
        <c:idx val="8"/>
        <c:spPr>
          <a:solidFill>
            <a:schemeClr val="accent3"/>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E12-4EF6-B908-8BD6345ED18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E12-4EF6-B908-8BD6345ED18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E12-4EF6-B908-8BD6345ED18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Table'!$A$3:$A$6</c:f>
              <c:strCache>
                <c:ptCount val="3"/>
                <c:pt idx="0">
                  <c:v>High</c:v>
                </c:pt>
                <c:pt idx="1">
                  <c:v>Low</c:v>
                </c:pt>
                <c:pt idx="2">
                  <c:v>Medium</c:v>
                </c:pt>
              </c:strCache>
            </c:strRef>
          </c:cat>
          <c:val>
            <c:numRef>
              <c:f>'Pivot Table'!$B$3:$B$6</c:f>
              <c:numCache>
                <c:formatCode>General</c:formatCode>
                <c:ptCount val="3"/>
                <c:pt idx="0">
                  <c:v>3</c:v>
                </c:pt>
                <c:pt idx="1">
                  <c:v>1</c:v>
                </c:pt>
                <c:pt idx="2">
                  <c:v>1</c:v>
                </c:pt>
              </c:numCache>
            </c:numRef>
          </c:val>
          <c:extLst>
            <c:ext xmlns:c16="http://schemas.microsoft.com/office/drawing/2014/chart" uri="{C3380CC4-5D6E-409C-BE32-E72D297353CC}">
              <c16:uniqueId val="{00000006-DE12-4EF6-B908-8BD6345ED180}"/>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[14.Risk_Assessment_Matrix_Project.xlsx]Pivot Table!PivotTable2</c:name>
    <c:fmtId val="5"/>
  </c:pivotSource>
  <c:chart>
    <c:title>
      <c:tx>
        <c:rich>
          <a:bodyPr rot="0" spcFirstLastPara="1" vertOverflow="ellipsis" vert="horz" wrap="square" anchor="ctr" anchorCtr="1"/>
          <a:lstStyle/>
          <a:p>
            <a:pPr>
              <a:defRPr sz="1400" b="1" i="1" u="none" strike="noStrike" kern="1200" cap="none" spc="20" baseline="0">
                <a:solidFill>
                  <a:schemeClr val="tx1"/>
                </a:solidFill>
                <a:latin typeface="+mn-lt"/>
                <a:ea typeface="+mn-ea"/>
                <a:cs typeface="+mn-cs"/>
              </a:defRPr>
            </a:pPr>
            <a:r>
              <a:rPr lang="en-US" b="1" i="1">
                <a:solidFill>
                  <a:schemeClr val="tx1"/>
                </a:solidFill>
              </a:rPr>
              <a:t>Risk Distribution by Likelihood &amp; Impact</a:t>
            </a:r>
          </a:p>
        </c:rich>
      </c:tx>
      <c:overlay val="0"/>
      <c:spPr>
        <a:noFill/>
        <a:ln>
          <a:noFill/>
        </a:ln>
        <a:effectLst/>
      </c:spPr>
      <c:txPr>
        <a:bodyPr rot="0" spcFirstLastPara="1" vertOverflow="ellipsis" vert="horz" wrap="square" anchor="ctr" anchorCtr="1"/>
        <a:lstStyle/>
        <a:p>
          <a:pPr>
            <a:defRPr sz="1400" b="1" i="1" u="none" strike="noStrike" kern="1200" cap="none" spc="2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Table'!$B$8:$B$9</c:f>
              <c:strCache>
                <c:ptCount val="1"/>
                <c:pt idx="0">
                  <c:v>3</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Table'!$A$10:$A$14</c:f>
              <c:strCache>
                <c:ptCount val="4"/>
                <c:pt idx="0">
                  <c:v>2</c:v>
                </c:pt>
                <c:pt idx="1">
                  <c:v>3</c:v>
                </c:pt>
                <c:pt idx="2">
                  <c:v>4</c:v>
                </c:pt>
                <c:pt idx="3">
                  <c:v>5</c:v>
                </c:pt>
              </c:strCache>
            </c:strRef>
          </c:cat>
          <c:val>
            <c:numRef>
              <c:f>'Pivot Table'!$B$10:$B$14</c:f>
              <c:numCache>
                <c:formatCode>General</c:formatCode>
                <c:ptCount val="4"/>
                <c:pt idx="0">
                  <c:v>1</c:v>
                </c:pt>
              </c:numCache>
            </c:numRef>
          </c:val>
          <c:extLst>
            <c:ext xmlns:c16="http://schemas.microsoft.com/office/drawing/2014/chart" uri="{C3380CC4-5D6E-409C-BE32-E72D297353CC}">
              <c16:uniqueId val="{00000000-00EF-4AB1-8F02-2DC467B311AF}"/>
            </c:ext>
          </c:extLst>
        </c:ser>
        <c:ser>
          <c:idx val="1"/>
          <c:order val="1"/>
          <c:tx>
            <c:strRef>
              <c:f>'Pivot Table'!$C$8:$C$9</c:f>
              <c:strCache>
                <c:ptCount val="1"/>
                <c:pt idx="0">
                  <c:v>4</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Table'!$A$10:$A$14</c:f>
              <c:strCache>
                <c:ptCount val="4"/>
                <c:pt idx="0">
                  <c:v>2</c:v>
                </c:pt>
                <c:pt idx="1">
                  <c:v>3</c:v>
                </c:pt>
                <c:pt idx="2">
                  <c:v>4</c:v>
                </c:pt>
                <c:pt idx="3">
                  <c:v>5</c:v>
                </c:pt>
              </c:strCache>
            </c:strRef>
          </c:cat>
          <c:val>
            <c:numRef>
              <c:f>'Pivot Table'!$C$10:$C$14</c:f>
              <c:numCache>
                <c:formatCode>General</c:formatCode>
                <c:ptCount val="4"/>
                <c:pt idx="1">
                  <c:v>1</c:v>
                </c:pt>
                <c:pt idx="3">
                  <c:v>1</c:v>
                </c:pt>
              </c:numCache>
            </c:numRef>
          </c:val>
          <c:extLst>
            <c:ext xmlns:c16="http://schemas.microsoft.com/office/drawing/2014/chart" uri="{C3380CC4-5D6E-409C-BE32-E72D297353CC}">
              <c16:uniqueId val="{00000008-00EF-4AB1-8F02-2DC467B311AF}"/>
            </c:ext>
          </c:extLst>
        </c:ser>
        <c:ser>
          <c:idx val="2"/>
          <c:order val="2"/>
          <c:tx>
            <c:strRef>
              <c:f>'Pivot Table'!$D$8:$D$9</c:f>
              <c:strCache>
                <c:ptCount val="1"/>
                <c:pt idx="0">
                  <c:v>5</c:v>
                </c:pt>
              </c:strCache>
            </c:strRef>
          </c:tx>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Table'!$A$10:$A$14</c:f>
              <c:strCache>
                <c:ptCount val="4"/>
                <c:pt idx="0">
                  <c:v>2</c:v>
                </c:pt>
                <c:pt idx="1">
                  <c:v>3</c:v>
                </c:pt>
                <c:pt idx="2">
                  <c:v>4</c:v>
                </c:pt>
                <c:pt idx="3">
                  <c:v>5</c:v>
                </c:pt>
              </c:strCache>
            </c:strRef>
          </c:cat>
          <c:val>
            <c:numRef>
              <c:f>'Pivot Table'!$D$10:$D$14</c:f>
              <c:numCache>
                <c:formatCode>General</c:formatCode>
                <c:ptCount val="4"/>
                <c:pt idx="2">
                  <c:v>2</c:v>
                </c:pt>
              </c:numCache>
            </c:numRef>
          </c:val>
          <c:extLst>
            <c:ext xmlns:c16="http://schemas.microsoft.com/office/drawing/2014/chart" uri="{C3380CC4-5D6E-409C-BE32-E72D297353CC}">
              <c16:uniqueId val="{00000009-00EF-4AB1-8F02-2DC467B311AF}"/>
            </c:ext>
          </c:extLst>
        </c:ser>
        <c:dLbls>
          <c:dLblPos val="outEnd"/>
          <c:showLegendKey val="0"/>
          <c:showVal val="1"/>
          <c:showCatName val="0"/>
          <c:showSerName val="0"/>
          <c:showPercent val="0"/>
          <c:showBubbleSize val="0"/>
        </c:dLbls>
        <c:gapWidth val="100"/>
        <c:overlap val="-24"/>
        <c:axId val="1806589808"/>
        <c:axId val="1806575888"/>
      </c:barChart>
      <c:catAx>
        <c:axId val="180658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06575888"/>
        <c:crosses val="autoZero"/>
        <c:auto val="1"/>
        <c:lblAlgn val="ctr"/>
        <c:lblOffset val="100"/>
        <c:noMultiLvlLbl val="0"/>
      </c:catAx>
      <c:valAx>
        <c:axId val="180657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0658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180975</xdr:colOff>
      <xdr:row>2</xdr:row>
      <xdr:rowOff>0</xdr:rowOff>
    </xdr:from>
    <xdr:to>
      <xdr:col>4</xdr:col>
      <xdr:colOff>371475</xdr:colOff>
      <xdr:row>14</xdr:row>
      <xdr:rowOff>152400</xdr:rowOff>
    </xdr:to>
    <mc:AlternateContent xmlns:mc="http://schemas.openxmlformats.org/markup-compatibility/2006" xmlns:a14="http://schemas.microsoft.com/office/drawing/2010/main">
      <mc:Choice Requires="a14">
        <xdr:graphicFrame macro="">
          <xdr:nvGraphicFramePr>
            <xdr:cNvPr id="2" name="Likelihood (1-5) 1">
              <a:extLst>
                <a:ext uri="{FF2B5EF4-FFF2-40B4-BE49-F238E27FC236}">
                  <a16:creationId xmlns:a16="http://schemas.microsoft.com/office/drawing/2014/main" id="{A2655C9B-1D89-452E-8FF9-EC6510EE1124}"/>
                </a:ext>
              </a:extLst>
            </xdr:cNvPr>
            <xdr:cNvGraphicFramePr/>
          </xdr:nvGraphicFramePr>
          <xdr:xfrm>
            <a:off x="0" y="0"/>
            <a:ext cx="0" cy="0"/>
          </xdr:xfrm>
          <a:graphic>
            <a:graphicData uri="http://schemas.microsoft.com/office/drawing/2010/slicer">
              <sle:slicer xmlns:sle="http://schemas.microsoft.com/office/drawing/2010/slicer" name="Likelihood (1-5) 1"/>
            </a:graphicData>
          </a:graphic>
        </xdr:graphicFrame>
      </mc:Choice>
      <mc:Fallback xmlns="">
        <xdr:sp macro="" textlink="">
          <xdr:nvSpPr>
            <xdr:cNvPr id="0" name=""/>
            <xdr:cNvSpPr>
              <a:spLocks noTextEdit="1"/>
            </xdr:cNvSpPr>
          </xdr:nvSpPr>
          <xdr:spPr>
            <a:xfrm>
              <a:off x="1762125" y="390525"/>
              <a:ext cx="1762125" cy="243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171450</xdr:rowOff>
    </xdr:from>
    <xdr:to>
      <xdr:col>2</xdr:col>
      <xdr:colOff>200025</xdr:colOff>
      <xdr:row>14</xdr:row>
      <xdr:rowOff>161925</xdr:rowOff>
    </xdr:to>
    <mc:AlternateContent xmlns:mc="http://schemas.openxmlformats.org/markup-compatibility/2006" xmlns:a14="http://schemas.microsoft.com/office/drawing/2010/main">
      <mc:Choice Requires="a14">
        <xdr:graphicFrame macro="">
          <xdr:nvGraphicFramePr>
            <xdr:cNvPr id="3" name="Impact (1-5) 2">
              <a:extLst>
                <a:ext uri="{FF2B5EF4-FFF2-40B4-BE49-F238E27FC236}">
                  <a16:creationId xmlns:a16="http://schemas.microsoft.com/office/drawing/2014/main" id="{D48BCC7C-344F-46ED-9FE1-996CA4747B13}"/>
                </a:ext>
              </a:extLst>
            </xdr:cNvPr>
            <xdr:cNvGraphicFramePr/>
          </xdr:nvGraphicFramePr>
          <xdr:xfrm>
            <a:off x="0" y="0"/>
            <a:ext cx="0" cy="0"/>
          </xdr:xfrm>
          <a:graphic>
            <a:graphicData uri="http://schemas.microsoft.com/office/drawing/2010/slicer">
              <sle:slicer xmlns:sle="http://schemas.microsoft.com/office/drawing/2010/slicer" name="Impact (1-5) 2"/>
            </a:graphicData>
          </a:graphic>
        </xdr:graphicFrame>
      </mc:Choice>
      <mc:Fallback xmlns="">
        <xdr:sp macro="" textlink="">
          <xdr:nvSpPr>
            <xdr:cNvPr id="0" name=""/>
            <xdr:cNvSpPr>
              <a:spLocks noTextEdit="1"/>
            </xdr:cNvSpPr>
          </xdr:nvSpPr>
          <xdr:spPr>
            <a:xfrm>
              <a:off x="0" y="1704975"/>
              <a:ext cx="1781175"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9525</xdr:rowOff>
    </xdr:from>
    <xdr:to>
      <xdr:col>2</xdr:col>
      <xdr:colOff>190501</xdr:colOff>
      <xdr:row>8</xdr:row>
      <xdr:rowOff>171450</xdr:rowOff>
    </xdr:to>
    <mc:AlternateContent xmlns:mc="http://schemas.openxmlformats.org/markup-compatibility/2006" xmlns:a14="http://schemas.microsoft.com/office/drawing/2010/main">
      <mc:Choice Requires="a14">
        <xdr:graphicFrame macro="">
          <xdr:nvGraphicFramePr>
            <xdr:cNvPr id="4" name="Risk Level 2">
              <a:extLst>
                <a:ext uri="{FF2B5EF4-FFF2-40B4-BE49-F238E27FC236}">
                  <a16:creationId xmlns:a16="http://schemas.microsoft.com/office/drawing/2014/main" id="{31163C73-8152-42C6-8464-DCEA9EF7A3AC}"/>
                </a:ext>
              </a:extLst>
            </xdr:cNvPr>
            <xdr:cNvGraphicFramePr/>
          </xdr:nvGraphicFramePr>
          <xdr:xfrm>
            <a:off x="0" y="0"/>
            <a:ext cx="0" cy="0"/>
          </xdr:xfrm>
          <a:graphic>
            <a:graphicData uri="http://schemas.microsoft.com/office/drawing/2010/slicer">
              <sle:slicer xmlns:sle="http://schemas.microsoft.com/office/drawing/2010/slicer" name="Risk Level 2"/>
            </a:graphicData>
          </a:graphic>
        </xdr:graphicFrame>
      </mc:Choice>
      <mc:Fallback xmlns="">
        <xdr:sp macro="" textlink="">
          <xdr:nvSpPr>
            <xdr:cNvPr id="0" name=""/>
            <xdr:cNvSpPr>
              <a:spLocks noTextEdit="1"/>
            </xdr:cNvSpPr>
          </xdr:nvSpPr>
          <xdr:spPr>
            <a:xfrm>
              <a:off x="0" y="400050"/>
              <a:ext cx="1771651"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19050</xdr:colOff>
      <xdr:row>2</xdr:row>
      <xdr:rowOff>0</xdr:rowOff>
    </xdr:from>
    <xdr:to>
      <xdr:col>14</xdr:col>
      <xdr:colOff>266700</xdr:colOff>
      <xdr:row>21</xdr:row>
      <xdr:rowOff>161925</xdr:rowOff>
    </xdr:to>
    <xdr:graphicFrame macro="">
      <xdr:nvGraphicFramePr>
        <xdr:cNvPr id="5" name="Chart 4">
          <a:extLst>
            <a:ext uri="{FF2B5EF4-FFF2-40B4-BE49-F238E27FC236}">
              <a16:creationId xmlns:a16="http://schemas.microsoft.com/office/drawing/2014/main" id="{D8C03931-E60C-42D5-9D9D-7557164E0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314324</xdr:colOff>
      <xdr:row>2</xdr:row>
      <xdr:rowOff>1</xdr:rowOff>
    </xdr:from>
    <xdr:to>
      <xdr:col>24</xdr:col>
      <xdr:colOff>171449</xdr:colOff>
      <xdr:row>21</xdr:row>
      <xdr:rowOff>152400</xdr:rowOff>
    </xdr:to>
    <xdr:graphicFrame macro="">
      <xdr:nvGraphicFramePr>
        <xdr:cNvPr id="6" name="Chart 5">
          <a:extLst>
            <a:ext uri="{FF2B5EF4-FFF2-40B4-BE49-F238E27FC236}">
              <a16:creationId xmlns:a16="http://schemas.microsoft.com/office/drawing/2014/main" id="{1807706A-53C9-4932-A939-52B624C4A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d Hassan" refreshedDate="45757.87030185185" createdVersion="8" refreshedVersion="8" minRefreshableVersion="3" recordCount="5" xr:uid="{6E866DD2-5721-434F-9913-87FDA4431C74}">
  <cacheSource type="worksheet">
    <worksheetSource ref="A1:G6" sheet="Risk Data"/>
  </cacheSource>
  <cacheFields count="7">
    <cacheField name="Risk ID" numFmtId="0">
      <sharedItems count="5">
        <s v="R1"/>
        <s v="R2"/>
        <s v="R3"/>
        <s v="R4"/>
        <s v="R5"/>
      </sharedItems>
    </cacheField>
    <cacheField name="Risk Description" numFmtId="0">
      <sharedItems/>
    </cacheField>
    <cacheField name="Likelihood (1-5)" numFmtId="1">
      <sharedItems containsSemiMixedTypes="0" containsString="0" containsNumber="1" containsInteger="1" minValue="2" maxValue="5" count="4">
        <n v="4"/>
        <n v="3"/>
        <n v="5"/>
        <n v="2"/>
      </sharedItems>
    </cacheField>
    <cacheField name="Impact (1-5)" numFmtId="1">
      <sharedItems containsSemiMixedTypes="0" containsString="0" containsNumber="1" containsInteger="1" minValue="3" maxValue="5" count="3">
        <n v="5"/>
        <n v="4"/>
        <n v="3"/>
      </sharedItems>
    </cacheField>
    <cacheField name="Mitigation Plan" numFmtId="0">
      <sharedItems/>
    </cacheField>
    <cacheField name="Risk Score" numFmtId="0">
      <sharedItems containsSemiMixedTypes="0" containsString="0" containsNumber="1" containsInteger="1" minValue="6" maxValue="20"/>
    </cacheField>
    <cacheField name="Risk Level" numFmtId="0">
      <sharedItems count="3">
        <s v="High"/>
        <s v="Medium"/>
        <s v="Low"/>
      </sharedItems>
    </cacheField>
  </cacheFields>
  <extLst>
    <ext xmlns:x14="http://schemas.microsoft.com/office/spreadsheetml/2009/9/main" uri="{725AE2AE-9491-48be-B2B4-4EB974FC3084}">
      <x14:pivotCacheDefinition pivotCacheId="9698033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s v="Scope creep due to unclear requirements"/>
    <x v="0"/>
    <x v="0"/>
    <s v="Clarify and freeze requirements early"/>
    <n v="20"/>
    <x v="0"/>
  </r>
  <r>
    <x v="1"/>
    <s v="Key team member resignation"/>
    <x v="1"/>
    <x v="1"/>
    <s v="Cross-train team members"/>
    <n v="12"/>
    <x v="1"/>
  </r>
  <r>
    <x v="2"/>
    <s v="Budget overrun"/>
    <x v="2"/>
    <x v="1"/>
    <s v="Monitor budget weekly"/>
    <n v="20"/>
    <x v="0"/>
  </r>
  <r>
    <x v="3"/>
    <s v="Vendor delay in delivery"/>
    <x v="3"/>
    <x v="2"/>
    <s v="Set early deadlines for vendors"/>
    <n v="6"/>
    <x v="2"/>
  </r>
  <r>
    <x v="4"/>
    <s v="Data security breach"/>
    <x v="0"/>
    <x v="0"/>
    <s v="Implement strict access controls"/>
    <n v="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CA8718-81DD-486C-893C-40176F2F5739}"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isk Level">
  <location ref="A2:B6" firstHeaderRow="1" firstDataRow="1" firstDataCol="1"/>
  <pivotFields count="7">
    <pivotField showAll="0"/>
    <pivotField showAll="0"/>
    <pivotField numFmtId="1" showAll="0">
      <items count="5">
        <item x="3"/>
        <item x="1"/>
        <item x="0"/>
        <item x="2"/>
        <item t="default"/>
      </items>
    </pivotField>
    <pivotField numFmtId="1" showAll="0">
      <items count="4">
        <item x="2"/>
        <item x="1"/>
        <item x="0"/>
        <item t="default"/>
      </items>
    </pivotField>
    <pivotField showAll="0"/>
    <pivotField showAll="0"/>
    <pivotField axis="axisRow" dataField="1" showAll="0">
      <items count="4">
        <item x="0"/>
        <item x="2"/>
        <item x="1"/>
        <item t="default"/>
      </items>
    </pivotField>
  </pivotFields>
  <rowFields count="1">
    <field x="6"/>
  </rowFields>
  <rowItems count="4">
    <i>
      <x/>
    </i>
    <i>
      <x v="1"/>
    </i>
    <i>
      <x v="2"/>
    </i>
    <i t="grand">
      <x/>
    </i>
  </rowItems>
  <colItems count="1">
    <i/>
  </colItems>
  <dataFields count="1">
    <dataField name="Count of Risk Level" fld="6" subtotal="count" baseField="0" baseItem="0"/>
  </dataFields>
  <formats count="10">
    <format dxfId="9">
      <pivotArea type="all" dataOnly="0" outline="0" fieldPosition="0"/>
    </format>
    <format dxfId="8">
      <pivotArea outline="0" collapsedLevelsAreSubtotals="1" fieldPosition="0"/>
    </format>
    <format dxfId="7">
      <pivotArea field="6" type="button" dataOnly="0" labelOnly="1" outline="0" axis="axisRow" fieldPosition="0"/>
    </format>
    <format dxfId="6">
      <pivotArea dataOnly="0" labelOnly="1" fieldPosition="0">
        <references count="1">
          <reference field="6" count="0"/>
        </references>
      </pivotArea>
    </format>
    <format dxfId="5">
      <pivotArea dataOnly="0" labelOnly="1" grandRow="1" outline="0" fieldPosition="0"/>
    </format>
    <format dxfId="4">
      <pivotArea dataOnly="0" labelOnly="1" outline="0" axis="axisValues" fieldPosition="0"/>
    </format>
    <format dxfId="3">
      <pivotArea field="6" type="button" dataOnly="0" labelOnly="1" outline="0" axis="axisRow" fieldPosition="0"/>
    </format>
    <format dxfId="2">
      <pivotArea dataOnly="0" labelOnly="1" outline="0" axis="axisValues" fieldPosition="0"/>
    </format>
    <format dxfId="1">
      <pivotArea grandRow="1" outline="0" collapsedLevelsAreSubtotals="1" fieldPosition="0"/>
    </format>
    <format dxfId="0">
      <pivotArea dataOnly="0" labelOnly="1" grandRow="1" outline="0" fieldPosition="0"/>
    </format>
  </formats>
  <chartFormats count="4">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6" count="1" selected="0">
            <x v="0"/>
          </reference>
        </references>
      </pivotArea>
    </chartFormat>
    <chartFormat chart="5" format="15">
      <pivotArea type="data" outline="0" fieldPosition="0">
        <references count="2">
          <reference field="4294967294" count="1" selected="0">
            <x v="0"/>
          </reference>
          <reference field="6" count="1" selected="0">
            <x v="1"/>
          </reference>
        </references>
      </pivotArea>
    </chartFormat>
    <chartFormat chart="5" format="16">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F85DD1-6448-4B47-919B-5EDC17C5D864}"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Likelihood(1-5)" colHeaderCaption="Impact(1-5)">
  <location ref="A8:E14" firstHeaderRow="1" firstDataRow="2" firstDataCol="1"/>
  <pivotFields count="7">
    <pivotField dataField="1" showAll="0">
      <items count="6">
        <item x="0"/>
        <item x="1"/>
        <item x="2"/>
        <item x="3"/>
        <item x="4"/>
        <item t="default"/>
      </items>
    </pivotField>
    <pivotField showAll="0"/>
    <pivotField axis="axisRow" numFmtId="1" showAll="0">
      <items count="5">
        <item x="3"/>
        <item x="1"/>
        <item x="0"/>
        <item x="2"/>
        <item t="default"/>
      </items>
    </pivotField>
    <pivotField axis="axisCol" numFmtId="1" showAll="0">
      <items count="4">
        <item x="2"/>
        <item x="1"/>
        <item x="0"/>
        <item t="default"/>
      </items>
    </pivotField>
    <pivotField showAll="0"/>
    <pivotField showAll="0"/>
    <pivotField showAll="0">
      <items count="4">
        <item x="0"/>
        <item x="2"/>
        <item x="1"/>
        <item t="default"/>
      </items>
    </pivotField>
  </pivotFields>
  <rowFields count="1">
    <field x="2"/>
  </rowFields>
  <rowItems count="5">
    <i>
      <x/>
    </i>
    <i>
      <x v="1"/>
    </i>
    <i>
      <x v="2"/>
    </i>
    <i>
      <x v="3"/>
    </i>
    <i t="grand">
      <x/>
    </i>
  </rowItems>
  <colFields count="1">
    <field x="3"/>
  </colFields>
  <colItems count="4">
    <i>
      <x/>
    </i>
    <i>
      <x v="1"/>
    </i>
    <i>
      <x v="2"/>
    </i>
    <i t="grand">
      <x/>
    </i>
  </colItems>
  <dataFields count="1">
    <dataField name="Count of Risk ID" fld="0" subtotal="count" baseField="0" baseItem="0"/>
  </dataFields>
  <formats count="17">
    <format dxfId="26">
      <pivotArea type="all" dataOnly="0" outline="0" fieldPosition="0"/>
    </format>
    <format dxfId="25">
      <pivotArea outline="0" collapsedLevelsAreSubtotals="1" fieldPosition="0"/>
    </format>
    <format dxfId="24">
      <pivotArea type="origin" dataOnly="0" labelOnly="1" outline="0" fieldPosition="0"/>
    </format>
    <format dxfId="23">
      <pivotArea field="3" type="button" dataOnly="0" labelOnly="1" outline="0" axis="axisCol" fieldPosition="0"/>
    </format>
    <format dxfId="22">
      <pivotArea type="topRight" dataOnly="0" labelOnly="1" outline="0" fieldPosition="0"/>
    </format>
    <format dxfId="21">
      <pivotArea field="2" type="button" dataOnly="0" labelOnly="1" outline="0" axis="axisRow" fieldPosition="0"/>
    </format>
    <format dxfId="20">
      <pivotArea dataOnly="0" labelOnly="1" fieldPosition="0">
        <references count="1">
          <reference field="2" count="0"/>
        </references>
      </pivotArea>
    </format>
    <format dxfId="19">
      <pivotArea dataOnly="0" labelOnly="1" grandRow="1" outline="0" fieldPosition="0"/>
    </format>
    <format dxfId="18">
      <pivotArea dataOnly="0" labelOnly="1" fieldPosition="0">
        <references count="1">
          <reference field="3" count="0"/>
        </references>
      </pivotArea>
    </format>
    <format dxfId="17">
      <pivotArea dataOnly="0" labelOnly="1" grandCol="1" outline="0" fieldPosition="0"/>
    </format>
    <format dxfId="16">
      <pivotArea type="origin" dataOnly="0" labelOnly="1" outline="0" fieldPosition="0"/>
    </format>
    <format dxfId="15">
      <pivotArea field="3" type="button" dataOnly="0" labelOnly="1" outline="0" axis="axisCol" fieldPosition="0"/>
    </format>
    <format dxfId="14">
      <pivotArea field="2" type="button" dataOnly="0" labelOnly="1" outline="0" axis="axisRow" fieldPosition="0"/>
    </format>
    <format dxfId="13">
      <pivotArea dataOnly="0" labelOnly="1" fieldPosition="0">
        <references count="1">
          <reference field="3" count="0"/>
        </references>
      </pivotArea>
    </format>
    <format dxfId="12">
      <pivotArea dataOnly="0" labelOnly="1" grandCol="1" outline="0" fieldPosition="0"/>
    </format>
    <format dxfId="11">
      <pivotArea grandRow="1" outline="0" collapsedLevelsAreSubtotals="1" fieldPosition="0"/>
    </format>
    <format dxfId="10">
      <pivotArea dataOnly="0" labelOnly="1" grandRow="1" outline="0" fieldPosition="0"/>
    </format>
  </formats>
  <chartFormats count="3">
    <chartFormat chart="5" format="12" series="1">
      <pivotArea type="data" outline="0" fieldPosition="0">
        <references count="2">
          <reference field="4294967294" count="1" selected="0">
            <x v="0"/>
          </reference>
          <reference field="3" count="1" selected="0">
            <x v="0"/>
          </reference>
        </references>
      </pivotArea>
    </chartFormat>
    <chartFormat chart="5" format="13" series="1">
      <pivotArea type="data" outline="0" fieldPosition="0">
        <references count="2">
          <reference field="4294967294" count="1" selected="0">
            <x v="0"/>
          </reference>
          <reference field="3" count="1" selected="0">
            <x v="1"/>
          </reference>
        </references>
      </pivotArea>
    </chartFormat>
    <chartFormat chart="5" format="14"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kelihood__1_5" xr10:uid="{27C3E0A4-8FDD-476C-9D2C-2F81A879757E}" sourceName="Likelihood (1-5)">
  <pivotTables>
    <pivotTable tabId="4" name="PivotTable1"/>
    <pivotTable tabId="4" name="PivotTable2"/>
  </pivotTables>
  <data>
    <tabular pivotCacheId="96980331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Level" xr10:uid="{944D501F-15E3-4DE2-99D0-0BD405CB6482}" sourceName="Risk Level">
  <pivotTables>
    <pivotTable tabId="4" name="PivotTable1"/>
    <pivotTable tabId="4" name="PivotTable2"/>
  </pivotTables>
  <data>
    <tabular pivotCacheId="96980331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pact__1_5" xr10:uid="{8C6CB98C-14F2-4475-B829-0684903A217D}" sourceName="Impact (1-5)">
  <pivotTables>
    <pivotTable tabId="4" name="PivotTable1"/>
    <pivotTable tabId="4" name="PivotTable2"/>
  </pivotTables>
  <data>
    <tabular pivotCacheId="96980331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ikelihood (1-5) 1" xr10:uid="{D86B5281-473A-4E31-973E-4292E1F53B2D}" cache="Slicer_Likelihood__1_5" caption="Likelihood (1-5)" rowHeight="241300"/>
  <slicer name="Risk Level 2" xr10:uid="{3E2FBDD3-8AFF-47E0-80B7-88CADAA79E67}" cache="Slicer_Risk_Level" caption="Risk Level" rowHeight="241300"/>
  <slicer name="Impact (1-5) 2" xr10:uid="{5F712CAC-48C5-4A26-8DCC-8A268C4DCEDD}" cache="Slicer_Impact__1_5" caption="Impact (1-5)"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A1:G16"/>
  <sheetViews>
    <sheetView workbookViewId="0">
      <selection activeCell="D10" sqref="D10"/>
    </sheetView>
  </sheetViews>
  <sheetFormatPr defaultRowHeight="15" x14ac:dyDescent="0.25"/>
  <cols>
    <col min="1" max="1" width="9.7109375" bestFit="1" customWidth="1"/>
    <col min="2" max="2" width="38.42578125" bestFit="1" customWidth="1"/>
    <col min="3" max="3" width="21" style="1" bestFit="1" customWidth="1"/>
    <col min="4" max="4" width="16.7109375" style="1" bestFit="1" customWidth="1"/>
    <col min="5" max="5" width="34.85546875" bestFit="1" customWidth="1"/>
    <col min="6" max="6" width="14" bestFit="1" customWidth="1"/>
    <col min="7" max="7" width="13.7109375" bestFit="1" customWidth="1"/>
  </cols>
  <sheetData>
    <row r="1" spans="1:7" ht="21.75" thickBot="1" x14ac:dyDescent="0.4">
      <c r="A1" s="60" t="s">
        <v>0</v>
      </c>
      <c r="B1" s="61" t="s">
        <v>1</v>
      </c>
      <c r="C1" s="62" t="s">
        <v>2</v>
      </c>
      <c r="D1" s="62" t="s">
        <v>3</v>
      </c>
      <c r="E1" s="61" t="s">
        <v>4</v>
      </c>
      <c r="F1" s="61" t="s">
        <v>20</v>
      </c>
      <c r="G1" s="63" t="s">
        <v>21</v>
      </c>
    </row>
    <row r="2" spans="1:7" x14ac:dyDescent="0.25">
      <c r="A2" s="42" t="s">
        <v>5</v>
      </c>
      <c r="B2" s="42" t="s">
        <v>10</v>
      </c>
      <c r="C2" s="40">
        <v>4</v>
      </c>
      <c r="D2" s="40">
        <v>5</v>
      </c>
      <c r="E2" s="42" t="s">
        <v>15</v>
      </c>
      <c r="F2" s="59">
        <f>C2*D2</f>
        <v>20</v>
      </c>
      <c r="G2" s="42" t="str">
        <f>IF(AND(C2&gt;=4, D2&gt;=4), "High", IF(AND(C2=3, D2&gt;=3), "Medium", IF(AND(C2&lt;=2, D2&lt;=6), "Low", "Other")))</f>
        <v>High</v>
      </c>
    </row>
    <row r="3" spans="1:7" x14ac:dyDescent="0.25">
      <c r="A3" s="3" t="s">
        <v>6</v>
      </c>
      <c r="B3" s="3" t="s">
        <v>11</v>
      </c>
      <c r="C3" s="4">
        <v>3</v>
      </c>
      <c r="D3" s="4">
        <v>4</v>
      </c>
      <c r="E3" s="3" t="s">
        <v>16</v>
      </c>
      <c r="F3" s="5">
        <f t="shared" ref="F3:F6" si="0">C3*D3</f>
        <v>12</v>
      </c>
      <c r="G3" s="3" t="str">
        <f t="shared" ref="G3:G6" si="1">IF(AND(C3&gt;=4, D3&gt;=4), "High", IF(AND(C3=3, D3&gt;=3), "Medium", IF(AND(C3&lt;=2, D3&lt;=6), "Low", "Other")))</f>
        <v>Medium</v>
      </c>
    </row>
    <row r="4" spans="1:7" x14ac:dyDescent="0.25">
      <c r="A4" s="3" t="s">
        <v>7</v>
      </c>
      <c r="B4" s="3" t="s">
        <v>12</v>
      </c>
      <c r="C4" s="4">
        <v>5</v>
      </c>
      <c r="D4" s="4">
        <v>4</v>
      </c>
      <c r="E4" s="3" t="s">
        <v>17</v>
      </c>
      <c r="F4" s="5">
        <f t="shared" si="0"/>
        <v>20</v>
      </c>
      <c r="G4" s="3" t="str">
        <f t="shared" si="1"/>
        <v>High</v>
      </c>
    </row>
    <row r="5" spans="1:7" x14ac:dyDescent="0.25">
      <c r="A5" s="3" t="s">
        <v>8</v>
      </c>
      <c r="B5" s="3" t="s">
        <v>13</v>
      </c>
      <c r="C5" s="4">
        <v>2</v>
      </c>
      <c r="D5" s="4">
        <v>3</v>
      </c>
      <c r="E5" s="3" t="s">
        <v>18</v>
      </c>
      <c r="F5" s="5">
        <f t="shared" si="0"/>
        <v>6</v>
      </c>
      <c r="G5" s="3" t="str">
        <f t="shared" si="1"/>
        <v>Low</v>
      </c>
    </row>
    <row r="6" spans="1:7" x14ac:dyDescent="0.25">
      <c r="A6" s="3" t="s">
        <v>9</v>
      </c>
      <c r="B6" s="3" t="s">
        <v>14</v>
      </c>
      <c r="C6" s="4">
        <v>4</v>
      </c>
      <c r="D6" s="4">
        <v>5</v>
      </c>
      <c r="E6" s="3" t="s">
        <v>19</v>
      </c>
      <c r="F6" s="5">
        <f t="shared" si="0"/>
        <v>20</v>
      </c>
      <c r="G6" s="3" t="str">
        <f t="shared" si="1"/>
        <v>High</v>
      </c>
    </row>
    <row r="12" spans="1:7" x14ac:dyDescent="0.25">
      <c r="C12" s="2"/>
      <c r="D12" s="2"/>
    </row>
    <row r="13" spans="1:7" x14ac:dyDescent="0.25">
      <c r="C13" s="2"/>
      <c r="D13" s="2"/>
    </row>
    <row r="14" spans="1:7" x14ac:dyDescent="0.25">
      <c r="C14" s="2"/>
      <c r="D14" s="2"/>
    </row>
    <row r="15" spans="1:7" x14ac:dyDescent="0.25">
      <c r="C15" s="2"/>
      <c r="D15" s="2"/>
    </row>
    <row r="16" spans="1:7" x14ac:dyDescent="0.25">
      <c r="C16" s="2"/>
      <c r="D16" s="2"/>
    </row>
  </sheetData>
  <conditionalFormatting sqref="F2:F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6B4D2-5216-48CB-9B7F-A44DB4FE6470}">
  <sheetPr>
    <tabColor theme="1" tint="0.499984740745262"/>
  </sheetPr>
  <dimension ref="A1:F9"/>
  <sheetViews>
    <sheetView workbookViewId="0">
      <selection activeCell="F8" sqref="F8"/>
    </sheetView>
  </sheetViews>
  <sheetFormatPr defaultRowHeight="15" x14ac:dyDescent="0.25"/>
  <cols>
    <col min="1" max="1" width="12.42578125" bestFit="1" customWidth="1"/>
    <col min="8" max="8" width="12.42578125" bestFit="1" customWidth="1"/>
  </cols>
  <sheetData>
    <row r="1" spans="1:6" ht="19.5" thickBot="1" x14ac:dyDescent="0.35">
      <c r="A1" s="53"/>
      <c r="B1" s="54">
        <v>1</v>
      </c>
      <c r="C1" s="55">
        <v>2</v>
      </c>
      <c r="D1" s="55">
        <v>3</v>
      </c>
      <c r="E1" s="55">
        <v>4</v>
      </c>
      <c r="F1" s="56">
        <v>5</v>
      </c>
    </row>
    <row r="2" spans="1:6" ht="18.75" x14ac:dyDescent="0.3">
      <c r="A2" s="57">
        <v>1</v>
      </c>
      <c r="B2" s="52">
        <f>COUNTIFS('Risk Data'!C:C, 1, 'Risk Data'!D:D, 1)</f>
        <v>0</v>
      </c>
      <c r="C2" s="42">
        <f>COUNTIFS('Risk Data'!C:C, 1, 'Risk Data'!D:D, 2)</f>
        <v>0</v>
      </c>
      <c r="D2" s="42">
        <f>COUNTIFS('Risk Data'!C:C, 1, 'Risk Data'!D:D, 3)</f>
        <v>0</v>
      </c>
      <c r="E2" s="42">
        <f>COUNTIFS('Risk Data'!C:C, 1, 'Risk Data'!D:D, 4)</f>
        <v>0</v>
      </c>
      <c r="F2" s="42">
        <f>COUNTIFS('Risk Data'!C:C, 1, 'Risk Data'!D:D, 5)</f>
        <v>0</v>
      </c>
    </row>
    <row r="3" spans="1:6" ht="18.75" x14ac:dyDescent="0.3">
      <c r="A3" s="57">
        <v>2</v>
      </c>
      <c r="B3" s="51">
        <f>COUNTIFS('Risk Data'!C:C, 2, 'Risk Data'!D:D, 1)</f>
        <v>0</v>
      </c>
      <c r="C3" s="3">
        <f>COUNTIFS('Risk Data'!C:C, 2, 'Risk Data'!D:D, 2)</f>
        <v>0</v>
      </c>
      <c r="D3" s="3">
        <f>COUNTIFS('Risk Data'!C:C, 2, 'Risk Data'!D:D, 3)</f>
        <v>1</v>
      </c>
      <c r="E3" s="3">
        <f>COUNTIFS('Risk Data'!C:C, 2, 'Risk Data'!D:D, 4)</f>
        <v>0</v>
      </c>
      <c r="F3" s="3">
        <f>COUNTIFS('Risk Data'!C:C, 2, 'Risk Data'!D:D, 5)</f>
        <v>0</v>
      </c>
    </row>
    <row r="4" spans="1:6" ht="18.75" x14ac:dyDescent="0.3">
      <c r="A4" s="57">
        <v>3</v>
      </c>
      <c r="B4" s="51">
        <f>COUNTIFS('Risk Data'!C:C, 3, 'Risk Data'!D:D, 1)</f>
        <v>0</v>
      </c>
      <c r="C4" s="3">
        <f>COUNTIFS('Risk Data'!C:C, 3, 'Risk Data'!D:D, 2)</f>
        <v>0</v>
      </c>
      <c r="D4" s="3">
        <f>COUNTIFS('Risk Data'!C:C, 3, 'Risk Data'!D:D, 3)</f>
        <v>0</v>
      </c>
      <c r="E4" s="3">
        <f>COUNTIFS('Risk Data'!C:C, 3, 'Risk Data'!D:D, 4)</f>
        <v>1</v>
      </c>
      <c r="F4" s="3">
        <f>COUNTIFS('Risk Data'!C:C, 3, 'Risk Data'!D:D, 4)</f>
        <v>1</v>
      </c>
    </row>
    <row r="5" spans="1:6" ht="18.75" x14ac:dyDescent="0.3">
      <c r="A5" s="57">
        <v>4</v>
      </c>
      <c r="B5" s="51">
        <f>COUNTIFS('Risk Data'!C:C, 4, 'Risk Data'!D:D, 1)</f>
        <v>0</v>
      </c>
      <c r="C5" s="3">
        <f>COUNTIFS('Risk Data'!C:C, 4, 'Risk Data'!D:D, 2)</f>
        <v>0</v>
      </c>
      <c r="D5" s="3">
        <f>COUNTIFS('Risk Data'!C:C, 4, 'Risk Data'!D:D, 3)</f>
        <v>0</v>
      </c>
      <c r="E5" s="3">
        <f>COUNTIFS('Risk Data'!C:C, 4, 'Risk Data'!D:D, 4)</f>
        <v>0</v>
      </c>
      <c r="F5" s="3">
        <f>COUNTIFS('Risk Data'!C:C, 4, 'Risk Data'!D:D, 5)</f>
        <v>2</v>
      </c>
    </row>
    <row r="6" spans="1:6" ht="19.5" thickBot="1" x14ac:dyDescent="0.35">
      <c r="A6" s="58">
        <v>5</v>
      </c>
      <c r="B6" s="51">
        <f>COUNTIFS('Risk Data'!C:C, 5, 'Risk Data'!D:D, 1)</f>
        <v>0</v>
      </c>
      <c r="C6" s="3">
        <f>COUNTIFS('Risk Data'!C:C, 5, 'Risk Data'!D:D, 2)</f>
        <v>0</v>
      </c>
      <c r="D6" s="3">
        <f>COUNTIFS('Risk Data'!C:C, 5, 'Risk Data'!D:D, 3)</f>
        <v>0</v>
      </c>
      <c r="E6" s="3">
        <f>COUNTIFS('Risk Data'!C:C, 5, 'Risk Data'!D:D, 4)</f>
        <v>1</v>
      </c>
      <c r="F6" s="3">
        <f>COUNTIFS('Risk Data'!C:C, 5, 'Risk Data'!D:D, 5)</f>
        <v>0</v>
      </c>
    </row>
    <row r="9" spans="1:6" x14ac:dyDescent="0.25">
      <c r="A9" s="64"/>
      <c r="B9" s="64"/>
      <c r="C9" s="64"/>
    </row>
  </sheetData>
  <mergeCells count="1">
    <mergeCell ref="A9:C9"/>
  </mergeCells>
  <conditionalFormatting sqref="B2:F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29304-5671-4514-B79F-E8BEE4C11372}">
  <sheetPr>
    <tabColor theme="8" tint="0.39997558519241921"/>
  </sheetPr>
  <dimension ref="A1:E14"/>
  <sheetViews>
    <sheetView workbookViewId="0">
      <selection activeCell="B17" sqref="B17"/>
    </sheetView>
  </sheetViews>
  <sheetFormatPr defaultRowHeight="15" x14ac:dyDescent="0.25"/>
  <cols>
    <col min="1" max="1" width="15" bestFit="1" customWidth="1"/>
    <col min="2" max="2" width="18" bestFit="1" customWidth="1"/>
    <col min="3" max="4" width="2" bestFit="1" customWidth="1"/>
    <col min="5" max="5" width="11.28515625" bestFit="1" customWidth="1"/>
    <col min="6" max="6" width="5" bestFit="1" customWidth="1"/>
    <col min="7" max="7" width="8" bestFit="1" customWidth="1"/>
    <col min="8" max="8" width="5" bestFit="1" customWidth="1"/>
    <col min="9" max="9" width="8" bestFit="1" customWidth="1"/>
    <col min="10" max="10" width="5" bestFit="1" customWidth="1"/>
    <col min="11" max="11" width="8" bestFit="1" customWidth="1"/>
    <col min="12" max="12" width="11.28515625" bestFit="1" customWidth="1"/>
  </cols>
  <sheetData>
    <row r="1" spans="1:5" ht="15.75" thickBot="1" x14ac:dyDescent="0.3"/>
    <row r="2" spans="1:5" ht="15.75" thickBot="1" x14ac:dyDescent="0.3">
      <c r="A2" s="43" t="s">
        <v>21</v>
      </c>
      <c r="B2" s="44" t="s">
        <v>26</v>
      </c>
    </row>
    <row r="3" spans="1:5" x14ac:dyDescent="0.25">
      <c r="A3" s="38" t="s">
        <v>22</v>
      </c>
      <c r="B3" s="39">
        <v>3</v>
      </c>
    </row>
    <row r="4" spans="1:5" x14ac:dyDescent="0.25">
      <c r="A4" s="28" t="s">
        <v>23</v>
      </c>
      <c r="B4" s="29">
        <v>1</v>
      </c>
    </row>
    <row r="5" spans="1:5" ht="15.75" thickBot="1" x14ac:dyDescent="0.3">
      <c r="A5" s="31" t="s">
        <v>24</v>
      </c>
      <c r="B5" s="32">
        <v>1</v>
      </c>
    </row>
    <row r="6" spans="1:5" ht="15.75" thickBot="1" x14ac:dyDescent="0.3">
      <c r="A6" s="45" t="s">
        <v>25</v>
      </c>
      <c r="B6" s="44">
        <v>5</v>
      </c>
    </row>
    <row r="7" spans="1:5" ht="15.75" thickBot="1" x14ac:dyDescent="0.3"/>
    <row r="8" spans="1:5" ht="15.75" thickBot="1" x14ac:dyDescent="0.3">
      <c r="A8" s="43" t="s">
        <v>27</v>
      </c>
      <c r="B8" s="46" t="s">
        <v>36</v>
      </c>
      <c r="C8" s="33"/>
      <c r="D8" s="34"/>
      <c r="E8" s="35"/>
    </row>
    <row r="9" spans="1:5" ht="15.75" thickBot="1" x14ac:dyDescent="0.3">
      <c r="A9" s="43" t="s">
        <v>37</v>
      </c>
      <c r="B9" s="47">
        <v>3</v>
      </c>
      <c r="C9" s="47">
        <v>4</v>
      </c>
      <c r="D9" s="47">
        <v>5</v>
      </c>
      <c r="E9" s="48" t="s">
        <v>25</v>
      </c>
    </row>
    <row r="10" spans="1:5" x14ac:dyDescent="0.25">
      <c r="A10" s="41">
        <v>2</v>
      </c>
      <c r="B10" s="42">
        <v>1</v>
      </c>
      <c r="C10" s="42"/>
      <c r="D10" s="42"/>
      <c r="E10" s="39">
        <v>1</v>
      </c>
    </row>
    <row r="11" spans="1:5" x14ac:dyDescent="0.25">
      <c r="A11" s="30">
        <v>3</v>
      </c>
      <c r="B11" s="3"/>
      <c r="C11" s="3">
        <v>1</v>
      </c>
      <c r="D11" s="3"/>
      <c r="E11" s="29">
        <v>1</v>
      </c>
    </row>
    <row r="12" spans="1:5" x14ac:dyDescent="0.25">
      <c r="A12" s="30">
        <v>4</v>
      </c>
      <c r="B12" s="3"/>
      <c r="C12" s="3"/>
      <c r="D12" s="3">
        <v>2</v>
      </c>
      <c r="E12" s="29">
        <v>2</v>
      </c>
    </row>
    <row r="13" spans="1:5" ht="15.75" thickBot="1" x14ac:dyDescent="0.3">
      <c r="A13" s="36">
        <v>5</v>
      </c>
      <c r="B13" s="37"/>
      <c r="C13" s="37">
        <v>1</v>
      </c>
      <c r="D13" s="37"/>
      <c r="E13" s="32">
        <v>1</v>
      </c>
    </row>
    <row r="14" spans="1:5" ht="15.75" thickBot="1" x14ac:dyDescent="0.3">
      <c r="A14" s="49" t="s">
        <v>25</v>
      </c>
      <c r="B14" s="50">
        <v>1</v>
      </c>
      <c r="C14" s="50">
        <v>2</v>
      </c>
      <c r="D14" s="50">
        <v>2</v>
      </c>
      <c r="E14" s="44">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E8BCB-4356-408C-9AD7-37A2C06C877E}">
  <sheetPr>
    <tabColor theme="3" tint="-0.499984740745262"/>
  </sheetPr>
  <dimension ref="A1:Y29"/>
  <sheetViews>
    <sheetView showGridLines="0" tabSelected="1" workbookViewId="0">
      <selection activeCell="E4" sqref="E4"/>
    </sheetView>
  </sheetViews>
  <sheetFormatPr defaultColWidth="6.7109375" defaultRowHeight="15" x14ac:dyDescent="0.25"/>
  <cols>
    <col min="1" max="1" width="7.42578125" style="6" bestFit="1" customWidth="1"/>
    <col min="2" max="2" width="16.28515625" style="6" bestFit="1" customWidth="1"/>
    <col min="3" max="3" width="12.7109375" style="6" bestFit="1" customWidth="1"/>
    <col min="4" max="4" width="10.85546875" style="6" bestFit="1" customWidth="1"/>
    <col min="5" max="5" width="10.42578125" style="6" bestFit="1" customWidth="1"/>
    <col min="6" max="16384" width="6.7109375" style="6"/>
  </cols>
  <sheetData>
    <row r="1" spans="1:25" ht="15" customHeight="1" x14ac:dyDescent="0.25">
      <c r="A1" s="70" t="s">
        <v>28</v>
      </c>
      <c r="B1" s="71"/>
      <c r="C1" s="71"/>
      <c r="D1" s="71"/>
      <c r="E1" s="71"/>
      <c r="F1" s="71"/>
      <c r="G1" s="71"/>
      <c r="H1" s="71"/>
      <c r="I1" s="71"/>
      <c r="J1" s="71"/>
      <c r="K1" s="71"/>
      <c r="L1" s="71"/>
      <c r="M1" s="71"/>
      <c r="N1" s="71"/>
      <c r="O1" s="71"/>
      <c r="P1" s="71"/>
      <c r="Q1" s="71"/>
      <c r="R1" s="71"/>
      <c r="S1" s="71"/>
      <c r="T1" s="71"/>
      <c r="U1" s="71"/>
      <c r="V1" s="71"/>
      <c r="W1" s="71"/>
      <c r="X1" s="71"/>
      <c r="Y1" s="71"/>
    </row>
    <row r="2" spans="1:25" ht="15.75" customHeight="1" x14ac:dyDescent="0.25">
      <c r="A2" s="70"/>
      <c r="B2" s="71"/>
      <c r="C2" s="71"/>
      <c r="D2" s="71"/>
      <c r="E2" s="71"/>
      <c r="F2" s="71"/>
      <c r="G2" s="71"/>
      <c r="H2" s="71"/>
      <c r="I2" s="71"/>
      <c r="J2" s="71"/>
      <c r="K2" s="71"/>
      <c r="L2" s="71"/>
      <c r="M2" s="71"/>
      <c r="N2" s="71"/>
      <c r="O2" s="71"/>
      <c r="P2" s="71"/>
      <c r="Q2" s="71"/>
      <c r="R2" s="71"/>
      <c r="S2" s="71"/>
      <c r="T2" s="71"/>
      <c r="U2" s="71"/>
      <c r="V2" s="71"/>
      <c r="W2" s="71"/>
      <c r="X2" s="71"/>
      <c r="Y2" s="71"/>
    </row>
    <row r="3" spans="1:25" ht="15" customHeight="1" x14ac:dyDescent="0.25">
      <c r="A3" s="7"/>
      <c r="B3" s="7"/>
      <c r="C3" s="7"/>
      <c r="D3" s="7"/>
      <c r="E3" s="7"/>
      <c r="F3" s="7"/>
      <c r="G3" s="7"/>
    </row>
    <row r="4" spans="1:25" ht="15" customHeight="1" x14ac:dyDescent="0.25">
      <c r="A4" s="7"/>
      <c r="B4" s="7"/>
      <c r="C4" s="7"/>
      <c r="D4" s="7"/>
      <c r="E4" s="7"/>
      <c r="F4" s="7"/>
      <c r="G4" s="7"/>
    </row>
    <row r="5" spans="1:25" ht="15" customHeight="1" x14ac:dyDescent="0.25">
      <c r="A5" s="7"/>
      <c r="B5" s="7"/>
      <c r="C5" s="7"/>
      <c r="D5" s="7"/>
      <c r="E5" s="7"/>
      <c r="F5" s="7"/>
      <c r="G5" s="7"/>
    </row>
    <row r="6" spans="1:25" ht="15" customHeight="1" x14ac:dyDescent="0.25">
      <c r="A6" s="7"/>
      <c r="B6" s="7"/>
      <c r="C6" s="7"/>
      <c r="D6" s="7"/>
      <c r="E6" s="7"/>
      <c r="F6" s="7"/>
      <c r="G6" s="7"/>
    </row>
    <row r="7" spans="1:25" ht="15" customHeight="1" x14ac:dyDescent="0.25">
      <c r="A7" s="7"/>
      <c r="B7" s="7"/>
      <c r="C7" s="7"/>
      <c r="D7" s="7"/>
      <c r="E7" s="7"/>
      <c r="F7" s="7"/>
      <c r="G7" s="7"/>
    </row>
    <row r="8" spans="1:25" ht="15" customHeight="1" x14ac:dyDescent="0.25">
      <c r="A8" s="7"/>
      <c r="B8" s="7"/>
      <c r="C8" s="7"/>
      <c r="D8" s="7"/>
      <c r="E8" s="7"/>
      <c r="F8" s="7"/>
      <c r="G8" s="7"/>
    </row>
    <row r="9" spans="1:25" ht="15" customHeight="1" x14ac:dyDescent="0.25">
      <c r="A9" s="7"/>
      <c r="B9" s="7"/>
      <c r="C9" s="7"/>
      <c r="D9" s="7"/>
      <c r="E9" s="7"/>
      <c r="F9" s="7"/>
      <c r="G9" s="7"/>
    </row>
    <row r="10" spans="1:25" ht="15" customHeight="1" x14ac:dyDescent="0.25">
      <c r="A10" s="7"/>
      <c r="B10" s="7"/>
      <c r="C10" s="7"/>
      <c r="D10" s="7"/>
      <c r="E10" s="7"/>
      <c r="F10" s="7"/>
      <c r="G10" s="7"/>
    </row>
    <row r="11" spans="1:25" ht="15" customHeight="1" x14ac:dyDescent="0.25">
      <c r="A11" s="7"/>
      <c r="B11" s="7"/>
      <c r="C11" s="7"/>
      <c r="D11" s="7"/>
      <c r="E11" s="7"/>
      <c r="F11" s="7"/>
      <c r="G11" s="7"/>
    </row>
    <row r="12" spans="1:25" ht="15" customHeight="1" x14ac:dyDescent="0.25">
      <c r="A12" s="7"/>
      <c r="B12" s="7"/>
      <c r="C12" s="7"/>
      <c r="D12" s="7"/>
      <c r="E12" s="7"/>
      <c r="F12" s="7"/>
      <c r="G12" s="7"/>
    </row>
    <row r="13" spans="1:25" ht="15" customHeight="1" x14ac:dyDescent="0.25">
      <c r="A13" s="7"/>
      <c r="B13" s="7"/>
      <c r="C13" s="7"/>
      <c r="D13" s="7"/>
      <c r="E13" s="7"/>
      <c r="F13" s="7"/>
      <c r="G13" s="7"/>
    </row>
    <row r="14" spans="1:25" ht="15" customHeight="1" x14ac:dyDescent="0.25">
      <c r="A14" s="7"/>
      <c r="B14" s="7"/>
      <c r="C14" s="7"/>
      <c r="D14" s="7"/>
      <c r="E14" s="7"/>
      <c r="F14" s="7"/>
      <c r="G14" s="7"/>
    </row>
    <row r="15" spans="1:25" ht="15" customHeight="1" thickBot="1" x14ac:dyDescent="0.3">
      <c r="A15" s="7"/>
      <c r="B15" s="7"/>
      <c r="C15" s="7"/>
      <c r="D15" s="7"/>
      <c r="E15" s="7"/>
      <c r="F15" s="7"/>
      <c r="G15" s="7"/>
    </row>
    <row r="16" spans="1:25" ht="21.75" customHeight="1" thickBot="1" x14ac:dyDescent="0.3">
      <c r="A16" s="65" t="s">
        <v>29</v>
      </c>
      <c r="B16" s="66"/>
      <c r="C16" s="7"/>
      <c r="D16" s="7"/>
      <c r="E16" s="7"/>
      <c r="F16" s="7"/>
      <c r="G16" s="7"/>
    </row>
    <row r="17" spans="1:5" ht="16.5" thickBot="1" x14ac:dyDescent="0.3">
      <c r="A17" s="24" t="s">
        <v>0</v>
      </c>
      <c r="B17" s="25" t="s">
        <v>2</v>
      </c>
      <c r="C17" s="25" t="s">
        <v>3</v>
      </c>
      <c r="D17" s="26" t="s">
        <v>20</v>
      </c>
      <c r="E17" s="27" t="s">
        <v>21</v>
      </c>
    </row>
    <row r="18" spans="1:5" x14ac:dyDescent="0.25">
      <c r="A18" s="21" t="s">
        <v>5</v>
      </c>
      <c r="B18" s="22">
        <v>4</v>
      </c>
      <c r="C18" s="22">
        <v>5</v>
      </c>
      <c r="D18" s="23">
        <f>B18*C18</f>
        <v>20</v>
      </c>
      <c r="E18" s="21" t="str">
        <f>IF(AND(B18&gt;=4, C18&gt;=4), "High", IF(AND(B18=3, C18&gt;=3), "Medium", IF(AND(B18&lt;=2, C18&lt;=6), "Low", "Other")))</f>
        <v>High</v>
      </c>
    </row>
    <row r="19" spans="1:5" x14ac:dyDescent="0.25">
      <c r="A19" s="19" t="s">
        <v>6</v>
      </c>
      <c r="B19" s="20">
        <v>3</v>
      </c>
      <c r="C19" s="20">
        <v>4</v>
      </c>
      <c r="D19" s="8">
        <f>B19*C19</f>
        <v>12</v>
      </c>
      <c r="E19" s="19" t="str">
        <f>IF(AND(B19&gt;=4, C19&gt;=4), "High", IF(AND(B19=3, C19&gt;=3), "Medium", IF(AND(B19&lt;=2, C19&lt;=6), "Low", "Other")))</f>
        <v>Medium</v>
      </c>
    </row>
    <row r="20" spans="1:5" x14ac:dyDescent="0.25">
      <c r="A20" s="19" t="s">
        <v>7</v>
      </c>
      <c r="B20" s="20">
        <v>5</v>
      </c>
      <c r="C20" s="20">
        <v>4</v>
      </c>
      <c r="D20" s="8">
        <f>B20*C20</f>
        <v>20</v>
      </c>
      <c r="E20" s="19" t="str">
        <f>IF(AND(B20&gt;=4, C20&gt;=4), "High", IF(AND(B20=3, C20&gt;=3), "Medium", IF(AND(B20&lt;=2, C20&lt;=6), "Low", "Other")))</f>
        <v>High</v>
      </c>
    </row>
    <row r="21" spans="1:5" x14ac:dyDescent="0.25">
      <c r="A21" s="19" t="s">
        <v>8</v>
      </c>
      <c r="B21" s="20">
        <v>2</v>
      </c>
      <c r="C21" s="20">
        <v>3</v>
      </c>
      <c r="D21" s="8">
        <f>B21*C21</f>
        <v>6</v>
      </c>
      <c r="E21" s="19" t="str">
        <f>IF(AND(B21&gt;=4, C21&gt;=4), "High", IF(AND(B21=3, C21&gt;=3), "Medium", IF(AND(B21&lt;=2, C21&lt;=6), "Low", "Other")))</f>
        <v>Low</v>
      </c>
    </row>
    <row r="22" spans="1:5" x14ac:dyDescent="0.25">
      <c r="A22" s="19" t="s">
        <v>9</v>
      </c>
      <c r="B22" s="20">
        <v>4</v>
      </c>
      <c r="C22" s="20">
        <v>5</v>
      </c>
      <c r="D22" s="8">
        <f>B22*C22</f>
        <v>20</v>
      </c>
      <c r="E22" s="19" t="str">
        <f>IF(AND(B22&gt;=4, C22&gt;=4), "High", IF(AND(B22=3, C22&gt;=3), "Medium", IF(AND(B22&lt;=2, C22&lt;=6), "Low", "Other")))</f>
        <v>High</v>
      </c>
    </row>
    <row r="23" spans="1:5" ht="8.25" customHeight="1" thickBot="1" x14ac:dyDescent="0.3"/>
    <row r="24" spans="1:5" ht="19.5" thickBot="1" x14ac:dyDescent="0.3">
      <c r="A24" s="67" t="s">
        <v>30</v>
      </c>
      <c r="B24" s="68"/>
      <c r="C24" s="69"/>
      <c r="D24" s="9"/>
    </row>
    <row r="25" spans="1:5" x14ac:dyDescent="0.25">
      <c r="A25" s="10" t="s">
        <v>31</v>
      </c>
      <c r="B25" s="11"/>
      <c r="C25" s="11"/>
      <c r="D25" s="11"/>
      <c r="E25" s="12"/>
    </row>
    <row r="26" spans="1:5" x14ac:dyDescent="0.25">
      <c r="A26" s="13" t="s">
        <v>32</v>
      </c>
      <c r="B26" s="14"/>
      <c r="C26" s="14"/>
      <c r="D26" s="14"/>
      <c r="E26" s="15"/>
    </row>
    <row r="27" spans="1:5" x14ac:dyDescent="0.25">
      <c r="A27" s="13" t="s">
        <v>33</v>
      </c>
      <c r="B27" s="14"/>
      <c r="C27" s="14"/>
      <c r="D27" s="14"/>
      <c r="E27" s="15"/>
    </row>
    <row r="28" spans="1:5" x14ac:dyDescent="0.25">
      <c r="A28" s="13" t="s">
        <v>34</v>
      </c>
      <c r="B28" s="14"/>
      <c r="C28" s="14"/>
      <c r="D28" s="14"/>
      <c r="E28" s="15"/>
    </row>
    <row r="29" spans="1:5" ht="15.75" thickBot="1" x14ac:dyDescent="0.3">
      <c r="A29" s="16" t="s">
        <v>35</v>
      </c>
      <c r="B29" s="17"/>
      <c r="C29" s="17"/>
      <c r="D29" s="17"/>
      <c r="E29" s="18"/>
    </row>
  </sheetData>
  <mergeCells count="3">
    <mergeCell ref="A16:B16"/>
    <mergeCell ref="A24:C24"/>
    <mergeCell ref="A1:Y2"/>
  </mergeCells>
  <conditionalFormatting sqref="D18:D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Risk Data</vt:lpstr>
      <vt:lpstr>Risk Matrix</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Shahid Hassan</cp:lastModifiedBy>
  <dcterms:created xsi:type="dcterms:W3CDTF">2025-04-09T11:46:15Z</dcterms:created>
  <dcterms:modified xsi:type="dcterms:W3CDTF">2025-04-25T05:13:58Z</dcterms:modified>
</cp:coreProperties>
</file>