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08D096EE-12E4-4DE6-8130-1A2A61887D48}" xr6:coauthVersionLast="47" xr6:coauthVersionMax="47" xr10:uidLastSave="{00000000-0000-0000-0000-000000000000}"/>
  <bookViews>
    <workbookView xWindow="-120" yWindow="-120" windowWidth="20730" windowHeight="11760" activeTab="4" xr2:uid="{00000000-000D-0000-FFFF-FFFF00000000}"/>
  </bookViews>
  <sheets>
    <sheet name="Raw_Data" sheetId="1" r:id="rId1"/>
    <sheet name="Correlation" sheetId="4" r:id="rId2"/>
    <sheet name="Pivot_Tables" sheetId="2" r:id="rId3"/>
    <sheet name="Visualization" sheetId="3" r:id="rId4"/>
    <sheet name="Dashboard" sheetId="5" r:id="rId5"/>
  </sheets>
  <definedNames>
    <definedName name="Slicer_Age_Group">#N/A</definedName>
    <definedName name="Slicer_Gender">#N/A</definedName>
    <definedName name="Slicer_Region">#N/A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5" l="1"/>
  <c r="B6" i="5"/>
  <c r="B5" i="5"/>
  <c r="B4" i="5"/>
  <c r="B3" i="5"/>
  <c r="B2" i="4"/>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<sst xmlns="http://schemas.openxmlformats.org/spreadsheetml/2006/main" count="95" uniqueCount="38">
  <si>
    <t>Respondent ID</t>
  </si>
  <si>
    <t>Age</t>
  </si>
  <si>
    <t>Gender</t>
  </si>
  <si>
    <t>Region</t>
  </si>
  <si>
    <t>Product Awareness</t>
  </si>
  <si>
    <t>Purchase Intent</t>
  </si>
  <si>
    <t>Satisfaction Level</t>
  </si>
  <si>
    <t>Brand Loyalty</t>
  </si>
  <si>
    <t>Female</t>
  </si>
  <si>
    <t>Male</t>
  </si>
  <si>
    <t>North</t>
  </si>
  <si>
    <t>South</t>
  </si>
  <si>
    <t>East</t>
  </si>
  <si>
    <t>West</t>
  </si>
  <si>
    <t>Grand Total</t>
  </si>
  <si>
    <t>Average of Purchase Intent</t>
  </si>
  <si>
    <t>Age Group</t>
  </si>
  <si>
    <t>18–25</t>
  </si>
  <si>
    <t>26–35</t>
  </si>
  <si>
    <t>36–45</t>
  </si>
  <si>
    <t>Average of Satisfaction Level</t>
  </si>
  <si>
    <t>Metric</t>
  </si>
  <si>
    <t>Satisfaction vs Loyalty</t>
  </si>
  <si>
    <t>Correlation Coefficient</t>
  </si>
  <si>
    <t>Marketing Analytics – Market Research Dashboard</t>
  </si>
  <si>
    <t>Total Respondents</t>
  </si>
  <si>
    <t>Avg. Purchase Intent</t>
  </si>
  <si>
    <t>Avg. Satisfaction</t>
  </si>
  <si>
    <t>Avg. Brand Loyalty</t>
  </si>
  <si>
    <t>Value</t>
  </si>
  <si>
    <t>Correlation: Purchase Intent vs. Satisfaction Level</t>
  </si>
  <si>
    <t>Interpretation:</t>
  </si>
  <si>
    <t>Strong Positive Correlation</t>
  </si>
  <si>
    <t>Average of Brand Loyalty</t>
  </si>
  <si>
    <t>Column Labels</t>
  </si>
  <si>
    <t>Total Average of Purchase Intent</t>
  </si>
  <si>
    <t>Total Average of Brand Loyalty</t>
  </si>
  <si>
    <t>Count of Respondent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</si>
</sst>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11"/>
      <color theme="0"/>
      <name val="Calibri"/>
      <family val="2"/>
      <scheme val="minor"/>
    </font>
    <font>
      <sz val="11"/>
      <color theme="0"/>
      <name val="Calibri"/>
      <family val="2"/>
      <scheme val="minor"/>
    </font>
    <font>
      <b/>
      <sz val="20"/>
      <color theme="0"/>
      <name val="Calibri"/>
      <family val="2"/>
      <scheme val="minor"/>
    </font>
    <font>
      <b/>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4"/>
        <bgColor indexed="64"/>
      </patternFill>
    </fill>
    <fill>
      <patternFill patternType="solid">
        <fgColor theme="3" tint="0.79998168889431442"/>
        <bgColor indexed="64"/>
      </patternFill>
    </fill>
    <fill>
      <patternFill patternType="solid">
        <fgColor theme="0"/>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xf numFmtId="0" fontId="2" fillId="3" borderId="0" xfId="0" applyFont="1" applyFill="1" applyAlignment="1">
      <alignment vertical="center"/>
    </xf>
    <xf numFmtId="0" fontId="0" fillId="3" borderId="0" xfId="0" applyFill="1"/>
    <xf numFmtId="0" fontId="6" fillId="4" borderId="1" xfId="0" applyFont="1" applyFill="1" applyBorder="1" applyAlignment="1">
      <alignment horizontal="center"/>
    </xf>
    <xf numFmtId="0" fontId="0" fillId="5" borderId="1" xfId="0" applyFill="1" applyBorder="1"/>
    <xf numFmtId="0" fontId="0" fillId="6" borderId="1" xfId="0" applyFill="1" applyBorder="1"/>
    <xf numFmtId="0" fontId="0" fillId="5" borderId="7" xfId="0" applyFill="1" applyBorder="1"/>
    <xf numFmtId="0" fontId="0" fillId="6" borderId="7" xfId="0" applyFill="1" applyBorder="1"/>
    <xf numFmtId="0" fontId="0" fillId="0" borderId="1" xfId="0" applyBorder="1"/>
    <xf numFmtId="164" fontId="0" fillId="0" borderId="1" xfId="0" applyNumberFormat="1" applyBorder="1"/>
    <xf numFmtId="0" fontId="0" fillId="0" borderId="11" xfId="0" applyBorder="1" applyAlignment="1">
      <alignment horizontal="left"/>
    </xf>
    <xf numFmtId="164" fontId="0" fillId="0" borderId="12" xfId="0" applyNumberFormat="1" applyBorder="1"/>
    <xf numFmtId="0" fontId="0" fillId="0" borderId="16" xfId="0" applyBorder="1" applyAlignment="1">
      <alignment horizontal="left"/>
    </xf>
    <xf numFmtId="164" fontId="0" fillId="0" borderId="7" xfId="0" applyNumberFormat="1" applyBorder="1"/>
    <xf numFmtId="164" fontId="0" fillId="0" borderId="17" xfId="0" applyNumberFormat="1" applyBorder="1"/>
    <xf numFmtId="0" fontId="0" fillId="0" borderId="18" xfId="0" applyBorder="1" applyAlignment="1">
      <alignment horizontal="left"/>
    </xf>
    <xf numFmtId="164" fontId="0" fillId="0" borderId="19" xfId="0" applyNumberFormat="1" applyBorder="1"/>
    <xf numFmtId="164" fontId="0" fillId="0" borderId="20" xfId="0" applyNumberFormat="1" applyBorder="1"/>
    <xf numFmtId="0" fontId="4" fillId="3" borderId="21" xfId="0" applyFont="1" applyFill="1" applyBorder="1" applyAlignment="1">
      <alignment horizontal="left"/>
    </xf>
    <xf numFmtId="164" fontId="4" fillId="3" borderId="22" xfId="0" applyNumberFormat="1" applyFont="1" applyFill="1" applyBorder="1"/>
    <xf numFmtId="164" fontId="4" fillId="3" borderId="23" xfId="0" applyNumberFormat="1" applyFont="1" applyFill="1" applyBorder="1"/>
    <xf numFmtId="0" fontId="4" fillId="3" borderId="21" xfId="0" applyFont="1" applyFill="1" applyBorder="1"/>
    <xf numFmtId="0" fontId="4" fillId="3" borderId="22" xfId="0" applyFont="1" applyFill="1" applyBorder="1"/>
    <xf numFmtId="0" fontId="4" fillId="3" borderId="23" xfId="0" applyFont="1" applyFill="1" applyBorder="1"/>
    <xf numFmtId="0" fontId="4" fillId="3" borderId="8" xfId="0" applyFont="1" applyFill="1" applyBorder="1"/>
    <xf numFmtId="0" fontId="4" fillId="3" borderId="9" xfId="0" applyFont="1" applyFill="1" applyBorder="1"/>
    <xf numFmtId="0" fontId="4" fillId="3" borderId="10" xfId="0" applyFont="1" applyFill="1" applyBorder="1"/>
    <xf numFmtId="0" fontId="4" fillId="3" borderId="11" xfId="0" applyFont="1" applyFill="1" applyBorder="1"/>
    <xf numFmtId="0" fontId="4" fillId="3" borderId="1" xfId="0" applyFont="1" applyFill="1" applyBorder="1"/>
    <xf numFmtId="0" fontId="4" fillId="3" borderId="12" xfId="0" applyFont="1" applyFill="1" applyBorder="1"/>
    <xf numFmtId="0" fontId="4" fillId="3" borderId="13" xfId="0" applyFont="1" applyFill="1" applyBorder="1"/>
    <xf numFmtId="0" fontId="4" fillId="3" borderId="14" xfId="0" applyFont="1" applyFill="1" applyBorder="1"/>
    <xf numFmtId="0" fontId="4" fillId="3" borderId="15" xfId="0" applyFont="1" applyFill="1" applyBorder="1"/>
    <xf numFmtId="2" fontId="0" fillId="0" borderId="1" xfId="0" applyNumberFormat="1" applyBorder="1"/>
    <xf numFmtId="0" fontId="3" fillId="3" borderId="1" xfId="0" applyFont="1" applyFill="1" applyBorder="1"/>
    <xf numFmtId="0" fontId="0" fillId="5" borderId="1" xfId="0" applyFill="1" applyBorder="1" applyAlignment="1">
      <alignment horizont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1" fillId="4" borderId="4" xfId="0" applyFont="1" applyFill="1" applyBorder="1" applyAlignment="1">
      <alignment horizontal="center"/>
    </xf>
    <xf numFmtId="0" fontId="1" fillId="4" borderId="6" xfId="0" applyFont="1" applyFill="1" applyBorder="1" applyAlignment="1">
      <alignment horizontal="center"/>
    </xf>
    <xf numFmtId="2" fontId="0" fillId="3" borderId="1" xfId="0" applyNumberFormat="1" applyFill="1" applyBorder="1" applyAlignment="1">
      <alignment horizontal="center"/>
    </xf>
  </cellXfs>
  <cellStyles count="1">
    <cellStyle name="Normal" xfId="0" builtinId="0"/>
  </cellStyles>
  <dxfs count="219">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C00000"/>
        </patternFill>
      </fill>
    </dxf>
    <dxf>
      <fill>
        <patternFill>
          <bgColor rgb="FFFFC000"/>
        </patternFill>
      </fill>
    </dxf>
    <dxf>
      <fill>
        <patternFill>
          <bgColor rgb="FF00B05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Intent &amp; Satisfaction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Pivot_Tables!$E$9</c:f>
              <c:strCache>
                <c:ptCount val="1"/>
                <c:pt idx="0">
                  <c:v>Average of Purchase Intent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Pivot_Tables!$D$10:$D$14</c:f>
              <c:strCache>
                <c:ptCount val="4"/>
                <c:pt idx="0">
                  <c:v>East</c:v>
                </c:pt>
                <c:pt idx="1">
                  <c:v>North</c:v>
                </c:pt>
                <c:pt idx="2">
                  <c:v>South</c:v>
                </c:pt>
                <c:pt idx="3">
                  <c:v>West</c:v>
                </c:pt>
              </c:strCache>
            </c:strRef>
          </c:cat>
          <c:val>
            <c:numRef>
              <c:f>Pivot_Tables!$E$10:$E$14</c:f>
              <c:numCache>
                <c:formatCode>0.0</c:formatCode>
                <c:ptCount val="4"/>
                <c:pt idx="0">
                  <c:v>3.8</c:v>
                </c:pt>
                <c:pt idx="1">
                  <c:v>2.4</c:v>
                </c:pt>
                <c:pt idx="2">
                  <c:v>3.2</c:v>
                </c:pt>
                <c:pt idx="3">
                  <c:v>2.6</c:v>
                </c:pt>
              </c:numCache>
            </c:numRef>
          </c:val>
          <c:extLst>
            <c:ext xmlns:c16="http://schemas.microsoft.com/office/drawing/2014/chart" uri="{C3380CC4-5D6E-409C-BE32-E72D297353CC}">
              <c16:uniqueId val="{00000000-839A-4D40-8ED6-15A280973682}"/>
            </c:ext>
          </c:extLst>
        </c:ser>
        <c:ser>
          <c:idx val="1"/>
          <c:order val="1"/>
          <c:tx>
            <c:strRef>
              <c:f>Pivot_Tables!$F$9</c:f>
              <c:strCache>
                <c:ptCount val="1"/>
                <c:pt idx="0">
                  <c:v>Average of Satisfaction Level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Pivot_Tables!$D$10:$D$14</c:f>
              <c:strCache>
                <c:ptCount val="4"/>
                <c:pt idx="0">
                  <c:v>East</c:v>
                </c:pt>
                <c:pt idx="1">
                  <c:v>North</c:v>
                </c:pt>
                <c:pt idx="2">
                  <c:v>South</c:v>
                </c:pt>
                <c:pt idx="3">
                  <c:v>West</c:v>
                </c:pt>
              </c:strCache>
            </c:strRef>
          </c:cat>
          <c:val>
            <c:numRef>
              <c:f>Pivot_Tables!$F$10:$F$14</c:f>
              <c:numCache>
                <c:formatCode>0.0</c:formatCode>
                <c:ptCount val="4"/>
                <c:pt idx="0">
                  <c:v>4.2</c:v>
                </c:pt>
                <c:pt idx="1">
                  <c:v>3</c:v>
                </c:pt>
                <c:pt idx="2">
                  <c:v>3.8</c:v>
                </c:pt>
                <c:pt idx="3">
                  <c:v>3.4</c:v>
                </c:pt>
              </c:numCache>
            </c:numRef>
          </c:val>
          <c:extLst>
            <c:ext xmlns:c16="http://schemas.microsoft.com/office/drawing/2014/chart" uri="{C3380CC4-5D6E-409C-BE32-E72D297353CC}">
              <c16:uniqueId val="{00000000-6190-4F5B-BACE-0A140EF63E9E}"/>
            </c:ext>
          </c:extLst>
        </c:ser>
        <c:ser>
          <c:idx val="2"/>
          <c:order val="2"/>
          <c:tx>
            <c:strRef>
              <c:f>Pivot_Tables!$G$9</c:f>
              <c:strCache>
                <c:ptCount val="1"/>
                <c:pt idx="0">
                  <c:v>Average of Brand Loyalty</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Pivot_Tables!$D$10:$D$14</c:f>
              <c:strCache>
                <c:ptCount val="4"/>
                <c:pt idx="0">
                  <c:v>East</c:v>
                </c:pt>
                <c:pt idx="1">
                  <c:v>North</c:v>
                </c:pt>
                <c:pt idx="2">
                  <c:v>South</c:v>
                </c:pt>
                <c:pt idx="3">
                  <c:v>West</c:v>
                </c:pt>
              </c:strCache>
            </c:strRef>
          </c:cat>
          <c:val>
            <c:numRef>
              <c:f>Pivot_Tables!$G$10:$G$14</c:f>
              <c:numCache>
                <c:formatCode>0.0</c:formatCode>
                <c:ptCount val="4"/>
                <c:pt idx="0">
                  <c:v>3.8</c:v>
                </c:pt>
                <c:pt idx="1">
                  <c:v>2.4</c:v>
                </c:pt>
                <c:pt idx="2">
                  <c:v>3.2</c:v>
                </c:pt>
                <c:pt idx="3">
                  <c:v>2.6</c:v>
                </c:pt>
              </c:numCache>
            </c:numRef>
          </c:val>
          <c:extLst>
            <c:ext xmlns:c16="http://schemas.microsoft.com/office/drawing/2014/chart" uri="{C3380CC4-5D6E-409C-BE32-E72D297353CC}">
              <c16:uniqueId val="{00000001-6190-4F5B-BACE-0A140EF63E9E}"/>
            </c:ext>
          </c:extLst>
        </c:ser>
        <c:dLbls>
          <c:dLblPos val="outEnd"/>
          <c:showLegendKey val="0"/>
          <c:showVal val="1"/>
          <c:showCatName val="0"/>
          <c:showSerName val="0"/>
          <c:showPercent val="0"/>
          <c:showBubbleSize val="0"/>
        </c:dLbls>
        <c:gapWidth val="315"/>
        <c:overlap val="-40"/>
        <c:axId val="745034096"/>
        <c:axId val="745029296"/>
      </c:barChart>
      <c:catAx>
        <c:axId val="745034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029296"/>
        <c:crosses val="autoZero"/>
        <c:auto val="1"/>
        <c:lblAlgn val="ctr"/>
        <c:lblOffset val="100"/>
        <c:noMultiLvlLbl val="0"/>
      </c:catAx>
      <c:valAx>
        <c:axId val="745029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0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Engagement by Age Group &amp;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Pivot_Tables!$B$1:$B$3</c:f>
              <c:strCache>
                <c:ptCount val="1"/>
                <c:pt idx="0">
                  <c:v>Female - Average of Purchase Intent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Pivot_Tables!$A$4:$A$7</c:f>
              <c:strCache>
                <c:ptCount val="3"/>
                <c:pt idx="0">
                  <c:v>18–25</c:v>
                </c:pt>
                <c:pt idx="1">
                  <c:v>26–35</c:v>
                </c:pt>
                <c:pt idx="2">
                  <c:v>36–45</c:v>
                </c:pt>
              </c:strCache>
            </c:strRef>
          </c:cat>
          <c:val>
            <c:numRef>
              <c:f>Pivot_Tables!$B$4:$B$7</c:f>
              <c:numCache>
                <c:formatCode>0.0</c:formatCode>
                <c:ptCount val="3"/>
                <c:pt idx="0">
                  <c:v>2.5</c:v>
                </c:pt>
                <c:pt idx="1">
                  <c:v>3.75</c:v>
                </c:pt>
                <c:pt idx="2">
                  <c:v>4</c:v>
                </c:pt>
              </c:numCache>
            </c:numRef>
          </c:val>
          <c:extLst>
            <c:ext xmlns:c16="http://schemas.microsoft.com/office/drawing/2014/chart" uri="{C3380CC4-5D6E-409C-BE32-E72D297353CC}">
              <c16:uniqueId val="{00000000-BECC-46A1-8716-7E70C5A996F9}"/>
            </c:ext>
          </c:extLst>
        </c:ser>
        <c:ser>
          <c:idx val="1"/>
          <c:order val="1"/>
          <c:tx>
            <c:strRef>
              <c:f>Pivot_Tables!$C$1:$C$3</c:f>
              <c:strCache>
                <c:ptCount val="1"/>
                <c:pt idx="0">
                  <c:v>Female - Average of Brand Loyalty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Pivot_Tables!$A$4:$A$7</c:f>
              <c:strCache>
                <c:ptCount val="3"/>
                <c:pt idx="0">
                  <c:v>18–25</c:v>
                </c:pt>
                <c:pt idx="1">
                  <c:v>26–35</c:v>
                </c:pt>
                <c:pt idx="2">
                  <c:v>36–45</c:v>
                </c:pt>
              </c:strCache>
            </c:strRef>
          </c:cat>
          <c:val>
            <c:numRef>
              <c:f>Pivot_Tables!$C$4:$C$7</c:f>
              <c:numCache>
                <c:formatCode>0.0</c:formatCode>
                <c:ptCount val="3"/>
                <c:pt idx="0">
                  <c:v>2.5</c:v>
                </c:pt>
                <c:pt idx="1">
                  <c:v>3.75</c:v>
                </c:pt>
                <c:pt idx="2">
                  <c:v>4</c:v>
                </c:pt>
              </c:numCache>
            </c:numRef>
          </c:val>
          <c:extLst>
            <c:ext xmlns:c16="http://schemas.microsoft.com/office/drawing/2014/chart" uri="{C3380CC4-5D6E-409C-BE32-E72D297353CC}">
              <c16:uniqueId val="{00000000-9B20-4FD8-B3C9-6B11E6A66DB7}"/>
            </c:ext>
          </c:extLst>
        </c:ser>
        <c:ser>
          <c:idx val="2"/>
          <c:order val="2"/>
          <c:tx>
            <c:strRef>
              <c:f>Pivot_Tables!$D$1:$D$3</c:f>
              <c:strCache>
                <c:ptCount val="1"/>
                <c:pt idx="0">
                  <c:v>Male - Average of Purchase Intent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Pivot_Tables!$A$4:$A$7</c:f>
              <c:strCache>
                <c:ptCount val="3"/>
                <c:pt idx="0">
                  <c:v>18–25</c:v>
                </c:pt>
                <c:pt idx="1">
                  <c:v>26–35</c:v>
                </c:pt>
                <c:pt idx="2">
                  <c:v>36–45</c:v>
                </c:pt>
              </c:strCache>
            </c:strRef>
          </c:cat>
          <c:val>
            <c:numRef>
              <c:f>Pivot_Tables!$D$4:$D$7</c:f>
              <c:numCache>
                <c:formatCode>0.0</c:formatCode>
                <c:ptCount val="3"/>
                <c:pt idx="0">
                  <c:v>1</c:v>
                </c:pt>
                <c:pt idx="1">
                  <c:v>2.8</c:v>
                </c:pt>
                <c:pt idx="2">
                  <c:v>2.25</c:v>
                </c:pt>
              </c:numCache>
            </c:numRef>
          </c:val>
          <c:extLst>
            <c:ext xmlns:c16="http://schemas.microsoft.com/office/drawing/2014/chart" uri="{C3380CC4-5D6E-409C-BE32-E72D297353CC}">
              <c16:uniqueId val="{00000006-9B20-4FD8-B3C9-6B11E6A66DB7}"/>
            </c:ext>
          </c:extLst>
        </c:ser>
        <c:ser>
          <c:idx val="3"/>
          <c:order val="3"/>
          <c:tx>
            <c:strRef>
              <c:f>Pivot_Tables!$E$1:$E$3</c:f>
              <c:strCache>
                <c:ptCount val="1"/>
                <c:pt idx="0">
                  <c:v>Male - Average of Brand Loyalty</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Pivot_Tables!$A$4:$A$7</c:f>
              <c:strCache>
                <c:ptCount val="3"/>
                <c:pt idx="0">
                  <c:v>18–25</c:v>
                </c:pt>
                <c:pt idx="1">
                  <c:v>26–35</c:v>
                </c:pt>
                <c:pt idx="2">
                  <c:v>36–45</c:v>
                </c:pt>
              </c:strCache>
            </c:strRef>
          </c:cat>
          <c:val>
            <c:numRef>
              <c:f>Pivot_Tables!$E$4:$E$7</c:f>
              <c:numCache>
                <c:formatCode>0.0</c:formatCode>
                <c:ptCount val="3"/>
                <c:pt idx="0">
                  <c:v>1</c:v>
                </c:pt>
                <c:pt idx="1">
                  <c:v>2.8</c:v>
                </c:pt>
                <c:pt idx="2">
                  <c:v>2.25</c:v>
                </c:pt>
              </c:numCache>
            </c:numRef>
          </c:val>
          <c:extLst>
            <c:ext xmlns:c16="http://schemas.microsoft.com/office/drawing/2014/chart" uri="{C3380CC4-5D6E-409C-BE32-E72D297353CC}">
              <c16:uniqueId val="{00000007-9B20-4FD8-B3C9-6B11E6A66DB7}"/>
            </c:ext>
          </c:extLst>
        </c:ser>
        <c:dLbls>
          <c:dLblPos val="outEnd"/>
          <c:showLegendKey val="0"/>
          <c:showVal val="1"/>
          <c:showCatName val="0"/>
          <c:showSerName val="0"/>
          <c:showPercent val="0"/>
          <c:showBubbleSize val="0"/>
        </c:dLbls>
        <c:gapWidth val="315"/>
        <c:overlap val="-40"/>
        <c:axId val="680102512"/>
        <c:axId val="680105872"/>
      </c:barChart>
      <c:catAx>
        <c:axId val="68010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05872"/>
        <c:crosses val="autoZero"/>
        <c:auto val="1"/>
        <c:lblAlgn val="ctr"/>
        <c:lblOffset val="100"/>
        <c:noMultiLvlLbl val="0"/>
      </c:catAx>
      <c:valAx>
        <c:axId val="680105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0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Awareness Impact on Satisfaction</a:t>
            </a:r>
          </a:p>
        </c:rich>
      </c:tx>
      <c:layout>
        <c:manualLayout>
          <c:xMode val="edge"/>
          <c:yMode val="edge"/>
          <c:x val="0.2767637795275591"/>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Pivot_Tables!$B$16</c:f>
              <c:strCache>
                <c:ptCount val="1"/>
                <c:pt idx="0">
                  <c:v>Count of Respondent ID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Pivot_Tables!$A$17:$A$21</c:f>
              <c:strCache>
                <c:ptCount val="4"/>
                <c:pt idx="0">
                  <c:v>2</c:v>
                </c:pt>
                <c:pt idx="1">
                  <c:v>3</c:v>
                </c:pt>
                <c:pt idx="2">
                  <c:v>4</c:v>
                </c:pt>
                <c:pt idx="3">
                  <c:v>5</c:v>
                </c:pt>
              </c:strCache>
            </c:strRef>
          </c:cat>
          <c:val>
            <c:numRef>
              <c:f>Pivot_Tables!$B$17:$B$21</c:f>
              <c:numCache>
                <c:formatCode>0.0</c:formatCode>
                <c:ptCount val="4"/>
                <c:pt idx="0">
                  <c:v>3</c:v>
                </c:pt>
                <c:pt idx="1">
                  <c:v>6</c:v>
                </c:pt>
                <c:pt idx="2">
                  <c:v>7</c:v>
                </c:pt>
                <c:pt idx="3">
                  <c:v>4</c:v>
                </c:pt>
              </c:numCache>
            </c:numRef>
          </c:val>
          <c:extLst>
            <c:ext xmlns:c16="http://schemas.microsoft.com/office/drawing/2014/chart" uri="{C3380CC4-5D6E-409C-BE32-E72D297353CC}">
              <c16:uniqueId val="{00000000-0016-42DB-BD03-0B66746DF50F}"/>
            </c:ext>
          </c:extLst>
        </c:ser>
        <c:ser>
          <c:idx val="1"/>
          <c:order val="1"/>
          <c:tx>
            <c:strRef>
              <c:f>Pivot_Tables!$C$16</c:f>
              <c:strCache>
                <c:ptCount val="1"/>
                <c:pt idx="0">
                  <c:v>Average of Satisfaction Level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Pivot_Tables!$A$17:$A$21</c:f>
              <c:strCache>
                <c:ptCount val="4"/>
                <c:pt idx="0">
                  <c:v>2</c:v>
                </c:pt>
                <c:pt idx="1">
                  <c:v>3</c:v>
                </c:pt>
                <c:pt idx="2">
                  <c:v>4</c:v>
                </c:pt>
                <c:pt idx="3">
                  <c:v>5</c:v>
                </c:pt>
              </c:strCache>
            </c:strRef>
          </c:cat>
          <c:val>
            <c:numRef>
              <c:f>Pivot_Tables!$C$17:$C$21</c:f>
              <c:numCache>
                <c:formatCode>0.0</c:formatCode>
                <c:ptCount val="4"/>
                <c:pt idx="0">
                  <c:v>2</c:v>
                </c:pt>
                <c:pt idx="1">
                  <c:v>3</c:v>
                </c:pt>
                <c:pt idx="2">
                  <c:v>4</c:v>
                </c:pt>
                <c:pt idx="3">
                  <c:v>5</c:v>
                </c:pt>
              </c:numCache>
            </c:numRef>
          </c:val>
          <c:extLst>
            <c:ext xmlns:c16="http://schemas.microsoft.com/office/drawing/2014/chart" uri="{C3380CC4-5D6E-409C-BE32-E72D297353CC}">
              <c16:uniqueId val="{00000001-0016-42DB-BD03-0B66746DF50F}"/>
            </c:ext>
          </c:extLst>
        </c:ser>
        <c:ser>
          <c:idx val="2"/>
          <c:order val="2"/>
          <c:tx>
            <c:strRef>
              <c:f>Pivot_Tables!$D$16</c:f>
              <c:strCache>
                <c:ptCount val="1"/>
                <c:pt idx="0">
                  <c:v>Average of Purchase Intent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Pivot_Tables!$A$17:$A$21</c:f>
              <c:strCache>
                <c:ptCount val="4"/>
                <c:pt idx="0">
                  <c:v>2</c:v>
                </c:pt>
                <c:pt idx="1">
                  <c:v>3</c:v>
                </c:pt>
                <c:pt idx="2">
                  <c:v>4</c:v>
                </c:pt>
                <c:pt idx="3">
                  <c:v>5</c:v>
                </c:pt>
              </c:strCache>
            </c:strRef>
          </c:cat>
          <c:val>
            <c:numRef>
              <c:f>Pivot_Tables!$D$17:$D$21</c:f>
              <c:numCache>
                <c:formatCode>0.0</c:formatCode>
                <c:ptCount val="4"/>
                <c:pt idx="0">
                  <c:v>1</c:v>
                </c:pt>
                <c:pt idx="1">
                  <c:v>2.1666666666666665</c:v>
                </c:pt>
                <c:pt idx="2">
                  <c:v>3.4285714285714284</c:v>
                </c:pt>
                <c:pt idx="3">
                  <c:v>5</c:v>
                </c:pt>
              </c:numCache>
            </c:numRef>
          </c:val>
          <c:extLst>
            <c:ext xmlns:c16="http://schemas.microsoft.com/office/drawing/2014/chart" uri="{C3380CC4-5D6E-409C-BE32-E72D297353CC}">
              <c16:uniqueId val="{00000002-0016-42DB-BD03-0B66746DF50F}"/>
            </c:ext>
          </c:extLst>
        </c:ser>
        <c:dLbls>
          <c:showLegendKey val="0"/>
          <c:showVal val="0"/>
          <c:showCatName val="0"/>
          <c:showSerName val="0"/>
          <c:showPercent val="0"/>
          <c:showBubbleSize val="0"/>
        </c:dLbls>
        <c:gapWidth val="182"/>
        <c:overlap val="-50"/>
        <c:axId val="18343839"/>
        <c:axId val="18361119"/>
      </c:barChart>
      <c:catAx>
        <c:axId val="1834383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1119"/>
        <c:crosses val="autoZero"/>
        <c:auto val="1"/>
        <c:lblAlgn val="ctr"/>
        <c:lblOffset val="100"/>
        <c:noMultiLvlLbl val="0"/>
      </c:catAx>
      <c:valAx>
        <c:axId val="183611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Pivot_Tables!$B$9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7D2-480C-8964-F2D17549BCF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7D2-480C-8964-F2D17549BC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Pivot_Tables!$A$10:$A$12</c:f>
              <c:strCache>
                <c:ptCount val="2"/>
                <c:pt idx="0">
                  <c:v>Female</c:v>
                </c:pt>
                <c:pt idx="1">
                  <c:v>Male</c:v>
                </c:pt>
              </c:strCache>
            </c:strRef>
          </c:cat>
          <c:val>
            <c:numRef>
              <c:f>Pivot_Tables!$B$10:$B$12</c:f>
              <c:numCache>
                <c:formatCode>0.0</c:formatCode>
                <c:ptCount val="2"/>
                <c:pt idx="0">
                  <c:v>4</c:v>
                </c:pt>
                <c:pt idx="1">
                  <c:v>3.2</c:v>
                </c:pt>
              </c:numCache>
            </c:numRef>
          </c:val>
          <c:extLst>
            <c:ext xmlns:c16="http://schemas.microsoft.com/office/drawing/2014/chart" uri="{C3380CC4-5D6E-409C-BE32-E72D297353CC}">
              <c16:uniqueId val="{00000004-17D2-480C-8964-F2D17549BCFA}"/>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Intent &amp; Satisfaction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Pivot_Tables!$E$9</c:f>
              <c:strCache>
                <c:ptCount val="1"/>
                <c:pt idx="0">
                  <c:v>Average of Purchase Intent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Pivot_Tables!$D$10:$D$14</c:f>
              <c:strCache>
                <c:ptCount val="4"/>
                <c:pt idx="0">
                  <c:v>East</c:v>
                </c:pt>
                <c:pt idx="1">
                  <c:v>North</c:v>
                </c:pt>
                <c:pt idx="2">
                  <c:v>South</c:v>
                </c:pt>
                <c:pt idx="3">
                  <c:v>West</c:v>
                </c:pt>
              </c:strCache>
            </c:strRef>
          </c:cat>
          <c:val>
            <c:numRef>
              <c:f>Pivot_Tables!$E$10:$E$14</c:f>
              <c:numCache>
                <c:formatCode>0.0</c:formatCode>
                <c:ptCount val="4"/>
                <c:pt idx="0">
                  <c:v>3.8</c:v>
                </c:pt>
                <c:pt idx="1">
                  <c:v>2.4</c:v>
                </c:pt>
                <c:pt idx="2">
                  <c:v>3.2</c:v>
                </c:pt>
                <c:pt idx="3">
                  <c:v>2.6</c:v>
                </c:pt>
              </c:numCache>
            </c:numRef>
          </c:val>
          <c:extLst>
            <c:ext xmlns:c16="http://schemas.microsoft.com/office/drawing/2014/chart" uri="{C3380CC4-5D6E-409C-BE32-E72D297353CC}">
              <c16:uniqueId val="{00000000-A198-452C-AF7B-8340F468AF1F}"/>
            </c:ext>
          </c:extLst>
        </c:ser>
        <c:ser>
          <c:idx val="1"/>
          <c:order val="1"/>
          <c:tx>
            <c:strRef>
              <c:f>Pivot_Tables!$F$9</c:f>
              <c:strCache>
                <c:ptCount val="1"/>
                <c:pt idx="0">
                  <c:v>Average of Satisfaction Level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Pivot_Tables!$D$10:$D$14</c:f>
              <c:strCache>
                <c:ptCount val="4"/>
                <c:pt idx="0">
                  <c:v>East</c:v>
                </c:pt>
                <c:pt idx="1">
                  <c:v>North</c:v>
                </c:pt>
                <c:pt idx="2">
                  <c:v>South</c:v>
                </c:pt>
                <c:pt idx="3">
                  <c:v>West</c:v>
                </c:pt>
              </c:strCache>
            </c:strRef>
          </c:cat>
          <c:val>
            <c:numRef>
              <c:f>Pivot_Tables!$F$10:$F$14</c:f>
              <c:numCache>
                <c:formatCode>0.0</c:formatCode>
                <c:ptCount val="4"/>
                <c:pt idx="0">
                  <c:v>4.2</c:v>
                </c:pt>
                <c:pt idx="1">
                  <c:v>3</c:v>
                </c:pt>
                <c:pt idx="2">
                  <c:v>3.8</c:v>
                </c:pt>
                <c:pt idx="3">
                  <c:v>3.4</c:v>
                </c:pt>
              </c:numCache>
            </c:numRef>
          </c:val>
          <c:extLst>
            <c:ext xmlns:c16="http://schemas.microsoft.com/office/drawing/2014/chart" uri="{C3380CC4-5D6E-409C-BE32-E72D297353CC}">
              <c16:uniqueId val="{00000001-A198-452C-AF7B-8340F468AF1F}"/>
            </c:ext>
          </c:extLst>
        </c:ser>
        <c:ser>
          <c:idx val="2"/>
          <c:order val="2"/>
          <c:tx>
            <c:strRef>
              <c:f>Pivot_Tables!$G$9</c:f>
              <c:strCache>
                <c:ptCount val="1"/>
                <c:pt idx="0">
                  <c:v>Average of Brand Loyalty</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Pivot_Tables!$D$10:$D$14</c:f>
              <c:strCache>
                <c:ptCount val="4"/>
                <c:pt idx="0">
                  <c:v>East</c:v>
                </c:pt>
                <c:pt idx="1">
                  <c:v>North</c:v>
                </c:pt>
                <c:pt idx="2">
                  <c:v>South</c:v>
                </c:pt>
                <c:pt idx="3">
                  <c:v>West</c:v>
                </c:pt>
              </c:strCache>
            </c:strRef>
          </c:cat>
          <c:val>
            <c:numRef>
              <c:f>Pivot_Tables!$G$10:$G$14</c:f>
              <c:numCache>
                <c:formatCode>0.0</c:formatCode>
                <c:ptCount val="4"/>
                <c:pt idx="0">
                  <c:v>3.8</c:v>
                </c:pt>
                <c:pt idx="1">
                  <c:v>2.4</c:v>
                </c:pt>
                <c:pt idx="2">
                  <c:v>3.2</c:v>
                </c:pt>
                <c:pt idx="3">
                  <c:v>2.6</c:v>
                </c:pt>
              </c:numCache>
            </c:numRef>
          </c:val>
          <c:extLst>
            <c:ext xmlns:c16="http://schemas.microsoft.com/office/drawing/2014/chart" uri="{C3380CC4-5D6E-409C-BE32-E72D297353CC}">
              <c16:uniqueId val="{00000002-A198-452C-AF7B-8340F468AF1F}"/>
            </c:ext>
          </c:extLst>
        </c:ser>
        <c:dLbls>
          <c:showLegendKey val="0"/>
          <c:showVal val="0"/>
          <c:showCatName val="0"/>
          <c:showSerName val="0"/>
          <c:showPercent val="0"/>
          <c:showBubbleSize val="0"/>
        </c:dLbls>
        <c:gapWidth val="315"/>
        <c:overlap val="-40"/>
        <c:axId val="745034096"/>
        <c:axId val="745029296"/>
      </c:barChart>
      <c:catAx>
        <c:axId val="745034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029296"/>
        <c:crosses val="autoZero"/>
        <c:auto val="1"/>
        <c:lblAlgn val="ctr"/>
        <c:lblOffset val="100"/>
        <c:noMultiLvlLbl val="0"/>
      </c:catAx>
      <c:valAx>
        <c:axId val="745029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50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Engagement by Age Group &amp;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Pivot_Tables!$B$1:$B$3</c:f>
              <c:strCache>
                <c:ptCount val="1"/>
                <c:pt idx="0">
                  <c:v>Female - Average of Purchase Intent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Pivot_Tables!$A$4:$A$7</c:f>
              <c:strCache>
                <c:ptCount val="3"/>
                <c:pt idx="0">
                  <c:v>18–25</c:v>
                </c:pt>
                <c:pt idx="1">
                  <c:v>26–35</c:v>
                </c:pt>
                <c:pt idx="2">
                  <c:v>36–45</c:v>
                </c:pt>
              </c:strCache>
            </c:strRef>
          </c:cat>
          <c:val>
            <c:numRef>
              <c:f>Pivot_Tables!$B$4:$B$7</c:f>
              <c:numCache>
                <c:formatCode>0.0</c:formatCode>
                <c:ptCount val="3"/>
                <c:pt idx="0">
                  <c:v>2.5</c:v>
                </c:pt>
                <c:pt idx="1">
                  <c:v>3.75</c:v>
                </c:pt>
                <c:pt idx="2">
                  <c:v>4</c:v>
                </c:pt>
              </c:numCache>
            </c:numRef>
          </c:val>
          <c:extLst>
            <c:ext xmlns:c16="http://schemas.microsoft.com/office/drawing/2014/chart" uri="{C3380CC4-5D6E-409C-BE32-E72D297353CC}">
              <c16:uniqueId val="{00000000-8C01-415C-BDA2-B2F3B9B55F0C}"/>
            </c:ext>
          </c:extLst>
        </c:ser>
        <c:ser>
          <c:idx val="1"/>
          <c:order val="1"/>
          <c:tx>
            <c:strRef>
              <c:f>Pivot_Tables!$C$1:$C$3</c:f>
              <c:strCache>
                <c:ptCount val="1"/>
                <c:pt idx="0">
                  <c:v>Female - Average of Brand Loyalty</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Pivot_Tables!$A$4:$A$7</c:f>
              <c:strCache>
                <c:ptCount val="3"/>
                <c:pt idx="0">
                  <c:v>18–25</c:v>
                </c:pt>
                <c:pt idx="1">
                  <c:v>26–35</c:v>
                </c:pt>
                <c:pt idx="2">
                  <c:v>36–45</c:v>
                </c:pt>
              </c:strCache>
            </c:strRef>
          </c:cat>
          <c:val>
            <c:numRef>
              <c:f>Pivot_Tables!$C$4:$C$7</c:f>
              <c:numCache>
                <c:formatCode>0.0</c:formatCode>
                <c:ptCount val="3"/>
                <c:pt idx="0">
                  <c:v>2.5</c:v>
                </c:pt>
                <c:pt idx="1">
                  <c:v>3.75</c:v>
                </c:pt>
                <c:pt idx="2">
                  <c:v>4</c:v>
                </c:pt>
              </c:numCache>
            </c:numRef>
          </c:val>
          <c:extLst>
            <c:ext xmlns:c16="http://schemas.microsoft.com/office/drawing/2014/chart" uri="{C3380CC4-5D6E-409C-BE32-E72D297353CC}">
              <c16:uniqueId val="{00000001-8C01-415C-BDA2-B2F3B9B55F0C}"/>
            </c:ext>
          </c:extLst>
        </c:ser>
        <c:ser>
          <c:idx val="2"/>
          <c:order val="2"/>
          <c:tx>
            <c:strRef>
              <c:f>Pivot_Tables!$D$1:$D$3</c:f>
              <c:strCache>
                <c:ptCount val="1"/>
                <c:pt idx="0">
                  <c:v>Male - Average of Purchase Intent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Pivot_Tables!$A$4:$A$7</c:f>
              <c:strCache>
                <c:ptCount val="3"/>
                <c:pt idx="0">
                  <c:v>18–25</c:v>
                </c:pt>
                <c:pt idx="1">
                  <c:v>26–35</c:v>
                </c:pt>
                <c:pt idx="2">
                  <c:v>36–45</c:v>
                </c:pt>
              </c:strCache>
            </c:strRef>
          </c:cat>
          <c:val>
            <c:numRef>
              <c:f>Pivot_Tables!$D$4:$D$7</c:f>
              <c:numCache>
                <c:formatCode>0.0</c:formatCode>
                <c:ptCount val="3"/>
                <c:pt idx="0">
                  <c:v>1</c:v>
                </c:pt>
                <c:pt idx="1">
                  <c:v>2.8</c:v>
                </c:pt>
                <c:pt idx="2">
                  <c:v>2.25</c:v>
                </c:pt>
              </c:numCache>
            </c:numRef>
          </c:val>
          <c:extLst>
            <c:ext xmlns:c16="http://schemas.microsoft.com/office/drawing/2014/chart" uri="{C3380CC4-5D6E-409C-BE32-E72D297353CC}">
              <c16:uniqueId val="{00000005-8C01-415C-BDA2-B2F3B9B55F0C}"/>
            </c:ext>
          </c:extLst>
        </c:ser>
        <c:ser>
          <c:idx val="3"/>
          <c:order val="3"/>
          <c:tx>
            <c:strRef>
              <c:f>Pivot_Tables!$E$1:$E$3</c:f>
              <c:strCache>
                <c:ptCount val="1"/>
                <c:pt idx="0">
                  <c:v>Male - Average of Brand Loyalty</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Pivot_Tables!$A$4:$A$7</c:f>
              <c:strCache>
                <c:ptCount val="3"/>
                <c:pt idx="0">
                  <c:v>18–25</c:v>
                </c:pt>
                <c:pt idx="1">
                  <c:v>26–35</c:v>
                </c:pt>
                <c:pt idx="2">
                  <c:v>36–45</c:v>
                </c:pt>
              </c:strCache>
            </c:strRef>
          </c:cat>
          <c:val>
            <c:numRef>
              <c:f>Pivot_Tables!$E$4:$E$7</c:f>
              <c:numCache>
                <c:formatCode>0.0</c:formatCode>
                <c:ptCount val="3"/>
                <c:pt idx="0">
                  <c:v>1</c:v>
                </c:pt>
                <c:pt idx="1">
                  <c:v>2.8</c:v>
                </c:pt>
                <c:pt idx="2">
                  <c:v>2.25</c:v>
                </c:pt>
              </c:numCache>
            </c:numRef>
          </c:val>
          <c:extLst>
            <c:ext xmlns:c16="http://schemas.microsoft.com/office/drawing/2014/chart" uri="{C3380CC4-5D6E-409C-BE32-E72D297353CC}">
              <c16:uniqueId val="{00000006-8C01-415C-BDA2-B2F3B9B55F0C}"/>
            </c:ext>
          </c:extLst>
        </c:ser>
        <c:dLbls>
          <c:showLegendKey val="0"/>
          <c:showVal val="0"/>
          <c:showCatName val="0"/>
          <c:showSerName val="0"/>
          <c:showPercent val="0"/>
          <c:showBubbleSize val="0"/>
        </c:dLbls>
        <c:gapWidth val="315"/>
        <c:overlap val="-40"/>
        <c:axId val="680102512"/>
        <c:axId val="680105872"/>
      </c:barChart>
      <c:catAx>
        <c:axId val="68010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05872"/>
        <c:crosses val="autoZero"/>
        <c:auto val="1"/>
        <c:lblAlgn val="ctr"/>
        <c:lblOffset val="100"/>
        <c:noMultiLvlLbl val="0"/>
      </c:catAx>
      <c:valAx>
        <c:axId val="680105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010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Awareness Impact on Satisfaction</a:t>
            </a:r>
          </a:p>
        </c:rich>
      </c:tx>
      <c:layout>
        <c:manualLayout>
          <c:xMode val="edge"/>
          <c:yMode val="edge"/>
          <c:x val="0.2767637795275591"/>
          <c:y val="0.1239792942548848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Pivot_Tables!$B$16</c:f>
              <c:strCache>
                <c:ptCount val="1"/>
                <c:pt idx="0">
                  <c:v>Count of Respondent ID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Pivot_Tables!$A$17:$A$21</c:f>
              <c:strCache>
                <c:ptCount val="4"/>
                <c:pt idx="0">
                  <c:v>2</c:v>
                </c:pt>
                <c:pt idx="1">
                  <c:v>3</c:v>
                </c:pt>
                <c:pt idx="2">
                  <c:v>4</c:v>
                </c:pt>
                <c:pt idx="3">
                  <c:v>5</c:v>
                </c:pt>
              </c:strCache>
            </c:strRef>
          </c:cat>
          <c:val>
            <c:numRef>
              <c:f>Pivot_Tables!$B$17:$B$21</c:f>
              <c:numCache>
                <c:formatCode>0.0</c:formatCode>
                <c:ptCount val="4"/>
                <c:pt idx="0">
                  <c:v>3</c:v>
                </c:pt>
                <c:pt idx="1">
                  <c:v>6</c:v>
                </c:pt>
                <c:pt idx="2">
                  <c:v>7</c:v>
                </c:pt>
                <c:pt idx="3">
                  <c:v>4</c:v>
                </c:pt>
              </c:numCache>
            </c:numRef>
          </c:val>
          <c:extLst>
            <c:ext xmlns:c16="http://schemas.microsoft.com/office/drawing/2014/chart" uri="{C3380CC4-5D6E-409C-BE32-E72D297353CC}">
              <c16:uniqueId val="{00000000-6C29-44BE-8229-E97230290FAB}"/>
            </c:ext>
          </c:extLst>
        </c:ser>
        <c:ser>
          <c:idx val="1"/>
          <c:order val="1"/>
          <c:tx>
            <c:strRef>
              <c:f>Pivot_Tables!$C$16</c:f>
              <c:strCache>
                <c:ptCount val="1"/>
                <c:pt idx="0">
                  <c:v>Average of Satisfaction Level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Pivot_Tables!$A$17:$A$21</c:f>
              <c:strCache>
                <c:ptCount val="4"/>
                <c:pt idx="0">
                  <c:v>2</c:v>
                </c:pt>
                <c:pt idx="1">
                  <c:v>3</c:v>
                </c:pt>
                <c:pt idx="2">
                  <c:v>4</c:v>
                </c:pt>
                <c:pt idx="3">
                  <c:v>5</c:v>
                </c:pt>
              </c:strCache>
            </c:strRef>
          </c:cat>
          <c:val>
            <c:numRef>
              <c:f>Pivot_Tables!$C$17:$C$21</c:f>
              <c:numCache>
                <c:formatCode>0.0</c:formatCode>
                <c:ptCount val="4"/>
                <c:pt idx="0">
                  <c:v>2</c:v>
                </c:pt>
                <c:pt idx="1">
                  <c:v>3</c:v>
                </c:pt>
                <c:pt idx="2">
                  <c:v>4</c:v>
                </c:pt>
                <c:pt idx="3">
                  <c:v>5</c:v>
                </c:pt>
              </c:numCache>
            </c:numRef>
          </c:val>
          <c:extLst>
            <c:ext xmlns:c16="http://schemas.microsoft.com/office/drawing/2014/chart" uri="{C3380CC4-5D6E-409C-BE32-E72D297353CC}">
              <c16:uniqueId val="{00000001-6C29-44BE-8229-E97230290FAB}"/>
            </c:ext>
          </c:extLst>
        </c:ser>
        <c:ser>
          <c:idx val="2"/>
          <c:order val="2"/>
          <c:tx>
            <c:strRef>
              <c:f>Pivot_Tables!$D$16</c:f>
              <c:strCache>
                <c:ptCount val="1"/>
                <c:pt idx="0">
                  <c:v>Average of Purchase Intent</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Pivot_Tables!$A$17:$A$21</c:f>
              <c:strCache>
                <c:ptCount val="4"/>
                <c:pt idx="0">
                  <c:v>2</c:v>
                </c:pt>
                <c:pt idx="1">
                  <c:v>3</c:v>
                </c:pt>
                <c:pt idx="2">
                  <c:v>4</c:v>
                </c:pt>
                <c:pt idx="3">
                  <c:v>5</c:v>
                </c:pt>
              </c:strCache>
            </c:strRef>
          </c:cat>
          <c:val>
            <c:numRef>
              <c:f>Pivot_Tables!$D$17:$D$21</c:f>
              <c:numCache>
                <c:formatCode>0.0</c:formatCode>
                <c:ptCount val="4"/>
                <c:pt idx="0">
                  <c:v>1</c:v>
                </c:pt>
                <c:pt idx="1">
                  <c:v>2.1666666666666665</c:v>
                </c:pt>
                <c:pt idx="2">
                  <c:v>3.4285714285714284</c:v>
                </c:pt>
                <c:pt idx="3">
                  <c:v>5</c:v>
                </c:pt>
              </c:numCache>
            </c:numRef>
          </c:val>
          <c:extLst>
            <c:ext xmlns:c16="http://schemas.microsoft.com/office/drawing/2014/chart" uri="{C3380CC4-5D6E-409C-BE32-E72D297353CC}">
              <c16:uniqueId val="{00000002-6C29-44BE-8229-E97230290FAB}"/>
            </c:ext>
          </c:extLst>
        </c:ser>
        <c:dLbls>
          <c:showLegendKey val="0"/>
          <c:showVal val="0"/>
          <c:showCatName val="0"/>
          <c:showSerName val="0"/>
          <c:showPercent val="0"/>
          <c:showBubbleSize val="0"/>
        </c:dLbls>
        <c:gapWidth val="182"/>
        <c:overlap val="-50"/>
        <c:axId val="18343839"/>
        <c:axId val="18361119"/>
      </c:barChart>
      <c:catAx>
        <c:axId val="1834383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61119"/>
        <c:crosses val="autoZero"/>
        <c:auto val="1"/>
        <c:lblAlgn val="ctr"/>
        <c:lblOffset val="100"/>
        <c:noMultiLvlLbl val="0"/>
      </c:catAx>
      <c:valAx>
        <c:axId val="183611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[16.Market_Research_Analysis.xlsx]Pivot_Tables!PivotTable4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Pivot_Tables!$B$9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9BA-43C9-A265-508A8BE2FA9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9BA-43C9-A265-508A8BE2FA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Pivot_Tables!$A$10:$A$12</c:f>
              <c:strCache>
                <c:ptCount val="2"/>
                <c:pt idx="0">
                  <c:v>Female</c:v>
                </c:pt>
                <c:pt idx="1">
                  <c:v>Male</c:v>
                </c:pt>
              </c:strCache>
            </c:strRef>
          </c:cat>
          <c:val>
            <c:numRef>
              <c:f>Pivot_Tables!$B$10:$B$12</c:f>
              <c:numCache>
                <c:formatCode>0.0</c:formatCode>
                <c:ptCount val="2"/>
                <c:pt idx="0">
                  <c:v>4</c:v>
                </c:pt>
                <c:pt idx="1">
                  <c:v>3.2</c:v>
                </c:pt>
              </c:numCache>
            </c:numRef>
          </c:val>
          <c:extLst>
            <c:ext xmlns:c16="http://schemas.microsoft.com/office/drawing/2014/chart" uri="{C3380CC4-5D6E-409C-BE32-E72D297353CC}">
              <c16:uniqueId val="{00000004-C9BA-43C9-A265-508A8BE2FA9C}"/>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609599</xdr:colOff>
      <xdr:row>0</xdr:row>
      <xdr:rowOff>0</xdr:rowOff>
    </xdr:from>
    <xdr:to>
      <xdr:col>10</xdr:col>
      <xdr:colOff>76200</xdr:colOff>
      <xdr:row>11</xdr:row>
      <xdr:rowOff>171450</xdr:rowOff>
    </xdr:to>
    <xdr:graphicFrame macro="">
      <xdr:nvGraphicFramePr>
        <xdr:cNvPr id="2" name="Chart 1">
          <a:extLst>
            <a:ext uri="{FF2B5EF4-FFF2-40B4-BE49-F238E27FC236}">
              <a16:creationId xmlns:a16="http://schemas.microsoft.com/office/drawing/2014/main" id="{D3B3A3C9-1BC1-42B7-8366-B1D625218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514351</xdr:colOff>
      <xdr:row>0</xdr:row>
      <xdr:rowOff>0</xdr:rowOff>
    </xdr:from>
    <xdr:to>
      <xdr:col>19</xdr:col>
      <xdr:colOff>1</xdr:colOff>
      <xdr:row>11</xdr:row>
      <xdr:rowOff>171450</xdr:rowOff>
    </xdr:to>
    <xdr:graphicFrame macro="">
      <xdr:nvGraphicFramePr>
        <xdr:cNvPr id="4" name="Chart 3">
          <a:extLst>
            <a:ext uri="{FF2B5EF4-FFF2-40B4-BE49-F238E27FC236}">
              <a16:creationId xmlns:a16="http://schemas.microsoft.com/office/drawing/2014/main" id="{F2E98ED3-3C1A-45DB-A6D6-81565D3D1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11</xdr:row>
      <xdr:rowOff>180976</xdr:rowOff>
    </xdr:from>
    <xdr:to>
      <xdr:col>10</xdr:col>
      <xdr:colOff>76200</xdr:colOff>
      <xdr:row>23</xdr:row>
      <xdr:rowOff>180976</xdr:rowOff>
    </xdr:to>
    <xdr:graphicFrame macro="">
      <xdr:nvGraphicFramePr>
        <xdr:cNvPr id="3" name="Chart 2">
          <a:extLst>
            <a:ext uri="{FF2B5EF4-FFF2-40B4-BE49-F238E27FC236}">
              <a16:creationId xmlns:a16="http://schemas.microsoft.com/office/drawing/2014/main" id="{D7D5DB7A-DFB4-4104-829F-66401A079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523875</xdr:colOff>
      <xdr:row>12</xdr:row>
      <xdr:rowOff>0</xdr:rowOff>
    </xdr:from>
    <xdr:to>
      <xdr:col>19</xdr:col>
      <xdr:colOff>0</xdr:colOff>
      <xdr:row>23</xdr:row>
      <xdr:rowOff>142874</xdr:rowOff>
    </xdr:to>
    <xdr:graphicFrame macro="">
      <xdr:nvGraphicFramePr>
        <xdr:cNvPr id="5" name="Chart 4">
          <a:extLst>
            <a:ext uri="{FF2B5EF4-FFF2-40B4-BE49-F238E27FC236}">
              <a16:creationId xmlns:a16="http://schemas.microsoft.com/office/drawing/2014/main" id="{6BE7477E-19C4-4F4C-8DCC-67AAF35ED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1466850</xdr:colOff>
      <xdr:row>10</xdr:row>
      <xdr:rowOff>0</xdr:rowOff>
    </xdr:from>
    <xdr:to>
      <xdr:col>2</xdr:col>
      <xdr:colOff>9525</xdr:colOff>
      <xdr:row>17</xdr:row>
      <xdr:rowOff>123825</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4C452779-B38D-456E-AC51-EA3F08EB2F0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466850" y="2076450"/>
              <a:ext cx="162877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17</xdr:row>
      <xdr:rowOff>123826</xdr:rowOff>
    </xdr:from>
    <xdr:to>
      <xdr:col>2</xdr:col>
      <xdr:colOff>0</xdr:colOff>
      <xdr:row>22</xdr:row>
      <xdr:rowOff>47625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3CFBEFC8-E199-4283-A7AA-031EBA8BAFA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9049" y="3533776"/>
              <a:ext cx="3067051"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0</xdr:col>
      <xdr:colOff>1476375</xdr:colOff>
      <xdr:row>17</xdr:row>
      <xdr:rowOff>123825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79EB6BF5-7970-4C1A-A6F0-C0CD5FBA8C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076450"/>
              <a:ext cx="147637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1676399</xdr:colOff>
      <xdr:row>0</xdr:row>
      <xdr:rowOff>0</xdr:rowOff>
    </xdr:from>
    <xdr:to>
      <xdr:col>9</xdr:col>
      <xdr:colOff>428624</xdr:colOff>
      <xdr:row>9</xdr:row>
      <xdr:rowOff>190500</xdr:rowOff>
    </xdr:to>
    <xdr:graphicFrame macro="">
      <xdr:nvGraphicFramePr>
        <xdr:cNvPr id="8" name="Chart 7">
          <a:extLst>
            <a:ext uri="{FF2B5EF4-FFF2-40B4-BE49-F238E27FC236}">
              <a16:creationId xmlns:a16="http://schemas.microsoft.com/office/drawing/2014/main" id="{B9608655-DB10-4E99-B578-D830A9CD2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428626</xdr:colOff>
      <xdr:row>0</xdr:row>
      <xdr:rowOff>0</xdr:rowOff>
    </xdr:from>
    <xdr:to>
      <xdr:col>15</xdr:col>
      <xdr:colOff>371476</xdr:colOff>
      <xdr:row>9</xdr:row>
      <xdr:rowOff>190500</xdr:rowOff>
    </xdr:to>
    <xdr:graphicFrame macro="">
      <xdr:nvGraphicFramePr>
        <xdr:cNvPr id="9" name="Chart 8">
          <a:extLst>
            <a:ext uri="{FF2B5EF4-FFF2-40B4-BE49-F238E27FC236}">
              <a16:creationId xmlns:a16="http://schemas.microsoft.com/office/drawing/2014/main" id="{EB7D8628-5B4B-4F0D-B67F-CB2287958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9526</xdr:colOff>
      <xdr:row>9</xdr:row>
      <xdr:rowOff>190500</xdr:rowOff>
    </xdr:from>
    <xdr:to>
      <xdr:col>9</xdr:col>
      <xdr:colOff>419100</xdr:colOff>
      <xdr:row>23</xdr:row>
      <xdr:rowOff>133351</xdr:rowOff>
    </xdr:to>
    <xdr:graphicFrame macro="">
      <xdr:nvGraphicFramePr>
        <xdr:cNvPr id="10" name="Chart 9">
          <a:extLst>
            <a:ext uri="{FF2B5EF4-FFF2-40B4-BE49-F238E27FC236}">
              <a16:creationId xmlns:a16="http://schemas.microsoft.com/office/drawing/2014/main" id="{35434E76-659A-4994-BD11-0D50DEAC1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447675</xdr:colOff>
      <xdr:row>10</xdr:row>
      <xdr:rowOff>9525</xdr:rowOff>
    </xdr:from>
    <xdr:to>
      <xdr:col>15</xdr:col>
      <xdr:colOff>381000</xdr:colOff>
      <xdr:row>23</xdr:row>
      <xdr:rowOff>142875</xdr:rowOff>
    </xdr:to>
    <xdr:graphicFrame macro="">
      <xdr:nvGraphicFramePr>
        <xdr:cNvPr id="11" name="Chart 10">
          <a:extLst>
            <a:ext uri="{FF2B5EF4-FFF2-40B4-BE49-F238E27FC236}">
              <a16:creationId xmlns:a16="http://schemas.microsoft.com/office/drawing/2014/main" id="{185BE507-F8BB-42AF-8534-C5DA72D33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1</xdr:row>
      <xdr:rowOff>19050</xdr:rowOff>
    </xdr:from>
    <xdr:to>
      <xdr:col>3</xdr:col>
      <xdr:colOff>1647825</xdr:colOff>
      <xdr:row>12</xdr:row>
      <xdr:rowOff>104775</xdr:rowOff>
    </xdr:to>
    <xdr:sp macro="" textlink="">
      <xdr:nvSpPr>
        <xdr:cNvPr id="12" name="TextBox 11">
          <a:extLst>
            <a:ext uri="{FF2B5EF4-FFF2-40B4-BE49-F238E27FC236}">
              <a16:creationId xmlns:a16="http://schemas.microsoft.com/office/drawing/2014/main" id="{43727BE1-7143-35ED-0D1C-C46492ABECDA}"/>
            </a:ext>
          </a:extLst>
        </xdr:cNvPr>
        <xdr:cNvSpPr txBox="1"/>
      </xdr:nvSpPr>
      <xdr:spPr>
        <a:xfrm>
          <a:off x="3114675" y="361950"/>
          <a:ext cx="2571750" cy="22002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600" b="1"/>
          </a:br>
          <a:r>
            <a:rPr lang="en-US"/>
            <a:t>Strong </a:t>
          </a:r>
          <a:r>
            <a:rPr lang="en-US" b="1"/>
            <a:t>positive correlation (0.96)</a:t>
          </a:r>
          <a:r>
            <a:rPr lang="en-US"/>
            <a:t>  between </a:t>
          </a:r>
          <a:r>
            <a:rPr lang="en-US" b="1"/>
            <a:t>Purchase Intent</a:t>
          </a:r>
          <a:r>
            <a:rPr lang="en-US"/>
            <a:t> and </a:t>
          </a:r>
          <a:r>
            <a:rPr lang="en-US" b="1"/>
            <a:t>Satisfaction.</a:t>
          </a:r>
          <a:br>
            <a:rPr lang="en-US"/>
          </a:br>
          <a:r>
            <a:rPr lang="en-US"/>
            <a:t>Highest satisfaction observed in </a:t>
          </a:r>
          <a:r>
            <a:rPr lang="en-US" b="1"/>
            <a:t>Region: North</a:t>
          </a:r>
          <a:r>
            <a:rPr lang="en-US"/>
            <a:t> and </a:t>
          </a:r>
          <a:r>
            <a:rPr lang="en-US" b="1"/>
            <a:t>Age Group: 25–34.</a:t>
          </a:r>
          <a:br>
            <a:rPr lang="en-US"/>
          </a:br>
          <a:r>
            <a:rPr lang="en-US"/>
            <a:t>Users </a:t>
          </a:r>
          <a:r>
            <a:rPr lang="en-US" b="1"/>
            <a:t>aware</a:t>
          </a:r>
          <a:r>
            <a:rPr lang="en-US"/>
            <a:t> of the product show </a:t>
          </a:r>
          <a:r>
            <a:rPr lang="en-US" b="1"/>
            <a:t>higher satisfaction and intent.</a:t>
          </a:r>
          <a:br>
            <a:rPr lang="en-US"/>
          </a:br>
          <a:r>
            <a:rPr lang="en-US" b="1"/>
            <a:t>Males aged 18–24</a:t>
          </a:r>
          <a:r>
            <a:rPr lang="en-US"/>
            <a:t> show highest brand loyalty among segments.</a:t>
          </a:r>
          <a:endParaRPr lang="en-US" sz="1100"/>
        </a:p>
      </xdr:txBody>
    </xdr:sp>
    <xdr:clientData/>
  </xdr:twoCellAnchor>
  <xdr:twoCellAnchor>
    <xdr:from>
      <xdr:col>2</xdr:col>
      <xdr:colOff>666750</xdr:colOff>
      <xdr:row>1</xdr:row>
      <xdr:rowOff>57150</xdr:rowOff>
    </xdr:from>
    <xdr:to>
      <xdr:col>3</xdr:col>
      <xdr:colOff>866775</xdr:colOff>
      <xdr:row>2</xdr:row>
      <xdr:rowOff>114300</xdr:rowOff>
    </xdr:to>
    <xdr:sp macro="" textlink="">
      <xdr:nvSpPr>
        <xdr:cNvPr id="15" name="TextBox 14">
          <a:extLst>
            <a:ext uri="{FF2B5EF4-FFF2-40B4-BE49-F238E27FC236}">
              <a16:creationId xmlns:a16="http://schemas.microsoft.com/office/drawing/2014/main" id="{9D3AF9AF-F30D-537C-B5D1-A0D2802B8657}"/>
            </a:ext>
          </a:extLst>
        </xdr:cNvPr>
        <xdr:cNvSpPr txBox="1"/>
      </xdr:nvSpPr>
      <xdr:spPr>
        <a:xfrm>
          <a:off x="3752850" y="400050"/>
          <a:ext cx="1152525" cy="2476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effectLst/>
              <a:latin typeface="+mn-lt"/>
              <a:ea typeface="+mn-ea"/>
              <a:cs typeface="+mn-cs"/>
            </a:rPr>
            <a:t>Key Insights:</a:t>
          </a:r>
          <a:endParaRPr lang="en-US" sz="1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59.86854236111" createdVersion="8" refreshedVersion="8" minRefreshableVersion="3" recordCount="20" xr:uid="{B71A37EA-03A3-4D70-A375-F2105793D124}">
  <cacheSource type="worksheet">
    <worksheetSource ref="A1:I21" sheet="Raw_Data"/>
  </cacheSource>
  <cacheFields count="9">
    <cacheField name="Respondent ID" numFmtId="0">
      <sharedItems containsSemiMixedTypes="0" containsString="0" containsNumber="1" containsInteger="1" minValue="1" maxValue="20"/>
    </cacheField>
    <cacheField name="Age" numFmtId="0">
      <sharedItems containsSemiMixedTypes="0" containsString="0" containsNumber="1" containsInteger="1" minValue="22" maxValue="45"/>
    </cacheField>
    <cacheField name="Age Group" numFmtId="0">
      <sharedItems count="3">
        <s v="18–25"/>
        <s v="26–35"/>
        <s v="36–45"/>
      </sharedItems>
    </cacheField>
    <cacheField name="Gender" numFmtId="0">
      <sharedItems count="2">
        <s v="Female"/>
        <s v="Male"/>
      </sharedItems>
    </cacheField>
    <cacheField name="Region" numFmtId="0">
      <sharedItems count="4">
        <s v="North"/>
        <s v="South"/>
        <s v="East"/>
        <s v="West"/>
      </sharedItems>
    </cacheField>
    <cacheField name="Product Awareness" numFmtId="0">
      <sharedItems containsSemiMixedTypes="0" containsString="0" containsNumber="1" containsInteger="1" minValue="2" maxValue="5" count="4">
        <n v="4"/>
        <n v="3"/>
        <n v="5"/>
        <n v="2"/>
      </sharedItems>
    </cacheField>
    <cacheField name="Purchase Intent" numFmtId="0">
      <sharedItems containsSemiMixedTypes="0" containsString="0" containsNumber="1" containsInteger="1" minValue="1" maxValue="5"/>
    </cacheField>
    <cacheField name="Satisfaction Level" numFmtId="0">
      <sharedItems containsSemiMixedTypes="0" containsString="0" containsNumber="1" containsInteger="1" minValue="2" maxValue="5"/>
    </cacheField>
    <cacheField name="Brand Loyalty"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966942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n v="22"/>
    <x v="0"/>
    <x v="0"/>
    <x v="0"/>
    <x v="0"/>
    <n v="3"/>
    <n v="4"/>
    <n v="3"/>
  </r>
  <r>
    <n v="2"/>
    <n v="35"/>
    <x v="1"/>
    <x v="1"/>
    <x v="1"/>
    <x v="1"/>
    <n v="2"/>
    <n v="3"/>
    <n v="2"/>
  </r>
  <r>
    <n v="3"/>
    <n v="29"/>
    <x v="1"/>
    <x v="0"/>
    <x v="2"/>
    <x v="2"/>
    <n v="5"/>
    <n v="5"/>
    <n v="5"/>
  </r>
  <r>
    <n v="4"/>
    <n v="41"/>
    <x v="2"/>
    <x v="1"/>
    <x v="3"/>
    <x v="3"/>
    <n v="1"/>
    <n v="2"/>
    <n v="1"/>
  </r>
  <r>
    <n v="5"/>
    <n v="33"/>
    <x v="1"/>
    <x v="0"/>
    <x v="0"/>
    <x v="0"/>
    <n v="4"/>
    <n v="4"/>
    <n v="4"/>
  </r>
  <r>
    <n v="6"/>
    <n v="26"/>
    <x v="1"/>
    <x v="1"/>
    <x v="1"/>
    <x v="1"/>
    <n v="2"/>
    <n v="3"/>
    <n v="2"/>
  </r>
  <r>
    <n v="7"/>
    <n v="38"/>
    <x v="2"/>
    <x v="1"/>
    <x v="2"/>
    <x v="0"/>
    <n v="4"/>
    <n v="4"/>
    <n v="4"/>
  </r>
  <r>
    <n v="8"/>
    <n v="45"/>
    <x v="2"/>
    <x v="0"/>
    <x v="3"/>
    <x v="2"/>
    <n v="5"/>
    <n v="5"/>
    <n v="5"/>
  </r>
  <r>
    <n v="9"/>
    <n v="31"/>
    <x v="1"/>
    <x v="0"/>
    <x v="0"/>
    <x v="1"/>
    <n v="3"/>
    <n v="3"/>
    <n v="3"/>
  </r>
  <r>
    <n v="10"/>
    <n v="27"/>
    <x v="1"/>
    <x v="1"/>
    <x v="1"/>
    <x v="0"/>
    <n v="3"/>
    <n v="4"/>
    <n v="3"/>
  </r>
  <r>
    <n v="11"/>
    <n v="34"/>
    <x v="1"/>
    <x v="1"/>
    <x v="2"/>
    <x v="2"/>
    <n v="5"/>
    <n v="5"/>
    <n v="5"/>
  </r>
  <r>
    <n v="12"/>
    <n v="40"/>
    <x v="2"/>
    <x v="0"/>
    <x v="3"/>
    <x v="1"/>
    <n v="2"/>
    <n v="3"/>
    <n v="2"/>
  </r>
  <r>
    <n v="13"/>
    <n v="23"/>
    <x v="0"/>
    <x v="1"/>
    <x v="0"/>
    <x v="3"/>
    <n v="1"/>
    <n v="2"/>
    <n v="1"/>
  </r>
  <r>
    <n v="14"/>
    <n v="37"/>
    <x v="2"/>
    <x v="0"/>
    <x v="1"/>
    <x v="0"/>
    <n v="4"/>
    <n v="4"/>
    <n v="4"/>
  </r>
  <r>
    <n v="15"/>
    <n v="30"/>
    <x v="1"/>
    <x v="1"/>
    <x v="2"/>
    <x v="1"/>
    <n v="2"/>
    <n v="3"/>
    <n v="2"/>
  </r>
  <r>
    <n v="16"/>
    <n v="28"/>
    <x v="1"/>
    <x v="0"/>
    <x v="3"/>
    <x v="0"/>
    <n v="3"/>
    <n v="4"/>
    <n v="3"/>
  </r>
  <r>
    <n v="17"/>
    <n v="36"/>
    <x v="2"/>
    <x v="1"/>
    <x v="0"/>
    <x v="3"/>
    <n v="1"/>
    <n v="2"/>
    <n v="1"/>
  </r>
  <r>
    <n v="18"/>
    <n v="42"/>
    <x v="2"/>
    <x v="0"/>
    <x v="1"/>
    <x v="2"/>
    <n v="5"/>
    <n v="5"/>
    <n v="5"/>
  </r>
  <r>
    <n v="19"/>
    <n v="39"/>
    <x v="2"/>
    <x v="1"/>
    <x v="2"/>
    <x v="0"/>
    <n v="3"/>
    <n v="4"/>
    <n v="3"/>
  </r>
  <r>
    <n v="20"/>
    <n v="25"/>
    <x v="0"/>
    <x v="0"/>
    <x v="3"/>
    <x v="1"/>
    <n v="2"/>
    <n v="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E38A4F-7269-4954-AEA0-407D6E34F78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location ref="A1:G7" firstHeaderRow="1" firstDataRow="3" firstDataCol="1"/>
  <pivotFields count="9">
    <pivotField showAll="0"/>
    <pivotField showAll="0"/>
    <pivotField axis="axisRow" showAll="0">
      <items count="4">
        <item x="0"/>
        <item x="1"/>
        <item x="2"/>
        <item t="default"/>
      </items>
    </pivotField>
    <pivotField axis="axisCol" showAll="0">
      <items count="3">
        <item x="0"/>
        <item x="1"/>
        <item t="default"/>
      </items>
    </pivotField>
    <pivotField showAll="0">
      <items count="5">
        <item x="2"/>
        <item x="0"/>
        <item x="1"/>
        <item x="3"/>
        <item t="default"/>
      </items>
    </pivotField>
    <pivotField showAll="0"/>
    <pivotField dataField="1" showAll="0"/>
    <pivotField showAll="0"/>
    <pivotField dataField="1" showAll="0"/>
  </pivotFields>
  <rowFields count="1">
    <field x="2"/>
  </rowFields>
  <rowItems count="4">
    <i>
      <x/>
    </i>
    <i>
      <x v="1"/>
    </i>
    <i>
      <x v="2"/>
    </i>
    <i t="grand">
      <x/>
    </i>
  </rowItems>
  <colFields count="2">
    <field x="3"/>
    <field x="-2"/>
  </colFields>
  <colItems count="6">
    <i>
      <x/>
      <x/>
    </i>
    <i r="1" i="1">
      <x v="1"/>
    </i>
    <i>
      <x v="1"/>
      <x/>
    </i>
    <i r="1" i="1">
      <x v="1"/>
    </i>
    <i t="grand">
      <x/>
    </i>
    <i t="grand" i="1">
      <x/>
    </i>
  </colItems>
  <dataFields count="2">
    <dataField name="Average of Purchase Intent" fld="6" subtotal="average" baseField="2" baseItem="0"/>
    <dataField name="Average of Brand Loyalty" fld="8" subtotal="average" baseField="2" baseItem="0"/>
  </dataFields>
  <formats count="51">
    <format dxfId="161">
      <pivotArea outline="0" collapsedLevelsAreSubtotals="1" fieldPosition="0"/>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3" type="button" dataOnly="0" labelOnly="1" outline="0" axis="axisCol" fieldPosition="0"/>
    </format>
    <format dxfId="156">
      <pivotArea field="-2" type="button" dataOnly="0" labelOnly="1" outline="0" axis="axisCol" fieldPosition="1"/>
    </format>
    <format dxfId="155">
      <pivotArea type="topRight" dataOnly="0" labelOnly="1" outline="0"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3" count="0"/>
        </references>
      </pivotArea>
    </format>
    <format dxfId="150">
      <pivotArea field="3" dataOnly="0" labelOnly="1" grandCol="1" outline="0" axis="axisCol" fieldPosition="0">
        <references count="1">
          <reference field="4294967294" count="1" selected="0">
            <x v="0"/>
          </reference>
        </references>
      </pivotArea>
    </format>
    <format dxfId="149">
      <pivotArea field="3" dataOnly="0" labelOnly="1" grandCol="1" outline="0" axis="axisCol" fieldPosition="0">
        <references count="1">
          <reference field="4294967294" count="1" selected="0">
            <x v="1"/>
          </reference>
        </references>
      </pivotArea>
    </format>
    <format dxfId="148">
      <pivotArea dataOnly="0" labelOnly="1" outline="0" fieldPosition="0">
        <references count="2">
          <reference field="4294967294" count="2">
            <x v="0"/>
            <x v="1"/>
          </reference>
          <reference field="3" count="1" selected="0">
            <x v="0"/>
          </reference>
        </references>
      </pivotArea>
    </format>
    <format dxfId="147">
      <pivotArea dataOnly="0" labelOnly="1" outline="0" fieldPosition="0">
        <references count="2">
          <reference field="4294967294" count="2">
            <x v="0"/>
            <x v="1"/>
          </reference>
          <reference field="3" count="1" selected="0">
            <x v="1"/>
          </reference>
        </references>
      </pivotArea>
    </format>
    <format dxfId="146">
      <pivotArea grandRow="1" outline="0" collapsedLevelsAreSubtotals="1" fieldPosition="0"/>
    </format>
    <format dxfId="145">
      <pivotArea dataOnly="0" labelOnly="1" grandRow="1" outline="0" fieldPosition="0"/>
    </format>
    <format dxfId="144">
      <pivotArea type="origin" dataOnly="0" labelOnly="1" outline="0" fieldPosition="0"/>
    </format>
    <format dxfId="143">
      <pivotArea field="3" type="button" dataOnly="0" labelOnly="1" outline="0" axis="axisCol" fieldPosition="0"/>
    </format>
    <format dxfId="142">
      <pivotArea field="-2" type="button" dataOnly="0" labelOnly="1" outline="0" axis="axisCol" fieldPosition="1"/>
    </format>
    <format dxfId="141">
      <pivotArea type="topRight" dataOnly="0" labelOnly="1" outline="0" fieldPosition="0"/>
    </format>
    <format dxfId="140">
      <pivotArea field="2" type="button" dataOnly="0" labelOnly="1" outline="0" axis="axisRow" fieldPosition="0"/>
    </format>
    <format dxfId="139">
      <pivotArea dataOnly="0" labelOnly="1" fieldPosition="0">
        <references count="1">
          <reference field="3" count="0"/>
        </references>
      </pivotArea>
    </format>
    <format dxfId="138">
      <pivotArea field="3" dataOnly="0" labelOnly="1" grandCol="1" outline="0" axis="axisCol" fieldPosition="0">
        <references count="1">
          <reference field="4294967294" count="1" selected="0">
            <x v="0"/>
          </reference>
        </references>
      </pivotArea>
    </format>
    <format dxfId="137">
      <pivotArea field="3" dataOnly="0" labelOnly="1" grandCol="1" outline="0" axis="axisCol" fieldPosition="0">
        <references count="1">
          <reference field="4294967294" count="1" selected="0">
            <x v="1"/>
          </reference>
        </references>
      </pivotArea>
    </format>
    <format dxfId="136">
      <pivotArea dataOnly="0" labelOnly="1" outline="0" fieldPosition="0">
        <references count="2">
          <reference field="4294967294" count="2">
            <x v="0"/>
            <x v="1"/>
          </reference>
          <reference field="3" count="1" selected="0">
            <x v="0"/>
          </reference>
        </references>
      </pivotArea>
    </format>
    <format dxfId="135">
      <pivotArea dataOnly="0" labelOnly="1" outline="0" fieldPosition="0">
        <references count="2">
          <reference field="4294967294" count="2">
            <x v="0"/>
            <x v="1"/>
          </reference>
          <reference field="3" count="1" selected="0">
            <x v="1"/>
          </reference>
        </references>
      </pivotArea>
    </format>
    <format dxfId="134">
      <pivotArea grandRow="1" outline="0" collapsedLevelsAreSubtotals="1" fieldPosition="0"/>
    </format>
    <format dxfId="133">
      <pivotArea dataOnly="0" labelOnly="1" grandRow="1" outline="0" fieldPosition="0"/>
    </format>
    <format dxfId="132">
      <pivotArea type="origin" dataOnly="0" labelOnly="1" outline="0" fieldPosition="0"/>
    </format>
    <format dxfId="131">
      <pivotArea field="3" type="button" dataOnly="0" labelOnly="1" outline="0" axis="axisCol" fieldPosition="0"/>
    </format>
    <format dxfId="130">
      <pivotArea field="-2" type="button" dataOnly="0" labelOnly="1" outline="0" axis="axisCol" fieldPosition="1"/>
    </format>
    <format dxfId="129">
      <pivotArea type="topRight" dataOnly="0" labelOnly="1" outline="0" fieldPosition="0"/>
    </format>
    <format dxfId="128">
      <pivotArea field="2" type="button" dataOnly="0" labelOnly="1" outline="0" axis="axisRow" fieldPosition="0"/>
    </format>
    <format dxfId="127">
      <pivotArea dataOnly="0" labelOnly="1" fieldPosition="0">
        <references count="1">
          <reference field="3" count="0"/>
        </references>
      </pivotArea>
    </format>
    <format dxfId="126">
      <pivotArea field="3" dataOnly="0" labelOnly="1" grandCol="1" outline="0" axis="axisCol" fieldPosition="0">
        <references count="1">
          <reference field="4294967294" count="1" selected="0">
            <x v="0"/>
          </reference>
        </references>
      </pivotArea>
    </format>
    <format dxfId="125">
      <pivotArea field="3" dataOnly="0" labelOnly="1" grandCol="1" outline="0" axis="axisCol" fieldPosition="0">
        <references count="1">
          <reference field="4294967294" count="1" selected="0">
            <x v="1"/>
          </reference>
        </references>
      </pivotArea>
    </format>
    <format dxfId="124">
      <pivotArea dataOnly="0" labelOnly="1" outline="0" fieldPosition="0">
        <references count="2">
          <reference field="4294967294" count="2">
            <x v="0"/>
            <x v="1"/>
          </reference>
          <reference field="3" count="1" selected="0">
            <x v="0"/>
          </reference>
        </references>
      </pivotArea>
    </format>
    <format dxfId="123">
      <pivotArea dataOnly="0" labelOnly="1" outline="0" fieldPosition="0">
        <references count="2">
          <reference field="4294967294" count="2">
            <x v="0"/>
            <x v="1"/>
          </reference>
          <reference field="3" count="1" selected="0">
            <x v="1"/>
          </reference>
        </references>
      </pivotArea>
    </format>
    <format dxfId="122">
      <pivotArea grandRow="1" outline="0" collapsedLevelsAreSubtotals="1" fieldPosition="0"/>
    </format>
    <format dxfId="121">
      <pivotArea dataOnly="0" labelOnly="1" grandRow="1" outline="0" fieldPosition="0"/>
    </format>
    <format dxfId="120">
      <pivotArea type="origin" dataOnly="0" labelOnly="1" outline="0" fieldPosition="0"/>
    </format>
    <format dxfId="119">
      <pivotArea field="3" type="button" dataOnly="0" labelOnly="1" outline="0" axis="axisCol" fieldPosition="0"/>
    </format>
    <format dxfId="118">
      <pivotArea field="-2" type="button" dataOnly="0" labelOnly="1" outline="0" axis="axisCol" fieldPosition="1"/>
    </format>
    <format dxfId="117">
      <pivotArea type="topRight" dataOnly="0" labelOnly="1" outline="0" fieldPosition="0"/>
    </format>
    <format dxfId="116">
      <pivotArea field="2" type="button" dataOnly="0" labelOnly="1" outline="0" axis="axisRow" fieldPosition="0"/>
    </format>
    <format dxfId="115">
      <pivotArea dataOnly="0" labelOnly="1" fieldPosition="0">
        <references count="1">
          <reference field="3" count="0"/>
        </references>
      </pivotArea>
    </format>
    <format dxfId="114">
      <pivotArea field="3" dataOnly="0" labelOnly="1" grandCol="1" outline="0" axis="axisCol" fieldPosition="0">
        <references count="1">
          <reference field="4294967294" count="1" selected="0">
            <x v="0"/>
          </reference>
        </references>
      </pivotArea>
    </format>
    <format dxfId="113">
      <pivotArea field="3" dataOnly="0" labelOnly="1" grandCol="1" outline="0" axis="axisCol" fieldPosition="0">
        <references count="1">
          <reference field="4294967294" count="1" selected="0">
            <x v="1"/>
          </reference>
        </references>
      </pivotArea>
    </format>
    <format dxfId="112">
      <pivotArea dataOnly="0" labelOnly="1" outline="0" fieldPosition="0">
        <references count="2">
          <reference field="4294967294" count="2">
            <x v="0"/>
            <x v="1"/>
          </reference>
          <reference field="3" count="1" selected="0">
            <x v="0"/>
          </reference>
        </references>
      </pivotArea>
    </format>
    <format dxfId="111">
      <pivotArea dataOnly="0" labelOnly="1" outline="0" fieldPosition="0">
        <references count="2">
          <reference field="4294967294" count="2">
            <x v="0"/>
            <x v="1"/>
          </reference>
          <reference field="3" count="1" selected="0">
            <x v="1"/>
          </reference>
        </references>
      </pivotArea>
    </format>
  </formats>
  <chartFormats count="8">
    <chartFormat chart="2" format="4" series="1">
      <pivotArea type="data" outline="0" fieldPosition="0">
        <references count="2">
          <reference field="4294967294" count="1" selected="0">
            <x v="0"/>
          </reference>
          <reference field="3" count="1" selected="0">
            <x v="1"/>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1"/>
          </reference>
          <reference field="3" count="1" selected="0">
            <x v="1"/>
          </reference>
        </references>
      </pivotArea>
    </chartFormat>
    <chartFormat chart="2" format="7" series="1">
      <pivotArea type="data" outline="0" fieldPosition="0">
        <references count="2">
          <reference field="4294967294" count="1" selected="0">
            <x v="1"/>
          </reference>
          <reference field="3" count="1" selected="0">
            <x v="0"/>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1"/>
          </reference>
          <reference field="3" count="1" selected="0">
            <x v="0"/>
          </reference>
        </references>
      </pivotArea>
    </chartFormat>
    <chartFormat chart="5" format="14" series="1">
      <pivotArea type="data" outline="0" fieldPosition="0">
        <references count="2">
          <reference field="4294967294" count="1" selected="0">
            <x v="0"/>
          </reference>
          <reference field="3" count="1" selected="0">
            <x v="1"/>
          </reference>
        </references>
      </pivotArea>
    </chartFormat>
    <chartFormat chart="5" format="15" series="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CF3BD-FEEB-4D4D-B8AE-098C4FC2D304}"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nder">
  <location ref="A9:B12" firstHeaderRow="1" firstDataRow="1" firstDataCol="1"/>
  <pivotFields count="9">
    <pivotField showAll="0"/>
    <pivotField showAll="0"/>
    <pivotField showAll="0">
      <items count="4">
        <item x="0"/>
        <item x="1"/>
        <item x="2"/>
        <item t="default"/>
      </items>
    </pivotField>
    <pivotField axis="axisRow" showAll="0">
      <items count="3">
        <item x="0"/>
        <item x="1"/>
        <item t="default"/>
      </items>
    </pivotField>
    <pivotField showAll="0">
      <items count="5">
        <item x="2"/>
        <item x="0"/>
        <item x="1"/>
        <item x="3"/>
        <item t="default"/>
      </items>
    </pivotField>
    <pivotField showAll="0">
      <items count="5">
        <item x="3"/>
        <item x="1"/>
        <item x="0"/>
        <item x="2"/>
        <item t="default"/>
      </items>
    </pivotField>
    <pivotField showAll="0"/>
    <pivotField dataField="1" showAll="0"/>
    <pivotField showAll="0"/>
  </pivotFields>
  <rowFields count="1">
    <field x="3"/>
  </rowFields>
  <rowItems count="3">
    <i>
      <x/>
    </i>
    <i>
      <x v="1"/>
    </i>
    <i t="grand">
      <x/>
    </i>
  </rowItems>
  <colItems count="1">
    <i/>
  </colItems>
  <dataFields count="1">
    <dataField name="Average of Satisfaction Level" fld="7" subtotal="average" baseField="3" baseItem="0"/>
  </dataFields>
  <formats count="19">
    <format dxfId="180">
      <pivotArea outline="0" collapsedLevelsAreSubtotals="1" fieldPosition="0"/>
    </format>
    <format dxfId="179">
      <pivotArea type="all" dataOnly="0" outline="0" fieldPosition="0"/>
    </format>
    <format dxfId="178">
      <pivotArea outline="0" collapsedLevelsAreSubtotals="1" fieldPosition="0"/>
    </format>
    <format dxfId="177">
      <pivotArea field="3" type="button" dataOnly="0" labelOnly="1" outline="0" axis="axisRow" fieldPosition="0"/>
    </format>
    <format dxfId="176">
      <pivotArea dataOnly="0" labelOnly="1" fieldPosition="0">
        <references count="1">
          <reference field="3" count="0"/>
        </references>
      </pivotArea>
    </format>
    <format dxfId="175">
      <pivotArea dataOnly="0" labelOnly="1" grandRow="1" outline="0" fieldPosition="0"/>
    </format>
    <format dxfId="174">
      <pivotArea dataOnly="0" labelOnly="1" outline="0" axis="axisValues" fieldPosition="0"/>
    </format>
    <format dxfId="173">
      <pivotArea grandRow="1" outline="0" collapsedLevelsAreSubtotals="1" fieldPosition="0"/>
    </format>
    <format dxfId="172">
      <pivotArea dataOnly="0" labelOnly="1" grandRow="1" outline="0" fieldPosition="0"/>
    </format>
    <format dxfId="171">
      <pivotArea field="3" type="button" dataOnly="0" labelOnly="1" outline="0" axis="axisRow" fieldPosition="0"/>
    </format>
    <format dxfId="170">
      <pivotArea dataOnly="0" labelOnly="1" outline="0" axis="axisValues" fieldPosition="0"/>
    </format>
    <format dxfId="169">
      <pivotArea grandRow="1" outline="0" collapsedLevelsAreSubtotals="1" fieldPosition="0"/>
    </format>
    <format dxfId="168">
      <pivotArea dataOnly="0" labelOnly="1" grandRow="1" outline="0" fieldPosition="0"/>
    </format>
    <format dxfId="167">
      <pivotArea field="3" type="button" dataOnly="0" labelOnly="1" outline="0" axis="axisRow" fieldPosition="0"/>
    </format>
    <format dxfId="166">
      <pivotArea dataOnly="0" labelOnly="1" outline="0" axis="axisValues" fieldPosition="0"/>
    </format>
    <format dxfId="165">
      <pivotArea grandRow="1" outline="0" collapsedLevelsAreSubtotals="1" fieldPosition="0"/>
    </format>
    <format dxfId="164">
      <pivotArea dataOnly="0" labelOnly="1" grandRow="1" outline="0" fieldPosition="0"/>
    </format>
    <format dxfId="163">
      <pivotArea field="3" type="button" dataOnly="0" labelOnly="1" outline="0" axis="axisRow" fieldPosition="0"/>
    </format>
    <format dxfId="162">
      <pivotArea dataOnly="0" labelOnly="1" outline="0" axis="axisValues" fieldPosition="0"/>
    </format>
  </formats>
  <chartFormats count="6">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3" count="1" selected="0">
            <x v="0"/>
          </reference>
        </references>
      </pivotArea>
    </chartFormat>
    <chartFormat chart="10"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3C0812-BCB2-4D26-B173-C36E3642259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duct Awareness">
  <location ref="A16:D21" firstHeaderRow="0" firstDataRow="1" firstDataCol="1"/>
  <pivotFields count="9">
    <pivotField dataField="1" showAll="0"/>
    <pivotField showAll="0"/>
    <pivotField showAll="0">
      <items count="4">
        <item x="0"/>
        <item x="1"/>
        <item x="2"/>
        <item t="default"/>
      </items>
    </pivotField>
    <pivotField showAll="0">
      <items count="3">
        <item x="0"/>
        <item x="1"/>
        <item t="default"/>
      </items>
    </pivotField>
    <pivotField showAll="0">
      <items count="5">
        <item x="2"/>
        <item x="0"/>
        <item x="1"/>
        <item x="3"/>
        <item t="default"/>
      </items>
    </pivotField>
    <pivotField axis="axisRow" showAll="0">
      <items count="5">
        <item x="3"/>
        <item x="1"/>
        <item x="0"/>
        <item x="2"/>
        <item t="default"/>
      </items>
    </pivotField>
    <pivotField dataField="1" showAll="0"/>
    <pivotField dataField="1" showAll="0"/>
    <pivotField showAll="0"/>
  </pivotFields>
  <rowFields count="1">
    <field x="5"/>
  </rowFields>
  <rowItems count="5">
    <i>
      <x/>
    </i>
    <i>
      <x v="1"/>
    </i>
    <i>
      <x v="2"/>
    </i>
    <i>
      <x v="3"/>
    </i>
    <i t="grand">
      <x/>
    </i>
  </rowItems>
  <colFields count="1">
    <field x="-2"/>
  </colFields>
  <colItems count="3">
    <i>
      <x/>
    </i>
    <i i="1">
      <x v="1"/>
    </i>
    <i i="2">
      <x v="2"/>
    </i>
  </colItems>
  <dataFields count="3">
    <dataField name="Count of Respondent ID" fld="0" subtotal="count" baseField="5" baseItem="0"/>
    <dataField name="Average of Satisfaction Level" fld="7" subtotal="average" baseField="5" baseItem="0"/>
    <dataField name="Average of Purchase Intent" fld="6" subtotal="average" baseField="5" baseItem="2"/>
  </dataFields>
  <formats count="19">
    <format dxfId="199">
      <pivotArea outline="0" collapsedLevelsAreSubtotals="1" fieldPosition="0"/>
    </format>
    <format dxfId="198">
      <pivotArea type="all" dataOnly="0" outline="0" fieldPosition="0"/>
    </format>
    <format dxfId="197">
      <pivotArea outline="0" collapsedLevelsAreSubtotals="1" fieldPosition="0"/>
    </format>
    <format dxfId="196">
      <pivotArea field="5" type="button" dataOnly="0" labelOnly="1" outline="0" axis="axisRow" fieldPosition="0"/>
    </format>
    <format dxfId="195">
      <pivotArea dataOnly="0" labelOnly="1" fieldPosition="0">
        <references count="1">
          <reference field="5" count="0"/>
        </references>
      </pivotArea>
    </format>
    <format dxfId="194">
      <pivotArea dataOnly="0" labelOnly="1" grandRow="1" outline="0" fieldPosition="0"/>
    </format>
    <format dxfId="193">
      <pivotArea dataOnly="0" labelOnly="1" outline="0" fieldPosition="0">
        <references count="1">
          <reference field="4294967294" count="3">
            <x v="0"/>
            <x v="1"/>
            <x v="2"/>
          </reference>
        </references>
      </pivotArea>
    </format>
    <format dxfId="192">
      <pivotArea grandRow="1" outline="0" collapsedLevelsAreSubtotals="1" fieldPosition="0"/>
    </format>
    <format dxfId="191">
      <pivotArea dataOnly="0" labelOnly="1" grandRow="1" outline="0" fieldPosition="0"/>
    </format>
    <format dxfId="190">
      <pivotArea field="5" type="button" dataOnly="0" labelOnly="1" outline="0" axis="axisRow" fieldPosition="0"/>
    </format>
    <format dxfId="189">
      <pivotArea dataOnly="0" labelOnly="1" outline="0" fieldPosition="0">
        <references count="1">
          <reference field="4294967294" count="3">
            <x v="0"/>
            <x v="1"/>
            <x v="2"/>
          </reference>
        </references>
      </pivotArea>
    </format>
    <format dxfId="188">
      <pivotArea grandRow="1" outline="0" collapsedLevelsAreSubtotals="1" fieldPosition="0"/>
    </format>
    <format dxfId="187">
      <pivotArea dataOnly="0" labelOnly="1" grandRow="1" outline="0" fieldPosition="0"/>
    </format>
    <format dxfId="186">
      <pivotArea field="5" type="button" dataOnly="0" labelOnly="1" outline="0" axis="axisRow" fieldPosition="0"/>
    </format>
    <format dxfId="185">
      <pivotArea dataOnly="0" labelOnly="1" outline="0" fieldPosition="0">
        <references count="1">
          <reference field="4294967294" count="3">
            <x v="0"/>
            <x v="1"/>
            <x v="2"/>
          </reference>
        </references>
      </pivotArea>
    </format>
    <format dxfId="184">
      <pivotArea grandRow="1" outline="0" collapsedLevelsAreSubtotals="1" fieldPosition="0"/>
    </format>
    <format dxfId="183">
      <pivotArea dataOnly="0" labelOnly="1" grandRow="1" outline="0" fieldPosition="0"/>
    </format>
    <format dxfId="182">
      <pivotArea field="5" type="button" dataOnly="0" labelOnly="1" outline="0" axis="axisRow" fieldPosition="0"/>
    </format>
    <format dxfId="181">
      <pivotArea dataOnly="0" labelOnly="1" outline="0" fieldPosition="0">
        <references count="1">
          <reference field="4294967294" count="3">
            <x v="0"/>
            <x v="1"/>
            <x v="2"/>
          </reference>
        </references>
      </pivotArea>
    </format>
  </formats>
  <chartFormats count="6">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CA8C3-E166-4F09-B150-485C13E7369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location ref="D9:G14" firstHeaderRow="0" firstDataRow="1" firstDataCol="1"/>
  <pivotFields count="9">
    <pivotField showAll="0"/>
    <pivotField showAll="0"/>
    <pivotField showAll="0">
      <items count="4">
        <item x="0"/>
        <item x="1"/>
        <item x="2"/>
        <item t="default"/>
      </items>
    </pivotField>
    <pivotField showAll="0">
      <items count="3">
        <item x="0"/>
        <item x="1"/>
        <item t="default"/>
      </items>
    </pivotField>
    <pivotField axis="axisRow" showAll="0">
      <items count="5">
        <item x="2"/>
        <item x="0"/>
        <item x="1"/>
        <item x="3"/>
        <item t="default"/>
      </items>
    </pivotField>
    <pivotField showAll="0"/>
    <pivotField dataField="1"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dataFields count="3">
    <dataField name="Average of Purchase Intent" fld="6" subtotal="average" baseField="3" baseItem="0" numFmtId="164"/>
    <dataField name="Average of Satisfaction Level" fld="7" subtotal="average" baseField="4" baseItem="2"/>
    <dataField name="Average of Brand Loyalty" fld="8" subtotal="average" baseField="4" baseItem="2"/>
  </dataFields>
  <formats count="19">
    <format dxfId="218">
      <pivotArea outline="0" collapsedLevelsAreSubtotals="1" fieldPosition="0"/>
    </format>
    <format dxfId="217">
      <pivotArea type="all" dataOnly="0" outline="0" fieldPosition="0"/>
    </format>
    <format dxfId="216">
      <pivotArea outline="0" collapsedLevelsAreSubtotals="1" fieldPosition="0"/>
    </format>
    <format dxfId="215">
      <pivotArea field="4" type="button" dataOnly="0" labelOnly="1" outline="0" axis="axisRow" fieldPosition="0"/>
    </format>
    <format dxfId="214">
      <pivotArea dataOnly="0" labelOnly="1" fieldPosition="0">
        <references count="1">
          <reference field="4" count="0"/>
        </references>
      </pivotArea>
    </format>
    <format dxfId="213">
      <pivotArea dataOnly="0" labelOnly="1" grandRow="1" outline="0" fieldPosition="0"/>
    </format>
    <format dxfId="212">
      <pivotArea dataOnly="0" labelOnly="1" outline="0" fieldPosition="0">
        <references count="1">
          <reference field="4294967294" count="3">
            <x v="0"/>
            <x v="1"/>
            <x v="2"/>
          </reference>
        </references>
      </pivotArea>
    </format>
    <format dxfId="211">
      <pivotArea grandRow="1" outline="0" collapsedLevelsAreSubtotals="1" fieldPosition="0"/>
    </format>
    <format dxfId="210">
      <pivotArea dataOnly="0" labelOnly="1" grandRow="1" outline="0" fieldPosition="0"/>
    </format>
    <format dxfId="209">
      <pivotArea field="4" type="button" dataOnly="0" labelOnly="1" outline="0" axis="axisRow" fieldPosition="0"/>
    </format>
    <format dxfId="208">
      <pivotArea dataOnly="0" labelOnly="1" outline="0" fieldPosition="0">
        <references count="1">
          <reference field="4294967294" count="3">
            <x v="0"/>
            <x v="1"/>
            <x v="2"/>
          </reference>
        </references>
      </pivotArea>
    </format>
    <format dxfId="207">
      <pivotArea grandRow="1" outline="0" collapsedLevelsAreSubtotals="1" fieldPosition="0"/>
    </format>
    <format dxfId="206">
      <pivotArea dataOnly="0" labelOnly="1" grandRow="1" outline="0" fieldPosition="0"/>
    </format>
    <format dxfId="205">
      <pivotArea field="4" type="button" dataOnly="0" labelOnly="1" outline="0" axis="axisRow" fieldPosition="0"/>
    </format>
    <format dxfId="204">
      <pivotArea dataOnly="0" labelOnly="1" outline="0" fieldPosition="0">
        <references count="1">
          <reference field="4294967294" count="3">
            <x v="0"/>
            <x v="1"/>
            <x v="2"/>
          </reference>
        </references>
      </pivotArea>
    </format>
    <format dxfId="203">
      <pivotArea grandRow="1" outline="0" collapsedLevelsAreSubtotals="1" fieldPosition="0"/>
    </format>
    <format dxfId="202">
      <pivotArea dataOnly="0" labelOnly="1" grandRow="1" outline="0" fieldPosition="0"/>
    </format>
    <format dxfId="201">
      <pivotArea field="4" type="button" dataOnly="0" labelOnly="1" outline="0" axis="axisRow" fieldPosition="0"/>
    </format>
    <format dxfId="200">
      <pivotArea dataOnly="0" labelOnly="1" outline="0" fieldPosition="0">
        <references count="1">
          <reference field="4294967294" count="3">
            <x v="0"/>
            <x v="1"/>
            <x v="2"/>
          </reference>
        </references>
      </pivotArea>
    </format>
  </format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9A3464-EC3C-428B-BB44-5C91FA0E7D2C}" sourceName="Gender">
  <pivotTables>
    <pivotTable tabId="2" name="PivotTable3"/>
    <pivotTable tabId="2" name="PivotTable1"/>
    <pivotTable tabId="2" name="PivotTable2"/>
    <pivotTable tabId="2" name="PivotTable4"/>
  </pivotTables>
  <data>
    <tabular pivotCacheId="9669427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4E15DB0-827B-498A-9595-6337A7992A78}" sourceName="Age Group">
  <pivotTables>
    <pivotTable tabId="2" name="PivotTable1"/>
    <pivotTable tabId="2" name="PivotTable2"/>
    <pivotTable tabId="2" name="PivotTable3"/>
    <pivotTable tabId="2" name="PivotTable4"/>
  </pivotTables>
  <data>
    <tabular pivotCacheId="96694277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9B5843-3C4F-4635-9782-1C59B7ACD48A}" sourceName="Region">
  <pivotTables>
    <pivotTable tabId="2" name="PivotTable1"/>
    <pivotTable tabId="2" name="PivotTable3"/>
    <pivotTable tabId="2" name="PivotTable2"/>
    <pivotTable tabId="2" name="PivotTable4"/>
  </pivotTables>
  <data>
    <tabular pivotCacheId="966942777">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9531E72-C21D-4C00-A2AF-66385CE620F8}" cache="Slicer_Gender" caption="Gender" rowHeight="241300"/>
  <slicer name="Age Group" xr10:uid="{346E74A7-9E80-48B0-AA21-F4C6181B18D8}" cache="Slicer_Age_Group" caption="Age Group" rowHeight="241300"/>
  <slicer name="Region 1" xr10:uid="{72D44033-B282-4C09-864C-C4C6DDB14B68}" cache="Slicer_Region" caption="Reg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I21"/>
  <sheetViews>
    <sheetView workbookViewId="0">
      <selection activeCell="L7" sqref="L7"/>
    </sheetView>
  </sheetViews>
  <sheetFormatPr defaultRowHeight="15" x14ac:dyDescent="0.25"/>
  <cols>
    <col min="1" max="1" width="14.140625" bestFit="1" customWidth="1"/>
    <col min="2" max="2" width="4.42578125" bestFit="1" customWidth="1"/>
    <col min="3" max="3" width="10.42578125" bestFit="1" customWidth="1"/>
    <col min="4" max="4" width="7.7109375" bestFit="1" customWidth="1"/>
    <col min="5" max="5" width="7.140625" bestFit="1" customWidth="1"/>
    <col min="6" max="6" width="18.28515625" bestFit="1" customWidth="1"/>
    <col min="7" max="7" width="15" bestFit="1" customWidth="1"/>
    <col min="8" max="8" width="16.5703125" bestFit="1" customWidth="1"/>
    <col min="9" max="9" width="12.85546875" bestFit="1" customWidth="1"/>
  </cols>
  <sheetData>
    <row r="1" spans="1:9" x14ac:dyDescent="0.25">
      <c r="A1" s="1" t="s">
        <v>0</v>
      </c>
      <c r="B1" s="1" t="s">
        <v>1</v>
      </c>
      <c r="C1" s="1" t="s">
        <v>16</v>
      </c>
      <c r="D1" s="1" t="s">
        <v>2</v>
      </c>
      <c r="E1" s="1" t="s">
        <v>3</v>
      </c>
      <c r="F1" s="1" t="s">
        <v>4</v>
      </c>
      <c r="G1" s="1" t="s">
        <v>5</v>
      </c>
      <c r="H1" s="1" t="s">
        <v>6</v>
      </c>
      <c r="I1" s="1" t="s">
        <v>7</v>
      </c>
    </row>
    <row r="2" spans="1:9" x14ac:dyDescent="0.25">
      <c r="A2" s="11">
        <v>1</v>
      </c>
      <c r="B2" s="11">
        <v>22</v>
      </c>
      <c r="C2" s="11" t="str">
        <f>IF(B2&lt;=25,"18–25",IF(B2&lt;=35,"26–35",IF(B2&lt;=45,"36–45","46+")))</f>
        <v>18–25</v>
      </c>
      <c r="D2" s="11" t="s">
        <v>8</v>
      </c>
      <c r="E2" s="11" t="s">
        <v>10</v>
      </c>
      <c r="F2" s="11">
        <v>4</v>
      </c>
      <c r="G2" s="11">
        <v>3</v>
      </c>
      <c r="H2" s="11">
        <v>4</v>
      </c>
      <c r="I2" s="11">
        <v>3</v>
      </c>
    </row>
    <row r="3" spans="1:9" x14ac:dyDescent="0.25">
      <c r="A3" s="11">
        <v>2</v>
      </c>
      <c r="B3" s="11">
        <v>35</v>
      </c>
      <c r="C3" s="11" t="str">
        <f t="shared" ref="C3:C21" si="0">IF(B3&lt;=25,"18–25",IF(B3&lt;=35,"26–35",IF(B3&lt;=45,"36–45","46+")))</f>
        <v>26–35</v>
      </c>
      <c r="D3" s="11" t="s">
        <v>9</v>
      </c>
      <c r="E3" s="11" t="s">
        <v>11</v>
      </c>
      <c r="F3" s="11">
        <v>3</v>
      </c>
      <c r="G3" s="11">
        <v>2</v>
      </c>
      <c r="H3" s="11">
        <v>3</v>
      </c>
      <c r="I3" s="11">
        <v>2</v>
      </c>
    </row>
    <row r="4" spans="1:9" x14ac:dyDescent="0.25">
      <c r="A4" s="11">
        <v>3</v>
      </c>
      <c r="B4" s="11">
        <v>29</v>
      </c>
      <c r="C4" s="11" t="str">
        <f t="shared" si="0"/>
        <v>26–35</v>
      </c>
      <c r="D4" s="11" t="s">
        <v>8</v>
      </c>
      <c r="E4" s="11" t="s">
        <v>12</v>
      </c>
      <c r="F4" s="11">
        <v>5</v>
      </c>
      <c r="G4" s="11">
        <v>5</v>
      </c>
      <c r="H4" s="11">
        <v>5</v>
      </c>
      <c r="I4" s="11">
        <v>5</v>
      </c>
    </row>
    <row r="5" spans="1:9" x14ac:dyDescent="0.25">
      <c r="A5" s="11">
        <v>4</v>
      </c>
      <c r="B5" s="11">
        <v>41</v>
      </c>
      <c r="C5" s="11" t="str">
        <f t="shared" si="0"/>
        <v>36–45</v>
      </c>
      <c r="D5" s="11" t="s">
        <v>9</v>
      </c>
      <c r="E5" s="11" t="s">
        <v>13</v>
      </c>
      <c r="F5" s="11">
        <v>2</v>
      </c>
      <c r="G5" s="11">
        <v>1</v>
      </c>
      <c r="H5" s="11">
        <v>2</v>
      </c>
      <c r="I5" s="11">
        <v>1</v>
      </c>
    </row>
    <row r="6" spans="1:9" x14ac:dyDescent="0.25">
      <c r="A6" s="11">
        <v>5</v>
      </c>
      <c r="B6" s="11">
        <v>33</v>
      </c>
      <c r="C6" s="11" t="str">
        <f t="shared" si="0"/>
        <v>26–35</v>
      </c>
      <c r="D6" s="11" t="s">
        <v>8</v>
      </c>
      <c r="E6" s="11" t="s">
        <v>10</v>
      </c>
      <c r="F6" s="11">
        <v>4</v>
      </c>
      <c r="G6" s="11">
        <v>4</v>
      </c>
      <c r="H6" s="11">
        <v>4</v>
      </c>
      <c r="I6" s="11">
        <v>4</v>
      </c>
    </row>
    <row r="7" spans="1:9" x14ac:dyDescent="0.25">
      <c r="A7" s="11">
        <v>6</v>
      </c>
      <c r="B7" s="11">
        <v>26</v>
      </c>
      <c r="C7" s="11" t="str">
        <f t="shared" si="0"/>
        <v>26–35</v>
      </c>
      <c r="D7" s="11" t="s">
        <v>9</v>
      </c>
      <c r="E7" s="11" t="s">
        <v>11</v>
      </c>
      <c r="F7" s="11">
        <v>3</v>
      </c>
      <c r="G7" s="11">
        <v>2</v>
      </c>
      <c r="H7" s="11">
        <v>3</v>
      </c>
      <c r="I7" s="11">
        <v>2</v>
      </c>
    </row>
    <row r="8" spans="1:9" x14ac:dyDescent="0.25">
      <c r="A8" s="11">
        <v>7</v>
      </c>
      <c r="B8" s="11">
        <v>38</v>
      </c>
      <c r="C8" s="11" t="str">
        <f t="shared" si="0"/>
        <v>36–45</v>
      </c>
      <c r="D8" s="11" t="s">
        <v>9</v>
      </c>
      <c r="E8" s="11" t="s">
        <v>12</v>
      </c>
      <c r="F8" s="11">
        <v>4</v>
      </c>
      <c r="G8" s="11">
        <v>4</v>
      </c>
      <c r="H8" s="11">
        <v>4</v>
      </c>
      <c r="I8" s="11">
        <v>4</v>
      </c>
    </row>
    <row r="9" spans="1:9" x14ac:dyDescent="0.25">
      <c r="A9" s="11">
        <v>8</v>
      </c>
      <c r="B9" s="11">
        <v>45</v>
      </c>
      <c r="C9" s="11" t="str">
        <f t="shared" si="0"/>
        <v>36–45</v>
      </c>
      <c r="D9" s="11" t="s">
        <v>8</v>
      </c>
      <c r="E9" s="11" t="s">
        <v>13</v>
      </c>
      <c r="F9" s="11">
        <v>5</v>
      </c>
      <c r="G9" s="11">
        <v>5</v>
      </c>
      <c r="H9" s="11">
        <v>5</v>
      </c>
      <c r="I9" s="11">
        <v>5</v>
      </c>
    </row>
    <row r="10" spans="1:9" x14ac:dyDescent="0.25">
      <c r="A10" s="11">
        <v>9</v>
      </c>
      <c r="B10" s="11">
        <v>31</v>
      </c>
      <c r="C10" s="11" t="str">
        <f t="shared" si="0"/>
        <v>26–35</v>
      </c>
      <c r="D10" s="11" t="s">
        <v>8</v>
      </c>
      <c r="E10" s="11" t="s">
        <v>10</v>
      </c>
      <c r="F10" s="11">
        <v>3</v>
      </c>
      <c r="G10" s="11">
        <v>3</v>
      </c>
      <c r="H10" s="11">
        <v>3</v>
      </c>
      <c r="I10" s="11">
        <v>3</v>
      </c>
    </row>
    <row r="11" spans="1:9" x14ac:dyDescent="0.25">
      <c r="A11" s="11">
        <v>10</v>
      </c>
      <c r="B11" s="11">
        <v>27</v>
      </c>
      <c r="C11" s="11" t="str">
        <f t="shared" si="0"/>
        <v>26–35</v>
      </c>
      <c r="D11" s="11" t="s">
        <v>9</v>
      </c>
      <c r="E11" s="11" t="s">
        <v>11</v>
      </c>
      <c r="F11" s="11">
        <v>4</v>
      </c>
      <c r="G11" s="11">
        <v>3</v>
      </c>
      <c r="H11" s="11">
        <v>4</v>
      </c>
      <c r="I11" s="11">
        <v>3</v>
      </c>
    </row>
    <row r="12" spans="1:9" x14ac:dyDescent="0.25">
      <c r="A12" s="11">
        <v>11</v>
      </c>
      <c r="B12" s="11">
        <v>34</v>
      </c>
      <c r="C12" s="11" t="str">
        <f t="shared" si="0"/>
        <v>26–35</v>
      </c>
      <c r="D12" s="11" t="s">
        <v>9</v>
      </c>
      <c r="E12" s="11" t="s">
        <v>12</v>
      </c>
      <c r="F12" s="11">
        <v>5</v>
      </c>
      <c r="G12" s="11">
        <v>5</v>
      </c>
      <c r="H12" s="11">
        <v>5</v>
      </c>
      <c r="I12" s="11">
        <v>5</v>
      </c>
    </row>
    <row r="13" spans="1:9" x14ac:dyDescent="0.25">
      <c r="A13" s="11">
        <v>12</v>
      </c>
      <c r="B13" s="11">
        <v>40</v>
      </c>
      <c r="C13" s="11" t="str">
        <f t="shared" si="0"/>
        <v>36–45</v>
      </c>
      <c r="D13" s="11" t="s">
        <v>8</v>
      </c>
      <c r="E13" s="11" t="s">
        <v>13</v>
      </c>
      <c r="F13" s="11">
        <v>3</v>
      </c>
      <c r="G13" s="11">
        <v>2</v>
      </c>
      <c r="H13" s="11">
        <v>3</v>
      </c>
      <c r="I13" s="11">
        <v>2</v>
      </c>
    </row>
    <row r="14" spans="1:9" x14ac:dyDescent="0.25">
      <c r="A14" s="11">
        <v>13</v>
      </c>
      <c r="B14" s="11">
        <v>23</v>
      </c>
      <c r="C14" s="11" t="str">
        <f t="shared" si="0"/>
        <v>18–25</v>
      </c>
      <c r="D14" s="11" t="s">
        <v>9</v>
      </c>
      <c r="E14" s="11" t="s">
        <v>10</v>
      </c>
      <c r="F14" s="11">
        <v>2</v>
      </c>
      <c r="G14" s="11">
        <v>1</v>
      </c>
      <c r="H14" s="11">
        <v>2</v>
      </c>
      <c r="I14" s="11">
        <v>1</v>
      </c>
    </row>
    <row r="15" spans="1:9" x14ac:dyDescent="0.25">
      <c r="A15" s="11">
        <v>14</v>
      </c>
      <c r="B15" s="11">
        <v>37</v>
      </c>
      <c r="C15" s="11" t="str">
        <f t="shared" si="0"/>
        <v>36–45</v>
      </c>
      <c r="D15" s="11" t="s">
        <v>8</v>
      </c>
      <c r="E15" s="11" t="s">
        <v>11</v>
      </c>
      <c r="F15" s="11">
        <v>4</v>
      </c>
      <c r="G15" s="11">
        <v>4</v>
      </c>
      <c r="H15" s="11">
        <v>4</v>
      </c>
      <c r="I15" s="11">
        <v>4</v>
      </c>
    </row>
    <row r="16" spans="1:9" x14ac:dyDescent="0.25">
      <c r="A16" s="11">
        <v>15</v>
      </c>
      <c r="B16" s="11">
        <v>30</v>
      </c>
      <c r="C16" s="11" t="str">
        <f t="shared" si="0"/>
        <v>26–35</v>
      </c>
      <c r="D16" s="11" t="s">
        <v>9</v>
      </c>
      <c r="E16" s="11" t="s">
        <v>12</v>
      </c>
      <c r="F16" s="11">
        <v>3</v>
      </c>
      <c r="G16" s="11">
        <v>2</v>
      </c>
      <c r="H16" s="11">
        <v>3</v>
      </c>
      <c r="I16" s="11">
        <v>2</v>
      </c>
    </row>
    <row r="17" spans="1:9" x14ac:dyDescent="0.25">
      <c r="A17" s="11">
        <v>16</v>
      </c>
      <c r="B17" s="11">
        <v>28</v>
      </c>
      <c r="C17" s="11" t="str">
        <f t="shared" si="0"/>
        <v>26–35</v>
      </c>
      <c r="D17" s="11" t="s">
        <v>8</v>
      </c>
      <c r="E17" s="11" t="s">
        <v>13</v>
      </c>
      <c r="F17" s="11">
        <v>4</v>
      </c>
      <c r="G17" s="11">
        <v>3</v>
      </c>
      <c r="H17" s="11">
        <v>4</v>
      </c>
      <c r="I17" s="11">
        <v>3</v>
      </c>
    </row>
    <row r="18" spans="1:9" x14ac:dyDescent="0.25">
      <c r="A18" s="11">
        <v>17</v>
      </c>
      <c r="B18" s="11">
        <v>36</v>
      </c>
      <c r="C18" s="11" t="str">
        <f t="shared" si="0"/>
        <v>36–45</v>
      </c>
      <c r="D18" s="11" t="s">
        <v>9</v>
      </c>
      <c r="E18" s="11" t="s">
        <v>10</v>
      </c>
      <c r="F18" s="11">
        <v>2</v>
      </c>
      <c r="G18" s="11">
        <v>1</v>
      </c>
      <c r="H18" s="11">
        <v>2</v>
      </c>
      <c r="I18" s="11">
        <v>1</v>
      </c>
    </row>
    <row r="19" spans="1:9" x14ac:dyDescent="0.25">
      <c r="A19" s="11">
        <v>18</v>
      </c>
      <c r="B19" s="11">
        <v>42</v>
      </c>
      <c r="C19" s="11" t="str">
        <f t="shared" si="0"/>
        <v>36–45</v>
      </c>
      <c r="D19" s="11" t="s">
        <v>8</v>
      </c>
      <c r="E19" s="11" t="s">
        <v>11</v>
      </c>
      <c r="F19" s="11">
        <v>5</v>
      </c>
      <c r="G19" s="11">
        <v>5</v>
      </c>
      <c r="H19" s="11">
        <v>5</v>
      </c>
      <c r="I19" s="11">
        <v>5</v>
      </c>
    </row>
    <row r="20" spans="1:9" x14ac:dyDescent="0.25">
      <c r="A20" s="11">
        <v>19</v>
      </c>
      <c r="B20" s="11">
        <v>39</v>
      </c>
      <c r="C20" s="11" t="str">
        <f t="shared" si="0"/>
        <v>36–45</v>
      </c>
      <c r="D20" s="11" t="s">
        <v>9</v>
      </c>
      <c r="E20" s="11" t="s">
        <v>12</v>
      </c>
      <c r="F20" s="11">
        <v>4</v>
      </c>
      <c r="G20" s="11">
        <v>3</v>
      </c>
      <c r="H20" s="11">
        <v>4</v>
      </c>
      <c r="I20" s="11">
        <v>3</v>
      </c>
    </row>
    <row r="21" spans="1:9" x14ac:dyDescent="0.25">
      <c r="A21" s="11">
        <v>20</v>
      </c>
      <c r="B21" s="11">
        <v>25</v>
      </c>
      <c r="C21" s="11" t="str">
        <f t="shared" si="0"/>
        <v>18–25</v>
      </c>
      <c r="D21" s="11" t="s">
        <v>8</v>
      </c>
      <c r="E21" s="11" t="s">
        <v>13</v>
      </c>
      <c r="F21" s="11">
        <v>3</v>
      </c>
      <c r="G21" s="11">
        <v>2</v>
      </c>
      <c r="H21" s="11">
        <v>3</v>
      </c>
      <c r="I21" s="1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CDEB-ECE4-4DBF-B6C5-82CC78DA7F48}">
  <sheetPr>
    <tabColor theme="2" tint="-0.749992370372631"/>
  </sheetPr>
  <dimension ref="A1:B2"/>
  <sheetViews>
    <sheetView workbookViewId="0">
      <selection activeCell="B4" sqref="B4"/>
    </sheetView>
  </sheetViews>
  <sheetFormatPr defaultRowHeight="15" x14ac:dyDescent="0.25"/>
  <cols>
    <col min="1" max="1" width="21.7109375" bestFit="1" customWidth="1"/>
    <col min="2" max="2" width="20.5703125" bestFit="1" customWidth="1"/>
  </cols>
  <sheetData>
    <row r="1" spans="1:2" x14ac:dyDescent="0.25">
      <c r="A1" s="37" t="s">
        <v>21</v>
      </c>
      <c r="B1" s="37" t="s">
        <v>22</v>
      </c>
    </row>
    <row r="2" spans="1:2" x14ac:dyDescent="0.25">
      <c r="A2" s="11" t="s">
        <v>23</v>
      </c>
      <c r="B2" s="36">
        <f>CORREL(Raw_Data!H2:H21, Raw_Data!I2:I21)</f>
        <v>0.96097000836342217</v>
      </c>
    </row>
  </sheetData>
  <conditionalFormatting sqref="B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CAD69-91A0-42A0-952E-0DC0F3F18D81}">
  <sheetPr>
    <tabColor theme="5" tint="0.39997558519241921"/>
  </sheetPr>
  <dimension ref="A1:G21"/>
  <sheetViews>
    <sheetView workbookViewId="0">
      <selection activeCell="A17" sqref="A17"/>
    </sheetView>
  </sheetViews>
  <sheetFormatPr defaultColWidth="13" defaultRowHeight="15" x14ac:dyDescent="0.25"/>
  <cols>
    <col min="1" max="1" width="13.140625" bestFit="1" customWidth="1"/>
    <col min="2" max="3" width="27" bestFit="1" customWidth="1"/>
    <col min="4" max="4" width="25.28515625" bestFit="1" customWidth="1"/>
    <col min="5" max="5" width="23.28515625" bestFit="1" customWidth="1"/>
    <col min="6" max="6" width="30.42578125" bestFit="1" customWidth="1"/>
    <col min="7" max="7" width="28.28515625" bestFit="1" customWidth="1"/>
  </cols>
  <sheetData>
    <row r="1" spans="1:7" x14ac:dyDescent="0.25">
      <c r="A1" s="27"/>
      <c r="B1" s="28" t="s">
        <v>34</v>
      </c>
      <c r="C1" s="28"/>
      <c r="D1" s="28"/>
      <c r="E1" s="28"/>
      <c r="F1" s="28"/>
      <c r="G1" s="29"/>
    </row>
    <row r="2" spans="1:7" x14ac:dyDescent="0.25">
      <c r="A2" s="30"/>
      <c r="B2" s="31" t="s">
        <v>8</v>
      </c>
      <c r="C2" s="31"/>
      <c r="D2" s="31" t="s">
        <v>9</v>
      </c>
      <c r="E2" s="31"/>
      <c r="F2" s="31" t="s">
        <v>35</v>
      </c>
      <c r="G2" s="32" t="s">
        <v>36</v>
      </c>
    </row>
    <row r="3" spans="1:7" ht="15.75" thickBot="1" x14ac:dyDescent="0.3">
      <c r="A3" s="33" t="s">
        <v>16</v>
      </c>
      <c r="B3" s="34" t="s">
        <v>15</v>
      </c>
      <c r="C3" s="34" t="s">
        <v>33</v>
      </c>
      <c r="D3" s="34" t="s">
        <v>15</v>
      </c>
      <c r="E3" s="34" t="s">
        <v>33</v>
      </c>
      <c r="F3" s="34"/>
      <c r="G3" s="35"/>
    </row>
    <row r="4" spans="1:7" x14ac:dyDescent="0.25">
      <c r="A4" s="18" t="s">
        <v>17</v>
      </c>
      <c r="B4" s="19">
        <v>2.5</v>
      </c>
      <c r="C4" s="19">
        <v>2.5</v>
      </c>
      <c r="D4" s="19">
        <v>1</v>
      </c>
      <c r="E4" s="19">
        <v>1</v>
      </c>
      <c r="F4" s="19">
        <v>2</v>
      </c>
      <c r="G4" s="20">
        <v>2</v>
      </c>
    </row>
    <row r="5" spans="1:7" x14ac:dyDescent="0.25">
      <c r="A5" s="13" t="s">
        <v>18</v>
      </c>
      <c r="B5" s="12">
        <v>3.75</v>
      </c>
      <c r="C5" s="12">
        <v>3.75</v>
      </c>
      <c r="D5" s="12">
        <v>2.8</v>
      </c>
      <c r="E5" s="12">
        <v>2.8</v>
      </c>
      <c r="F5" s="12">
        <v>3.2222222222222223</v>
      </c>
      <c r="G5" s="14">
        <v>3.2222222222222223</v>
      </c>
    </row>
    <row r="6" spans="1:7" ht="15.75" thickBot="1" x14ac:dyDescent="0.3">
      <c r="A6" s="15" t="s">
        <v>19</v>
      </c>
      <c r="B6" s="16">
        <v>4</v>
      </c>
      <c r="C6" s="16">
        <v>4</v>
      </c>
      <c r="D6" s="16">
        <v>2.25</v>
      </c>
      <c r="E6" s="16">
        <v>2.25</v>
      </c>
      <c r="F6" s="16">
        <v>3.125</v>
      </c>
      <c r="G6" s="17">
        <v>3.125</v>
      </c>
    </row>
    <row r="7" spans="1:7" ht="15.75" thickBot="1" x14ac:dyDescent="0.3">
      <c r="A7" s="21" t="s">
        <v>14</v>
      </c>
      <c r="B7" s="22">
        <v>3.6</v>
      </c>
      <c r="C7" s="22">
        <v>3.6</v>
      </c>
      <c r="D7" s="22">
        <v>2.4</v>
      </c>
      <c r="E7" s="22">
        <v>2.4</v>
      </c>
      <c r="F7" s="22">
        <v>3</v>
      </c>
      <c r="G7" s="23">
        <v>3</v>
      </c>
    </row>
    <row r="8" spans="1:7" ht="15.75" thickBot="1" x14ac:dyDescent="0.3">
      <c r="E8" s="2"/>
    </row>
    <row r="9" spans="1:7" ht="15.75" thickBot="1" x14ac:dyDescent="0.3">
      <c r="A9" s="24" t="s">
        <v>2</v>
      </c>
      <c r="B9" s="26" t="s">
        <v>20</v>
      </c>
      <c r="D9" s="24" t="s">
        <v>3</v>
      </c>
      <c r="E9" s="25" t="s">
        <v>15</v>
      </c>
      <c r="F9" s="25" t="s">
        <v>20</v>
      </c>
      <c r="G9" s="26" t="s">
        <v>33</v>
      </c>
    </row>
    <row r="10" spans="1:7" x14ac:dyDescent="0.25">
      <c r="A10" s="18" t="s">
        <v>8</v>
      </c>
      <c r="B10" s="20">
        <v>4</v>
      </c>
      <c r="D10" s="18" t="s">
        <v>12</v>
      </c>
      <c r="E10" s="19">
        <v>3.8</v>
      </c>
      <c r="F10" s="19">
        <v>4.2</v>
      </c>
      <c r="G10" s="20">
        <v>3.8</v>
      </c>
    </row>
    <row r="11" spans="1:7" ht="15.75" thickBot="1" x14ac:dyDescent="0.3">
      <c r="A11" s="15" t="s">
        <v>9</v>
      </c>
      <c r="B11" s="17">
        <v>3.2</v>
      </c>
      <c r="D11" s="13" t="s">
        <v>10</v>
      </c>
      <c r="E11" s="12">
        <v>2.4</v>
      </c>
      <c r="F11" s="12">
        <v>3</v>
      </c>
      <c r="G11" s="14">
        <v>2.4</v>
      </c>
    </row>
    <row r="12" spans="1:7" ht="15.75" thickBot="1" x14ac:dyDescent="0.3">
      <c r="A12" s="21" t="s">
        <v>14</v>
      </c>
      <c r="B12" s="23">
        <v>3.6</v>
      </c>
      <c r="D12" s="13" t="s">
        <v>11</v>
      </c>
      <c r="E12" s="12">
        <v>3.2</v>
      </c>
      <c r="F12" s="12">
        <v>3.8</v>
      </c>
      <c r="G12" s="14">
        <v>3.2</v>
      </c>
    </row>
    <row r="13" spans="1:7" ht="15.75" thickBot="1" x14ac:dyDescent="0.3">
      <c r="D13" s="15" t="s">
        <v>13</v>
      </c>
      <c r="E13" s="16">
        <v>2.6</v>
      </c>
      <c r="F13" s="16">
        <v>3.4</v>
      </c>
      <c r="G13" s="17">
        <v>2.6</v>
      </c>
    </row>
    <row r="14" spans="1:7" ht="15.75" thickBot="1" x14ac:dyDescent="0.3">
      <c r="D14" s="21" t="s">
        <v>14</v>
      </c>
      <c r="E14" s="22">
        <v>3</v>
      </c>
      <c r="F14" s="22">
        <v>3.6</v>
      </c>
      <c r="G14" s="23">
        <v>3</v>
      </c>
    </row>
    <row r="15" spans="1:7" ht="15.75" thickBot="1" x14ac:dyDescent="0.3"/>
    <row r="16" spans="1:7" ht="15.75" thickBot="1" x14ac:dyDescent="0.3">
      <c r="A16" s="24" t="s">
        <v>4</v>
      </c>
      <c r="B16" s="25" t="s">
        <v>37</v>
      </c>
      <c r="C16" s="25" t="s">
        <v>20</v>
      </c>
      <c r="D16" s="26" t="s">
        <v>15</v>
      </c>
    </row>
    <row r="17" spans="1:4" x14ac:dyDescent="0.25">
      <c r="A17" s="18">
        <v>2</v>
      </c>
      <c r="B17" s="19">
        <v>3</v>
      </c>
      <c r="C17" s="19">
        <v>2</v>
      </c>
      <c r="D17" s="20">
        <v>1</v>
      </c>
    </row>
    <row r="18" spans="1:4" x14ac:dyDescent="0.25">
      <c r="A18" s="13">
        <v>3</v>
      </c>
      <c r="B18" s="12">
        <v>6</v>
      </c>
      <c r="C18" s="12">
        <v>3</v>
      </c>
      <c r="D18" s="14">
        <v>2.1666666666666665</v>
      </c>
    </row>
    <row r="19" spans="1:4" x14ac:dyDescent="0.25">
      <c r="A19" s="13">
        <v>4</v>
      </c>
      <c r="B19" s="12">
        <v>7</v>
      </c>
      <c r="C19" s="12">
        <v>4</v>
      </c>
      <c r="D19" s="14">
        <v>3.4285714285714284</v>
      </c>
    </row>
    <row r="20" spans="1:4" ht="15.75" thickBot="1" x14ac:dyDescent="0.3">
      <c r="A20" s="15">
        <v>5</v>
      </c>
      <c r="B20" s="16">
        <v>4</v>
      </c>
      <c r="C20" s="16">
        <v>5</v>
      </c>
      <c r="D20" s="17">
        <v>5</v>
      </c>
    </row>
    <row r="21" spans="1:4" ht="15.75" thickBot="1" x14ac:dyDescent="0.3">
      <c r="A21" s="21" t="s">
        <v>14</v>
      </c>
      <c r="B21" s="22">
        <v>20</v>
      </c>
      <c r="C21" s="22">
        <v>3.6</v>
      </c>
      <c r="D21" s="23">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7337-693B-4E1A-9656-906E9438BDC3}">
  <sheetPr>
    <tabColor rgb="FF00B0F0"/>
  </sheetPr>
  <dimension ref="A1"/>
  <sheetViews>
    <sheetView showGridLines="0" workbookViewId="0">
      <selection activeCell="A15" sqref="A15"/>
    </sheetView>
  </sheetViews>
  <sheetFormatPr defaultRowHeight="15" x14ac:dyDescent="0.25"/>
  <cols>
    <col min="1" max="16384" width="9.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533C-E8F1-4D34-B718-B640649CC85C}">
  <sheetPr>
    <tabColor theme="3" tint="-0.499984740745262"/>
  </sheetPr>
  <dimension ref="A1:I10"/>
  <sheetViews>
    <sheetView showGridLines="0" tabSelected="1" workbookViewId="0">
      <selection activeCell="D16" sqref="D16"/>
    </sheetView>
  </sheetViews>
  <sheetFormatPr defaultRowHeight="15" x14ac:dyDescent="0.25"/>
  <cols>
    <col min="1" max="1" width="37.140625" style="5" customWidth="1"/>
    <col min="2" max="2" width="9.140625" style="5"/>
    <col min="3" max="3" width="14.28515625" style="5" bestFit="1" customWidth="1"/>
    <col min="4" max="4" width="25.140625" style="5" bestFit="1" customWidth="1"/>
    <col min="5" max="16384" width="9.140625" style="5"/>
  </cols>
  <sheetData>
    <row r="1" spans="1:9" ht="27" thickBot="1" x14ac:dyDescent="0.3">
      <c r="A1" s="39" t="s">
        <v>24</v>
      </c>
      <c r="B1" s="40"/>
      <c r="C1" s="41"/>
      <c r="D1" s="42"/>
      <c r="E1" s="4"/>
      <c r="F1" s="4"/>
      <c r="G1" s="4"/>
      <c r="H1" s="4"/>
      <c r="I1" s="4"/>
    </row>
    <row r="2" spans="1:9" ht="15.75" x14ac:dyDescent="0.25">
      <c r="A2" s="6" t="s">
        <v>21</v>
      </c>
      <c r="B2" s="6" t="s">
        <v>29</v>
      </c>
    </row>
    <row r="3" spans="1:9" x14ac:dyDescent="0.25">
      <c r="A3" s="7" t="s">
        <v>25</v>
      </c>
      <c r="B3" s="8">
        <f>COUNTA(Raw_Data!A2:A21)</f>
        <v>20</v>
      </c>
    </row>
    <row r="4" spans="1:9" x14ac:dyDescent="0.25">
      <c r="A4" s="7" t="s">
        <v>26</v>
      </c>
      <c r="B4" s="8">
        <f>AVERAGE(Raw_Data!G2:G21)</f>
        <v>3</v>
      </c>
    </row>
    <row r="5" spans="1:9" x14ac:dyDescent="0.25">
      <c r="A5" s="7" t="s">
        <v>27</v>
      </c>
      <c r="B5" s="8">
        <f>AVERAGE(Raw_Data!H2:H21)</f>
        <v>3.6</v>
      </c>
    </row>
    <row r="6" spans="1:9" ht="15.75" thickBot="1" x14ac:dyDescent="0.3">
      <c r="A6" s="9" t="s">
        <v>28</v>
      </c>
      <c r="B6" s="10">
        <f>AVERAGE(Raw_Data!I2:I21)</f>
        <v>3</v>
      </c>
    </row>
    <row r="7" spans="1:9" x14ac:dyDescent="0.25">
      <c r="A7" s="43" t="s">
        <v>30</v>
      </c>
      <c r="B7" s="44"/>
    </row>
    <row r="8" spans="1:9" x14ac:dyDescent="0.25">
      <c r="A8" s="45">
        <f>CORREL(Raw_Data!G2:G21,Raw_Data!H2:H21)</f>
        <v>0.96097000836342217</v>
      </c>
      <c r="B8" s="45"/>
    </row>
    <row r="9" spans="1:9" x14ac:dyDescent="0.25">
      <c r="A9" s="38" t="s">
        <v>31</v>
      </c>
      <c r="B9" s="38"/>
    </row>
    <row r="10" spans="1:9" x14ac:dyDescent="0.25">
      <c r="A10" s="38" t="s">
        <v>32</v>
      </c>
      <c r="B10" s="38"/>
    </row>
  </sheetData>
  <mergeCells count="5">
    <mergeCell ref="A9:B9"/>
    <mergeCell ref="A10:B10"/>
    <mergeCell ref="A1:D1"/>
    <mergeCell ref="A7:B7"/>
    <mergeCell ref="A8:B8"/>
  </mergeCells>
  <conditionalFormatting sqref="A8">
    <cfRule type="expression" dxfId="110" priority="1">
      <formula>A8&gt;=0.7</formula>
    </cfRule>
    <cfRule type="expression" dxfId="109" priority="2">
      <formula>AND(A8&gt;=0.3,A8&lt;0.7)</formula>
    </cfRule>
    <cfRule type="expression" dxfId="108" priority="3">
      <formula>A8&lt;0.3</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Correlation</vt:lpstr>
      <vt:lpstr>Pivot_Tables</vt:lpstr>
      <vt:lpstr>Visualization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2025-04-12T11:27:48Z</dcterms:created>
  <dcterms:modified xsi:type="dcterms:W3CDTF">2025-04-25T05:09:37Z</dcterms:modified>
</cp:coreProperties>
</file>