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EFFDF295-450E-4726-8B3C-BE9B9181066B}" xr6:coauthVersionLast="47" xr6:coauthVersionMax="47" xr10:uidLastSave="{00000000-0000-0000-0000-000000000000}"/>
  <bookViews>
    <workbookView xWindow="-120" yWindow="-120" windowWidth="20730" windowHeight="11760" activeTab="1" xr2:uid="{00000000-000D-0000-FFFF-FFFF00000000}"/>
  </bookViews>
  <sheets>
    <sheet name="Raw Data" sheetId="1" r:id="rId1"/>
    <sheet name="Pivot Tables" sheetId="2" r:id="rId2"/>
    <sheet name="Dashboard" sheetId="5" r:id="rId3"/>
    <sheet name="Summary Report" sheetId="4" r:id="rId4"/>
  </sheets>
  <definedNames>
    <definedName name="_xlcn.WorksheetConnection_31.Student_Performance_Tracker.xlsxStudentData1" hidden="1">StudentData[]</definedName>
    <definedName name="Slicer_Class">#N/A</definedName>
    <definedName name="Slicer_Gender">#N/A</definedName>
    <definedName name="Slicer_Grade">#N/A</definedName>
  </definedNames>
  <calcPr calcId="191029"/>
  <pivotCaches>
    <pivotCache cacheId="28" r:id="rId5"/>
    <pivotCache cacheId="29" r:id="rId6"/>
    <pivotCache cacheId="30" r:id="rId7"/>
    <pivotCache cacheId="31" r:id="rId8"/>
    <pivotCache cacheId="32" r:id="rId9"/>
    <pivotCache cacheId="33" r:id="rId10"/>
  </pivotCaches>
  <extLst>
    <ext xmlns:x14="http://schemas.microsoft.com/office/spreadsheetml/2009/9/main" uri="{876F7934-8845-4945-9796-88D515C7AA90}">
      <x14:pivotCaches>
        <pivotCache cacheId="3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tudentData" name="StudentData" connection="WorksheetConnection_31.Student_Performance_Tracker.xlsx!Student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5" l="1"/>
  <c r="Q4" i="5"/>
  <c r="I4" i="5"/>
  <c r="E4" i="5"/>
  <c r="A4" i="5"/>
  <c r="T31" i="1"/>
  <c r="T35" i="1"/>
  <c r="R4" i="1"/>
  <c r="S4" i="1" s="1"/>
  <c r="T4" i="1" s="1"/>
  <c r="R5" i="1"/>
  <c r="S5" i="1" s="1"/>
  <c r="T5" i="1" s="1"/>
  <c r="R6" i="1"/>
  <c r="S6" i="1" s="1"/>
  <c r="T6" i="1" s="1"/>
  <c r="R7" i="1"/>
  <c r="S7" i="1" s="1"/>
  <c r="T7" i="1" s="1"/>
  <c r="R8" i="1"/>
  <c r="S8" i="1" s="1"/>
  <c r="T8" i="1" s="1"/>
  <c r="R9" i="1"/>
  <c r="S9" i="1" s="1"/>
  <c r="T9" i="1" s="1"/>
  <c r="R10" i="1"/>
  <c r="S10" i="1" s="1"/>
  <c r="T10" i="1" s="1"/>
  <c r="R11" i="1"/>
  <c r="S11" i="1" s="1"/>
  <c r="T11" i="1" s="1"/>
  <c r="R12" i="1"/>
  <c r="S12" i="1" s="1"/>
  <c r="T12" i="1" s="1"/>
  <c r="R13" i="1"/>
  <c r="S13" i="1" s="1"/>
  <c r="T13" i="1" s="1"/>
  <c r="R14" i="1"/>
  <c r="S14" i="1" s="1"/>
  <c r="T14" i="1" s="1"/>
  <c r="R15" i="1"/>
  <c r="S15" i="1" s="1"/>
  <c r="T15" i="1" s="1"/>
  <c r="R16" i="1"/>
  <c r="S16" i="1" s="1"/>
  <c r="T16" i="1" s="1"/>
  <c r="R17" i="1"/>
  <c r="S17" i="1" s="1"/>
  <c r="T17" i="1" s="1"/>
  <c r="R18" i="1"/>
  <c r="S18" i="1" s="1"/>
  <c r="T18" i="1" s="1"/>
  <c r="R19" i="1"/>
  <c r="S19" i="1" s="1"/>
  <c r="T19" i="1" s="1"/>
  <c r="R20" i="1"/>
  <c r="S20" i="1" s="1"/>
  <c r="T20" i="1" s="1"/>
  <c r="R21" i="1"/>
  <c r="S21" i="1" s="1"/>
  <c r="T21" i="1" s="1"/>
  <c r="R22" i="1"/>
  <c r="S22" i="1" s="1"/>
  <c r="T22" i="1" s="1"/>
  <c r="R23" i="1"/>
  <c r="S23" i="1" s="1"/>
  <c r="T23" i="1" s="1"/>
  <c r="R24" i="1"/>
  <c r="S24" i="1" s="1"/>
  <c r="T24" i="1" s="1"/>
  <c r="R25" i="1"/>
  <c r="S25" i="1" s="1"/>
  <c r="T25" i="1" s="1"/>
  <c r="R26" i="1"/>
  <c r="S26" i="1" s="1"/>
  <c r="T26" i="1" s="1"/>
  <c r="R27" i="1"/>
  <c r="S27" i="1" s="1"/>
  <c r="T27" i="1" s="1"/>
  <c r="R28" i="1"/>
  <c r="S28" i="1" s="1"/>
  <c r="T28" i="1" s="1"/>
  <c r="R29" i="1"/>
  <c r="S29" i="1" s="1"/>
  <c r="T29" i="1" s="1"/>
  <c r="R30" i="1"/>
  <c r="S30" i="1" s="1"/>
  <c r="T30" i="1" s="1"/>
  <c r="R31" i="1"/>
  <c r="S31" i="1" s="1"/>
  <c r="R32" i="1"/>
  <c r="S32" i="1" s="1"/>
  <c r="T32" i="1" s="1"/>
  <c r="R33" i="1"/>
  <c r="S33" i="1" s="1"/>
  <c r="T33" i="1" s="1"/>
  <c r="R34" i="1"/>
  <c r="S34" i="1" s="1"/>
  <c r="T34" i="1" s="1"/>
  <c r="R35" i="1"/>
  <c r="S35" i="1" s="1"/>
  <c r="R36" i="1"/>
  <c r="S36" i="1" s="1"/>
  <c r="T36" i="1" s="1"/>
  <c r="R37" i="1"/>
  <c r="S37" i="1" s="1"/>
  <c r="T37" i="1" s="1"/>
  <c r="R38" i="1"/>
  <c r="S38" i="1" s="1"/>
  <c r="T38" i="1" s="1"/>
  <c r="R39" i="1"/>
  <c r="S39" i="1" s="1"/>
  <c r="T39" i="1" s="1"/>
  <c r="R40" i="1"/>
  <c r="S40" i="1" s="1"/>
  <c r="T40" i="1" s="1"/>
  <c r="R41" i="1"/>
  <c r="S41" i="1" s="1"/>
  <c r="T41" i="1" s="1"/>
  <c r="R42" i="1"/>
  <c r="S42" i="1" s="1"/>
  <c r="T42" i="1" s="1"/>
  <c r="R43" i="1"/>
  <c r="S43" i="1" s="1"/>
  <c r="T43" i="1" s="1"/>
  <c r="R44" i="1"/>
  <c r="S44" i="1" s="1"/>
  <c r="T44" i="1" s="1"/>
  <c r="R45" i="1"/>
  <c r="S45" i="1" s="1"/>
  <c r="T45" i="1" s="1"/>
  <c r="R46" i="1"/>
  <c r="S46" i="1" s="1"/>
  <c r="T46" i="1" s="1"/>
  <c r="R47" i="1"/>
  <c r="S47" i="1" s="1"/>
  <c r="T47" i="1" s="1"/>
  <c r="R48" i="1"/>
  <c r="S48" i="1" s="1"/>
  <c r="T48" i="1" s="1"/>
  <c r="R49" i="1"/>
  <c r="S49" i="1" s="1"/>
  <c r="T49" i="1" s="1"/>
  <c r="R50" i="1"/>
  <c r="S50" i="1" s="1"/>
  <c r="T50" i="1" s="1"/>
  <c r="R51" i="1"/>
  <c r="S51" i="1" s="1"/>
  <c r="T51" i="1" s="1"/>
  <c r="R3" i="1"/>
  <c r="S3" i="1" s="1"/>
  <c r="T3" i="1" s="1"/>
  <c r="R2" i="1"/>
  <c r="S2" i="1" s="1"/>
  <c r="T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CBFA60-FEC2-4503-9581-BE770307EB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0E16A07-E0C9-432A-B6A6-862C2BE49DCD}" name="WorksheetConnection_31.Student_Performance_Tracker.xlsx!StudentData" type="102" refreshedVersion="8" minRefreshableVersion="5">
    <extLst>
      <ext xmlns:x15="http://schemas.microsoft.com/office/spreadsheetml/2010/11/main" uri="{DE250136-89BD-433C-8126-D09CA5730AF9}">
        <x15:connection id="StudentData" autoDelete="1">
          <x15:rangePr sourceName="_xlcn.WorksheetConnection_31.Student_Performance_Tracker.xlsxStudentData1"/>
        </x15:connection>
      </ext>
    </extLst>
  </connection>
</connections>
</file>

<file path=xl/sharedStrings.xml><?xml version="1.0" encoding="utf-8"?>
<sst xmlns="http://schemas.openxmlformats.org/spreadsheetml/2006/main" count="362" uniqueCount="177">
  <si>
    <t>Student ID</t>
  </si>
  <si>
    <t>Name</t>
  </si>
  <si>
    <t>Gender</t>
  </si>
  <si>
    <t>Class</t>
  </si>
  <si>
    <t>Attendance (%)</t>
  </si>
  <si>
    <t>Math Test1</t>
  </si>
  <si>
    <t>Math Test2</t>
  </si>
  <si>
    <t>Math Final</t>
  </si>
  <si>
    <t>English Test1</t>
  </si>
  <si>
    <t>English Test2</t>
  </si>
  <si>
    <t>English Final</t>
  </si>
  <si>
    <t>Science Test1</t>
  </si>
  <si>
    <t>Science Test2</t>
  </si>
  <si>
    <t>Science Final</t>
  </si>
  <si>
    <t>History Test1</t>
  </si>
  <si>
    <t>History Test2</t>
  </si>
  <si>
    <t>History Final</t>
  </si>
  <si>
    <t>Total Score</t>
  </si>
  <si>
    <t>Average (%)</t>
  </si>
  <si>
    <t>Grade</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</si>
  <si>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</si>
  <si>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</si>
  <si>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</si>
  <si>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</si>
  <si>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</si>
  <si>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</si>
  <si>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</si>
  <si>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</si>
  <si>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</si>
  <si>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</si>
  <si>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</si>
  <si>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</si>
  <si>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</si>
  <si>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</si>
  <si>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</si>
  <si>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</si>
  <si>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</si>
  <si>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</si>
  <si>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</si>
  <si>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</si>
  <si>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</si>
  <si>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</si>
  <si>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</si>
  <si>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</si>
  <si>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</si>
  <si>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</si>
  <si>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</si>
  <si>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</si>
  <si>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</si>
  <si>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</si>
  <si>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</si>
  <si>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</si>
  <si>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</si>
  <si>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</si>
  <si>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</si>
  <si>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</si>
  <si>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</si>
  <si>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</si>
  <si>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</si>
  <si>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</si>
  <si>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</si>
  <si>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</si>
  <si>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</si>
  <si>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</si>
  <si>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</si>
  <si>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</si>
  <si>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</si>
  <si>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</si>
  <si>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</si>
  <si>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</si>
  <si>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</si>
  <si>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</si>
  <si>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</si>
  <si>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</si>
  <si>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</si>
  <si>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</si>
  <si>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</si>
  <si>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</si>
  <si>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</si>
  <si>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</si>
  <si>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</si>
  <si>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</si>
  <si>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</si>
  <si>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</si>
  <si>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</si>
  <si>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</si>
  <si>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</si>
  <si>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</si>
  <si>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</si>
  <si>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</si>
  <si>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</si>
  <si>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</si>
  <si>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</si>
  <si>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</si>
  <si>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</si>
  <si>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</si>
  <si>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</si>
  <si>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</si>
  <si>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</si>
  <si>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</si>
  <si>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</si>
  <si>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</si>
  <si>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</si>
  <si>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</si>
  <si>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</si>
  <si>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</si>
  <si>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</si>
  <si>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</si>
  <si>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</si>
  <si>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</si>
  <si>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</si>
  <si>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</si>
  <si>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</si>
  <si>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</si>
  <si>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</si>
  <si>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</si>
  <si>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</si>
  <si>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</si>
  <si>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</si>
  <si>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</si>
  <si>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Male</t>
  </si>
  <si>
    <t>Female</t>
  </si>
  <si>
    <t>Class A</t>
  </si>
  <si>
    <t>Class C</t>
  </si>
  <si>
    <t>Class B</t>
  </si>
  <si>
    <t>C</t>
  </si>
  <si>
    <t>D</t>
  </si>
  <si>
    <t>B</t>
  </si>
  <si>
    <t>1. Average Scores by Subject and Gender</t>
  </si>
  <si>
    <t>Grand Total</t>
  </si>
  <si>
    <t>Average of Math Test1</t>
  </si>
  <si>
    <t>Average of Math Test2</t>
  </si>
  <si>
    <t>Average of Math Final</t>
  </si>
  <si>
    <t>Average of English Test1</t>
  </si>
  <si>
    <t>Average of English Test2</t>
  </si>
  <si>
    <t>Average of English Final</t>
  </si>
  <si>
    <t>Average of Science Test1</t>
  </si>
  <si>
    <t>Average of Science Test2</t>
  </si>
  <si>
    <t>Average of Science Final</t>
  </si>
  <si>
    <t>Average of History Test1</t>
  </si>
  <si>
    <t>Average of History Test2</t>
  </si>
  <si>
    <t>Average of History Final</t>
  </si>
  <si>
    <t>2. Average Scores by Class</t>
  </si>
  <si>
    <t>3. Grade Distribution by Class</t>
  </si>
  <si>
    <t>Count of Student ID</t>
  </si>
  <si>
    <t>4. Attendance Summary by Class</t>
  </si>
  <si>
    <t>Average of Attendance (%)</t>
  </si>
  <si>
    <t>5. Overall Performance by Student</t>
  </si>
  <si>
    <t>Max of Total Score</t>
  </si>
  <si>
    <t>Average of Average (%)</t>
  </si>
  <si>
    <t>6. Grade Distribution Overall</t>
  </si>
  <si>
    <t>Student Grades &amp; Performance Dashboard</t>
  </si>
  <si>
    <t>Tracking Student Progress by Class, Subject, Attendance &amp; Grade</t>
  </si>
  <si>
    <t>Average Attendance (%)</t>
  </si>
  <si>
    <t>Average Score (%)</t>
  </si>
  <si>
    <t>Top Performer</t>
  </si>
  <si>
    <t>% of Students with Grade A</t>
  </si>
  <si>
    <t>Total Number of Students</t>
  </si>
  <si>
    <t>🎓 STUDENT GRADES &amp; PERFORMANCE SUMMARY</t>
  </si>
  <si>
    <t>📅 Academic Year: 2024–2025</t>
  </si>
  <si>
    <t>📊 KPI OVERVIEW</t>
  </si>
  <si>
    <r>
      <t xml:space="preserve">📈 </t>
    </r>
    <r>
      <rPr>
        <b/>
        <sz val="11"/>
        <color theme="1"/>
        <rFont val="Calibri"/>
        <family val="2"/>
        <scheme val="minor"/>
      </rPr>
      <t>Average Attendance</t>
    </r>
  </si>
  <si>
    <r>
      <t xml:space="preserve">🧠 </t>
    </r>
    <r>
      <rPr>
        <b/>
        <sz val="11"/>
        <color theme="1"/>
        <rFont val="Calibri"/>
        <family val="2"/>
        <scheme val="minor"/>
      </rPr>
      <t>Average Score (%)</t>
    </r>
  </si>
  <si>
    <r>
      <t xml:space="preserve">🏆 </t>
    </r>
    <r>
      <rPr>
        <b/>
        <sz val="11"/>
        <color theme="1"/>
        <rFont val="Calibri"/>
        <family val="2"/>
        <scheme val="minor"/>
      </rPr>
      <t>Top Performer</t>
    </r>
  </si>
  <si>
    <r>
      <t xml:space="preserve">🎓 </t>
    </r>
    <r>
      <rPr>
        <b/>
        <sz val="11"/>
        <color theme="1"/>
        <rFont val="Calibri"/>
        <family val="2"/>
        <scheme val="minor"/>
      </rPr>
      <t>% of Grade A Students</t>
    </r>
  </si>
  <si>
    <r>
      <t xml:space="preserve">👥 </t>
    </r>
    <r>
      <rPr>
        <b/>
        <sz val="11"/>
        <color theme="1"/>
        <rFont val="Calibri"/>
        <family val="2"/>
        <scheme val="minor"/>
      </rPr>
      <t>Total Students</t>
    </r>
  </si>
  <si>
    <t>📚 INSIGHTS SUMMARY</t>
  </si>
  <si>
    <t>Student</t>
  </si>
  <si>
    <r>
      <t>Class A</t>
    </r>
    <r>
      <rPr>
        <sz val="11"/>
        <color theme="1"/>
        <rFont val="Calibri"/>
        <family val="2"/>
        <scheme val="minor"/>
      </rPr>
      <t xml:space="preserve"> students generally perform well in all subjects, with an average grade of </t>
    </r>
    <r>
      <rPr>
        <b/>
        <sz val="11"/>
        <color theme="1"/>
        <rFont val="Calibri"/>
        <family val="2"/>
        <scheme val="minor"/>
      </rPr>
      <t>C</t>
    </r>
    <r>
      <rPr>
        <sz val="11"/>
        <color theme="1"/>
        <rFont val="Calibri"/>
        <family val="2"/>
        <scheme val="minor"/>
      </rPr>
      <t xml:space="preserve"> and relatively high attendance, suggesting good overall performance.</t>
    </r>
  </si>
  <si>
    <r>
      <t>Class B</t>
    </r>
    <r>
      <rPr>
        <sz val="11"/>
        <color theme="1"/>
        <rFont val="Calibri"/>
        <family val="2"/>
        <scheme val="minor"/>
      </rPr>
      <t xml:space="preserve"> shows consistent performance across all subjects, with students scoring well in </t>
    </r>
    <r>
      <rPr>
        <b/>
        <sz val="11"/>
        <color theme="1"/>
        <rFont val="Calibri"/>
        <family val="2"/>
        <scheme val="minor"/>
      </rPr>
      <t>Math</t>
    </r>
    <r>
      <rPr>
        <sz val="11"/>
        <color theme="1"/>
        <rFont val="Calibri"/>
        <family val="2"/>
        <scheme val="minor"/>
      </rPr>
      <t xml:space="preserve">, but slightly lower performance in </t>
    </r>
    <r>
      <rPr>
        <b/>
        <sz val="11"/>
        <color theme="1"/>
        <rFont val="Calibri"/>
        <family val="2"/>
        <scheme val="minor"/>
      </rPr>
      <t>English</t>
    </r>
    <r>
      <rPr>
        <sz val="11"/>
        <color theme="1"/>
        <rFont val="Calibri"/>
        <family val="2"/>
        <scheme val="minor"/>
      </rPr>
      <t>. Their attendance is generally high, with a few exceptions.</t>
    </r>
  </si>
  <si>
    <r>
      <t>Class C</t>
    </r>
    <r>
      <rPr>
        <sz val="11"/>
        <color theme="1"/>
        <rFont val="Calibri"/>
        <family val="2"/>
        <scheme val="minor"/>
      </rPr>
      <t xml:space="preserve"> students exhibit more variation in performance, with a mixture of </t>
    </r>
    <r>
      <rPr>
        <b/>
        <sz val="11"/>
        <color theme="1"/>
        <rFont val="Calibri"/>
        <family val="2"/>
        <scheme val="minor"/>
      </rPr>
      <t>C</t>
    </r>
    <r>
      <rPr>
        <sz val="11"/>
        <color theme="1"/>
        <rFont val="Calibri"/>
        <family val="2"/>
        <scheme val="minor"/>
      </rPr>
      <t xml:space="preserve"> and </t>
    </r>
    <r>
      <rPr>
        <b/>
        <sz val="11"/>
        <color theme="1"/>
        <rFont val="Calibri"/>
        <family val="2"/>
        <scheme val="minor"/>
      </rPr>
      <t>D</t>
    </r>
    <r>
      <rPr>
        <sz val="11"/>
        <color theme="1"/>
        <rFont val="Calibri"/>
        <family val="2"/>
        <scheme val="minor"/>
      </rPr>
      <t xml:space="preserve"> grades. Some students, especially males, show higher attendance (above 90%), but there is a noticeable gap in performance in </t>
    </r>
    <r>
      <rPr>
        <b/>
        <sz val="11"/>
        <color theme="1"/>
        <rFont val="Calibri"/>
        <family val="2"/>
        <scheme val="minor"/>
      </rPr>
      <t>English</t>
    </r>
    <r>
      <rPr>
        <sz val="11"/>
        <color theme="1"/>
        <rFont val="Calibri"/>
        <family val="2"/>
        <scheme val="minor"/>
      </rPr>
      <t xml:space="preserve"> and </t>
    </r>
    <r>
      <rPr>
        <b/>
        <sz val="11"/>
        <color theme="1"/>
        <rFont val="Calibri"/>
        <family val="2"/>
        <scheme val="minor"/>
      </rPr>
      <t>History</t>
    </r>
    <r>
      <rPr>
        <sz val="11"/>
        <color theme="1"/>
        <rFont val="Calibri"/>
        <family val="2"/>
        <scheme val="minor"/>
      </rPr>
      <t>, where many students scored lower.</t>
    </r>
  </si>
  <si>
    <r>
      <t>Female students</t>
    </r>
    <r>
      <rPr>
        <sz val="11"/>
        <color theme="1"/>
        <rFont val="Calibri"/>
        <family val="2"/>
        <scheme val="minor"/>
      </rPr>
      <t xml:space="preserve"> outperformed male students in </t>
    </r>
    <r>
      <rPr>
        <b/>
        <sz val="11"/>
        <color theme="1"/>
        <rFont val="Calibri"/>
        <family val="2"/>
        <scheme val="minor"/>
      </rPr>
      <t>English</t>
    </r>
    <r>
      <rPr>
        <sz val="11"/>
        <color theme="1"/>
        <rFont val="Calibri"/>
        <family val="2"/>
        <scheme val="minor"/>
      </rPr>
      <t xml:space="preserve"> on average, with </t>
    </r>
    <r>
      <rPr>
        <b/>
        <sz val="11"/>
        <color theme="1"/>
        <rFont val="Calibri"/>
        <family val="2"/>
        <scheme val="minor"/>
      </rPr>
      <t>males</t>
    </r>
    <r>
      <rPr>
        <sz val="11"/>
        <color theme="1"/>
        <rFont val="Calibri"/>
        <family val="2"/>
        <scheme val="minor"/>
      </rPr>
      <t xml:space="preserve"> generally performing better in </t>
    </r>
    <r>
      <rPr>
        <b/>
        <sz val="11"/>
        <color theme="1"/>
        <rFont val="Calibri"/>
        <family val="2"/>
        <scheme val="minor"/>
      </rPr>
      <t>Math</t>
    </r>
    <r>
      <rPr>
        <sz val="11"/>
        <color theme="1"/>
        <rFont val="Calibri"/>
        <family val="2"/>
        <scheme val="minor"/>
      </rPr>
      <t xml:space="preserve"> and </t>
    </r>
    <r>
      <rPr>
        <b/>
        <sz val="11"/>
        <color theme="1"/>
        <rFont val="Calibri"/>
        <family val="2"/>
        <scheme val="minor"/>
      </rPr>
      <t>Science</t>
    </r>
    <r>
      <rPr>
        <sz val="11"/>
        <color theme="1"/>
        <rFont val="Calibri"/>
        <family val="2"/>
        <scheme val="minor"/>
      </rPr>
      <t>.</t>
    </r>
  </si>
  <si>
    <r>
      <t xml:space="preserve">The </t>
    </r>
    <r>
      <rPr>
        <b/>
        <sz val="11"/>
        <color theme="1"/>
        <rFont val="Calibri"/>
        <family val="2"/>
        <scheme val="minor"/>
      </rPr>
      <t>highest performing student</t>
    </r>
    <r>
      <rPr>
        <sz val="11"/>
        <color theme="1"/>
        <rFont val="Calibri"/>
        <family val="2"/>
        <scheme val="minor"/>
      </rPr>
      <t xml:space="preserve"> (Student 41 in Class C) achieved an average of </t>
    </r>
    <r>
      <rPr>
        <b/>
        <sz val="11"/>
        <color theme="1"/>
        <rFont val="Calibri"/>
        <family val="2"/>
        <scheme val="minor"/>
      </rPr>
      <t>83.0%</t>
    </r>
    <r>
      <rPr>
        <sz val="11"/>
        <color theme="1"/>
        <rFont val="Calibri"/>
        <family val="2"/>
        <scheme val="minor"/>
      </rPr>
      <t xml:space="preserve"> and a </t>
    </r>
    <r>
      <rPr>
        <b/>
        <sz val="11"/>
        <color theme="1"/>
        <rFont val="Calibri"/>
        <family val="2"/>
        <scheme val="minor"/>
      </rPr>
      <t>Grade B</t>
    </r>
    <r>
      <rPr>
        <sz val="11"/>
        <color theme="1"/>
        <rFont val="Calibri"/>
        <family val="2"/>
        <scheme val="minor"/>
      </rPr>
      <t xml:space="preserve">, showcasing that strong performance in </t>
    </r>
    <r>
      <rPr>
        <b/>
        <sz val="11"/>
        <color theme="1"/>
        <rFont val="Calibri"/>
        <family val="2"/>
        <scheme val="minor"/>
      </rPr>
      <t>Math</t>
    </r>
    <r>
      <rPr>
        <sz val="11"/>
        <color theme="1"/>
        <rFont val="Calibri"/>
        <family val="2"/>
        <scheme val="minor"/>
      </rPr>
      <t xml:space="preserve"> and </t>
    </r>
    <r>
      <rPr>
        <b/>
        <sz val="11"/>
        <color theme="1"/>
        <rFont val="Calibri"/>
        <family val="2"/>
        <scheme val="minor"/>
      </rPr>
      <t>History</t>
    </r>
    <r>
      <rPr>
        <sz val="11"/>
        <color theme="1"/>
        <rFont val="Calibri"/>
        <family val="2"/>
        <scheme val="minor"/>
      </rPr>
      <t xml:space="preserve"> can elevate overall scores.</t>
    </r>
  </si>
  <si>
    <r>
      <t xml:space="preserve">The </t>
    </r>
    <r>
      <rPr>
        <b/>
        <sz val="11"/>
        <color theme="1"/>
        <rFont val="Calibri"/>
        <family val="2"/>
        <scheme val="minor"/>
      </rPr>
      <t>lowest performing student</t>
    </r>
    <r>
      <rPr>
        <sz val="11"/>
        <color theme="1"/>
        <rFont val="Calibri"/>
        <family val="2"/>
        <scheme val="minor"/>
      </rPr>
      <t xml:space="preserve"> (Student 47 in Class C) scored the lowest average of </t>
    </r>
    <r>
      <rPr>
        <b/>
        <sz val="11"/>
        <color theme="1"/>
        <rFont val="Calibri"/>
        <family val="2"/>
        <scheme val="minor"/>
      </rPr>
      <t>63.1%</t>
    </r>
    <r>
      <rPr>
        <sz val="11"/>
        <color theme="1"/>
        <rFont val="Calibri"/>
        <family val="2"/>
        <scheme val="minor"/>
      </rPr>
      <t xml:space="preserve">, with </t>
    </r>
    <r>
      <rPr>
        <b/>
        <sz val="11"/>
        <color theme="1"/>
        <rFont val="Calibri"/>
        <family val="2"/>
        <scheme val="minor"/>
      </rPr>
      <t>D</t>
    </r>
    <r>
      <rPr>
        <sz val="11"/>
        <color theme="1"/>
        <rFont val="Calibri"/>
        <family val="2"/>
        <scheme val="minor"/>
      </rPr>
      <t xml:space="preserve"> grades in most subjects.</t>
    </r>
  </si>
  <si>
    <r>
      <t>Attendance</t>
    </r>
    <r>
      <rPr>
        <sz val="11"/>
        <color theme="1"/>
        <rFont val="Calibri"/>
        <family val="2"/>
        <scheme val="minor"/>
      </rPr>
      <t xml:space="preserve"> seems to have a moderate positive correlation with performance, as students with higher attendance (above 90%) tend to perform better on average, although this is not always the case.</t>
    </r>
  </si>
  <si>
    <r>
      <t>Most students</t>
    </r>
    <r>
      <rPr>
        <sz val="11"/>
        <color theme="1"/>
        <rFont val="Calibri"/>
        <family val="2"/>
        <scheme val="minor"/>
      </rPr>
      <t xml:space="preserve"> scored between </t>
    </r>
    <r>
      <rPr>
        <b/>
        <sz val="11"/>
        <color theme="1"/>
        <rFont val="Calibri"/>
        <family val="2"/>
        <scheme val="minor"/>
      </rPr>
      <t>Grade C</t>
    </r>
    <r>
      <rPr>
        <sz val="11"/>
        <color theme="1"/>
        <rFont val="Calibri"/>
        <family val="2"/>
        <scheme val="minor"/>
      </rPr>
      <t xml:space="preserve"> and </t>
    </r>
    <r>
      <rPr>
        <b/>
        <sz val="11"/>
        <color theme="1"/>
        <rFont val="Calibri"/>
        <family val="2"/>
        <scheme val="minor"/>
      </rPr>
      <t>Grade D</t>
    </r>
    <r>
      <rPr>
        <sz val="11"/>
        <color theme="1"/>
        <rFont val="Calibri"/>
        <family val="2"/>
        <scheme val="minor"/>
      </rPr>
      <t>, with a few students (mostly females) scoring higher grades (Grade B).</t>
    </r>
  </si>
  <si>
    <r>
      <t>Class B</t>
    </r>
    <r>
      <rPr>
        <sz val="11"/>
        <color theme="1"/>
        <rFont val="Calibri"/>
        <family val="2"/>
        <scheme val="minor"/>
      </rPr>
      <t xml:space="preserve"> has a slightly more balanced performance across all subjects, but </t>
    </r>
    <r>
      <rPr>
        <b/>
        <sz val="11"/>
        <color theme="1"/>
        <rFont val="Calibri"/>
        <family val="2"/>
        <scheme val="minor"/>
      </rPr>
      <t>Class A</t>
    </r>
    <r>
      <rPr>
        <sz val="11"/>
        <color theme="1"/>
        <rFont val="Calibri"/>
        <family val="2"/>
        <scheme val="minor"/>
      </rPr>
      <t xml:space="preserve"> and </t>
    </r>
    <r>
      <rPr>
        <b/>
        <sz val="11"/>
        <color theme="1"/>
        <rFont val="Calibri"/>
        <family val="2"/>
        <scheme val="minor"/>
      </rPr>
      <t>Class C</t>
    </r>
    <r>
      <rPr>
        <sz val="11"/>
        <color theme="1"/>
        <rFont val="Calibri"/>
        <family val="2"/>
        <scheme val="minor"/>
      </rPr>
      <t xml:space="preserve"> students show significant fluctuations in their scores in certain subjects, especially </t>
    </r>
    <r>
      <rPr>
        <b/>
        <sz val="11"/>
        <color theme="1"/>
        <rFont val="Calibri"/>
        <family val="2"/>
        <scheme val="minor"/>
      </rPr>
      <t>English</t>
    </r>
    <r>
      <rPr>
        <sz val="11"/>
        <color theme="1"/>
        <rFont val="Calibri"/>
        <family val="2"/>
        <scheme val="minor"/>
      </rPr>
      <t xml:space="preserve"> and </t>
    </r>
    <r>
      <rPr>
        <b/>
        <sz val="11"/>
        <color theme="1"/>
        <rFont val="Calibri"/>
        <family val="2"/>
        <scheme val="minor"/>
      </rPr>
      <t>History</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</si>
</sst>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1"/>
      <color theme="0"/>
      <name val="Calibri"/>
      <family val="2"/>
      <scheme val="minor"/>
    </font>
    <font>
      <b/>
      <sz val="13.5"/>
      <color theme="0"/>
      <name val="Calibri"/>
      <family val="2"/>
      <scheme val="minor"/>
    </font>
    <font>
      <b/>
      <sz val="18"/>
      <color theme="1"/>
      <name val="Calibri"/>
      <family val="2"/>
      <scheme val="minor"/>
    </font>
    <font>
      <b/>
      <sz val="24"/>
      <color theme="0"/>
      <name val="Calibri"/>
      <family val="2"/>
      <scheme val="minor"/>
    </font>
    <font>
      <b/>
      <sz val="14"/>
      <color theme="0"/>
      <name val="Calibri"/>
      <family val="2"/>
      <scheme val="minor"/>
    </font>
    <font>
      <b/>
      <sz val="18"/>
      <color theme="0"/>
      <name val="Calibri"/>
      <family val="2"/>
      <scheme val="minor"/>
    </font>
  </fonts>
  <fills count="9">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8"/>
        <bgColor indexed="64"/>
      </patternFill>
    </fill>
    <fill>
      <patternFill patternType="solid">
        <fgColor theme="3"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0">
    <xf numFmtId="0" fontId="0" fillId="0" borderId="0" xfId="0"/>
    <xf numFmtId="0" fontId="1" fillId="0" borderId="2" xfId="0" applyFont="1" applyBorder="1" applyAlignment="1">
      <alignment horizontal="center" vertical="top"/>
    </xf>
    <xf numFmtId="164" fontId="0" fillId="0" borderId="0" xfId="0" applyNumberFormat="1"/>
    <xf numFmtId="1" fontId="0" fillId="0" borderId="0" xfId="0" applyNumberFormat="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2" borderId="0" xfId="0" applyFill="1"/>
    <xf numFmtId="0" fontId="0" fillId="2" borderId="0" xfId="0" applyFill="1" applyAlignment="1">
      <alignment horizontal="center"/>
    </xf>
    <xf numFmtId="0" fontId="0" fillId="3" borderId="0" xfId="0" applyFill="1" applyAlignment="1">
      <alignment vertical="center" wrapText="1"/>
    </xf>
    <xf numFmtId="0" fontId="1" fillId="7" borderId="0" xfId="0" applyFont="1" applyFill="1"/>
    <xf numFmtId="0" fontId="0" fillId="7" borderId="0" xfId="0" applyFill="1"/>
    <xf numFmtId="10" fontId="0" fillId="0" borderId="0" xfId="0" applyNumberFormat="1" applyAlignment="1">
      <alignment vertical="center" wrapText="1"/>
    </xf>
    <xf numFmtId="0" fontId="0" fillId="0" borderId="0" xfId="0" applyAlignment="1">
      <alignment vertical="center" wrapText="1"/>
    </xf>
    <xf numFmtId="0" fontId="7" fillId="2" borderId="0" xfId="0" applyFont="1" applyFill="1" applyAlignment="1">
      <alignment vertical="center"/>
    </xf>
    <xf numFmtId="0" fontId="2" fillId="6" borderId="0" xfId="0" applyFont="1" applyFill="1"/>
    <xf numFmtId="0" fontId="3" fillId="6" borderId="0" xfId="0" applyFont="1" applyFill="1" applyAlignment="1">
      <alignment vertical="center"/>
    </xf>
    <xf numFmtId="0" fontId="0" fillId="8" borderId="0" xfId="0" applyFill="1" applyAlignment="1">
      <alignment horizontal="left" vertical="center" wrapText="1"/>
    </xf>
    <xf numFmtId="10" fontId="0" fillId="8" borderId="0" xfId="0" applyNumberFormat="1" applyFill="1" applyAlignment="1">
      <alignment horizontal="left" vertical="center" wrapText="1"/>
    </xf>
    <xf numFmtId="0" fontId="0" fillId="8" borderId="0" xfId="0" applyFill="1" applyAlignment="1">
      <alignment vertical="center" wrapText="1"/>
    </xf>
    <xf numFmtId="164" fontId="0" fillId="0" borderId="1" xfId="0" applyNumberFormat="1" applyBorder="1"/>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5" fillId="2" borderId="0" xfId="0" applyFont="1" applyFill="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6" fillId="4" borderId="9" xfId="0" applyFont="1" applyFill="1" applyBorder="1" applyAlignment="1">
      <alignment horizontal="center"/>
    </xf>
    <xf numFmtId="0" fontId="6" fillId="4" borderId="10" xfId="0" applyFont="1" applyFill="1" applyBorder="1" applyAlignment="1">
      <alignment horizontal="center"/>
    </xf>
    <xf numFmtId="0" fontId="6" fillId="4" borderId="11" xfId="0" applyFont="1" applyFill="1" applyBorder="1" applyAlignment="1">
      <alignment horizontal="center"/>
    </xf>
    <xf numFmtId="2" fontId="4" fillId="5" borderId="6" xfId="0" applyNumberFormat="1" applyFont="1" applyFill="1" applyBorder="1" applyAlignment="1">
      <alignment horizontal="center" vertical="center"/>
    </xf>
    <xf numFmtId="2" fontId="4" fillId="5" borderId="7" xfId="0" applyNumberFormat="1" applyFont="1" applyFill="1" applyBorder="1" applyAlignment="1">
      <alignment horizontal="center" vertical="center"/>
    </xf>
    <xf numFmtId="2" fontId="4" fillId="5" borderId="8" xfId="0" applyNumberFormat="1" applyFont="1" applyFill="1" applyBorder="1" applyAlignment="1">
      <alignment horizontal="center" vertical="center"/>
    </xf>
    <xf numFmtId="2" fontId="4" fillId="5" borderId="9" xfId="0" applyNumberFormat="1" applyFont="1" applyFill="1" applyBorder="1" applyAlignment="1">
      <alignment horizontal="center" vertical="center"/>
    </xf>
    <xf numFmtId="2" fontId="4" fillId="5" borderId="10" xfId="0" applyNumberFormat="1" applyFont="1" applyFill="1" applyBorder="1" applyAlignment="1">
      <alignment horizontal="center" vertical="center"/>
    </xf>
    <xf numFmtId="2" fontId="4" fillId="5" borderId="11" xfId="0" applyNumberFormat="1" applyFont="1" applyFill="1" applyBorder="1" applyAlignment="1">
      <alignment horizontal="center" vertical="center"/>
    </xf>
    <xf numFmtId="0" fontId="4" fillId="5" borderId="6"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10" xfId="0" applyFont="1" applyFill="1" applyBorder="1" applyAlignment="1">
      <alignment horizontal="center" vertical="center"/>
    </xf>
  </cellXfs>
  <cellStyles count="1">
    <cellStyle name="Normal" xfId="0" builtinId="0"/>
  </cellStyles>
  <dxfs count="7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[31.Student_Performance_Tracker.xlsx]Pivot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Average Scores by Class (All Subjects)</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Tables'!$C$9</c:f>
              <c:strCache>
                <c:ptCount val="1"/>
                <c:pt idx="0">
                  <c:v>Average of Math Test1</c:v>
                </c:pt>
              </c:strCache>
            </c:strRef>
          </c:tx>
          <c:spPr>
            <a:solidFill>
              <a:schemeClr val="accent1"/>
            </a:solidFill>
            <a:ln>
              <a:noFill/>
            </a:ln>
            <a:effectLst/>
          </c:spPr>
          <c:invertIfNegative val="0"/>
          <c:cat>
            <c:strRef>
              <c:f>'Pivot Tables'!$B$10:$B$13</c:f>
              <c:strCache>
                <c:ptCount val="3"/>
                <c:pt idx="0">
                  <c:v>Class A</c:v>
                </c:pt>
                <c:pt idx="1">
                  <c:v>Class B</c:v>
                </c:pt>
                <c:pt idx="2">
                  <c:v>Class C</c:v>
                </c:pt>
              </c:strCache>
            </c:strRef>
          </c:cat>
          <c:val>
            <c:numRef>
              <c:f>'Pivot Tables'!$C$10:$C$13</c:f>
              <c:numCache>
                <c:formatCode>0.0</c:formatCode>
                <c:ptCount val="3"/>
                <c:pt idx="0">
                  <c:v>75.433333333333323</c:v>
                </c:pt>
                <c:pt idx="1">
                  <c:v>76.109090909090909</c:v>
                </c:pt>
                <c:pt idx="2">
                  <c:v>73.016666666666666</c:v>
                </c:pt>
              </c:numCache>
            </c:numRef>
          </c:val>
          <c:extLst>
            <c:ext xmlns:c16="http://schemas.microsoft.com/office/drawing/2014/chart" uri="{C3380CC4-5D6E-409C-BE32-E72D297353CC}">
              <c16:uniqueId val="{00000000-D751-42D1-A71F-A4AC88484B88}"/>
            </c:ext>
          </c:extLst>
        </c:ser>
        <c:ser>
          <c:idx val="1"/>
          <c:order val="1"/>
          <c:tx>
            <c:strRef>
              <c:f>'Pivot Tables'!$D$9</c:f>
              <c:strCache>
                <c:ptCount val="1"/>
                <c:pt idx="0">
                  <c:v>Average of Math Test2</c:v>
                </c:pt>
              </c:strCache>
            </c:strRef>
          </c:tx>
          <c:spPr>
            <a:solidFill>
              <a:schemeClr val="accent2"/>
            </a:solidFill>
            <a:ln>
              <a:noFill/>
            </a:ln>
            <a:effectLst/>
          </c:spPr>
          <c:invertIfNegative val="0"/>
          <c:cat>
            <c:strRef>
              <c:f>'Pivot Tables'!$B$10:$B$13</c:f>
              <c:strCache>
                <c:ptCount val="3"/>
                <c:pt idx="0">
                  <c:v>Class A</c:v>
                </c:pt>
                <c:pt idx="1">
                  <c:v>Class B</c:v>
                </c:pt>
                <c:pt idx="2">
                  <c:v>Class C</c:v>
                </c:pt>
              </c:strCache>
            </c:strRef>
          </c:cat>
          <c:val>
            <c:numRef>
              <c:f>'Pivot Tables'!$D$10:$D$13</c:f>
              <c:numCache>
                <c:formatCode>0.0</c:formatCode>
                <c:ptCount val="3"/>
                <c:pt idx="0">
                  <c:v>70.952380952380949</c:v>
                </c:pt>
                <c:pt idx="1">
                  <c:v>81.763636363636365</c:v>
                </c:pt>
                <c:pt idx="2">
                  <c:v>75.199999999999989</c:v>
                </c:pt>
              </c:numCache>
            </c:numRef>
          </c:val>
          <c:extLst>
            <c:ext xmlns:c16="http://schemas.microsoft.com/office/drawing/2014/chart" uri="{C3380CC4-5D6E-409C-BE32-E72D297353CC}">
              <c16:uniqueId val="{00000001-D751-42D1-A71F-A4AC88484B88}"/>
            </c:ext>
          </c:extLst>
        </c:ser>
        <c:ser>
          <c:idx val="2"/>
          <c:order val="2"/>
          <c:tx>
            <c:strRef>
              <c:f>'Pivot Tables'!$E$9</c:f>
              <c:strCache>
                <c:ptCount val="1"/>
                <c:pt idx="0">
                  <c:v>Average of Math Final</c:v>
                </c:pt>
              </c:strCache>
            </c:strRef>
          </c:tx>
          <c:spPr>
            <a:solidFill>
              <a:schemeClr val="accent3"/>
            </a:solidFill>
            <a:ln>
              <a:noFill/>
            </a:ln>
            <a:effectLst/>
          </c:spPr>
          <c:invertIfNegative val="0"/>
          <c:cat>
            <c:strRef>
              <c:f>'Pivot Tables'!$B$10:$B$13</c:f>
              <c:strCache>
                <c:ptCount val="3"/>
                <c:pt idx="0">
                  <c:v>Class A</c:v>
                </c:pt>
                <c:pt idx="1">
                  <c:v>Class B</c:v>
                </c:pt>
                <c:pt idx="2">
                  <c:v>Class C</c:v>
                </c:pt>
              </c:strCache>
            </c:strRef>
          </c:cat>
          <c:val>
            <c:numRef>
              <c:f>'Pivot Tables'!$E$10:$E$13</c:f>
              <c:numCache>
                <c:formatCode>0.0</c:formatCode>
                <c:ptCount val="3"/>
                <c:pt idx="0">
                  <c:v>69.347619047619048</c:v>
                </c:pt>
                <c:pt idx="1">
                  <c:v>82.899999999999991</c:v>
                </c:pt>
                <c:pt idx="2">
                  <c:v>80.827777777777783</c:v>
                </c:pt>
              </c:numCache>
            </c:numRef>
          </c:val>
          <c:extLst>
            <c:ext xmlns:c16="http://schemas.microsoft.com/office/drawing/2014/chart" uri="{C3380CC4-5D6E-409C-BE32-E72D297353CC}">
              <c16:uniqueId val="{00000002-D751-42D1-A71F-A4AC88484B88}"/>
            </c:ext>
          </c:extLst>
        </c:ser>
        <c:ser>
          <c:idx val="3"/>
          <c:order val="3"/>
          <c:tx>
            <c:strRef>
              <c:f>'Pivot Tables'!$F$9</c:f>
              <c:strCache>
                <c:ptCount val="1"/>
                <c:pt idx="0">
                  <c:v>Average of English Test1</c:v>
                </c:pt>
              </c:strCache>
            </c:strRef>
          </c:tx>
          <c:spPr>
            <a:solidFill>
              <a:schemeClr val="accent4"/>
            </a:solidFill>
            <a:ln>
              <a:noFill/>
            </a:ln>
            <a:effectLst/>
          </c:spPr>
          <c:invertIfNegative val="0"/>
          <c:cat>
            <c:strRef>
              <c:f>'Pivot Tables'!$B$10:$B$13</c:f>
              <c:strCache>
                <c:ptCount val="3"/>
                <c:pt idx="0">
                  <c:v>Class A</c:v>
                </c:pt>
                <c:pt idx="1">
                  <c:v>Class B</c:v>
                </c:pt>
                <c:pt idx="2">
                  <c:v>Class C</c:v>
                </c:pt>
              </c:strCache>
            </c:strRef>
          </c:cat>
          <c:val>
            <c:numRef>
              <c:f>'Pivot Tables'!$F$10:$F$13</c:f>
              <c:numCache>
                <c:formatCode>0.0</c:formatCode>
                <c:ptCount val="3"/>
                <c:pt idx="0">
                  <c:v>78.542857142857144</c:v>
                </c:pt>
                <c:pt idx="1">
                  <c:v>64.25454545454545</c:v>
                </c:pt>
                <c:pt idx="2">
                  <c:v>73.005555555555546</c:v>
                </c:pt>
              </c:numCache>
            </c:numRef>
          </c:val>
          <c:extLst>
            <c:ext xmlns:c16="http://schemas.microsoft.com/office/drawing/2014/chart" uri="{C3380CC4-5D6E-409C-BE32-E72D297353CC}">
              <c16:uniqueId val="{00000003-D751-42D1-A71F-A4AC88484B88}"/>
            </c:ext>
          </c:extLst>
        </c:ser>
        <c:ser>
          <c:idx val="4"/>
          <c:order val="4"/>
          <c:tx>
            <c:strRef>
              <c:f>'Pivot Tables'!$G$9</c:f>
              <c:strCache>
                <c:ptCount val="1"/>
                <c:pt idx="0">
                  <c:v>Average of English Test2</c:v>
                </c:pt>
              </c:strCache>
            </c:strRef>
          </c:tx>
          <c:spPr>
            <a:solidFill>
              <a:schemeClr val="accent5"/>
            </a:solidFill>
            <a:ln>
              <a:noFill/>
            </a:ln>
            <a:effectLst/>
          </c:spPr>
          <c:invertIfNegative val="0"/>
          <c:cat>
            <c:strRef>
              <c:f>'Pivot Tables'!$B$10:$B$13</c:f>
              <c:strCache>
                <c:ptCount val="3"/>
                <c:pt idx="0">
                  <c:v>Class A</c:v>
                </c:pt>
                <c:pt idx="1">
                  <c:v>Class B</c:v>
                </c:pt>
                <c:pt idx="2">
                  <c:v>Class C</c:v>
                </c:pt>
              </c:strCache>
            </c:strRef>
          </c:cat>
          <c:val>
            <c:numRef>
              <c:f>'Pivot Tables'!$G$10:$G$13</c:f>
              <c:numCache>
                <c:formatCode>0.0</c:formatCode>
                <c:ptCount val="3"/>
                <c:pt idx="0">
                  <c:v>72.976190476190482</c:v>
                </c:pt>
                <c:pt idx="1">
                  <c:v>76.227272727272734</c:v>
                </c:pt>
                <c:pt idx="2">
                  <c:v>68.76111111111112</c:v>
                </c:pt>
              </c:numCache>
            </c:numRef>
          </c:val>
          <c:extLst>
            <c:ext xmlns:c16="http://schemas.microsoft.com/office/drawing/2014/chart" uri="{C3380CC4-5D6E-409C-BE32-E72D297353CC}">
              <c16:uniqueId val="{00000004-D751-42D1-A71F-A4AC88484B88}"/>
            </c:ext>
          </c:extLst>
        </c:ser>
        <c:ser>
          <c:idx val="5"/>
          <c:order val="5"/>
          <c:tx>
            <c:strRef>
              <c:f>'Pivot Tables'!$H$9</c:f>
              <c:strCache>
                <c:ptCount val="1"/>
                <c:pt idx="0">
                  <c:v>Average of English Final</c:v>
                </c:pt>
              </c:strCache>
            </c:strRef>
          </c:tx>
          <c:spPr>
            <a:solidFill>
              <a:schemeClr val="accent6"/>
            </a:solidFill>
            <a:ln>
              <a:noFill/>
            </a:ln>
            <a:effectLst/>
          </c:spPr>
          <c:invertIfNegative val="0"/>
          <c:cat>
            <c:strRef>
              <c:f>'Pivot Tables'!$B$10:$B$13</c:f>
              <c:strCache>
                <c:ptCount val="3"/>
                <c:pt idx="0">
                  <c:v>Class A</c:v>
                </c:pt>
                <c:pt idx="1">
                  <c:v>Class B</c:v>
                </c:pt>
                <c:pt idx="2">
                  <c:v>Class C</c:v>
                </c:pt>
              </c:strCache>
            </c:strRef>
          </c:cat>
          <c:val>
            <c:numRef>
              <c:f>'Pivot Tables'!$H$10:$H$13</c:f>
              <c:numCache>
                <c:formatCode>0.0</c:formatCode>
                <c:ptCount val="3"/>
                <c:pt idx="0">
                  <c:v>72.047619047619051</c:v>
                </c:pt>
                <c:pt idx="1">
                  <c:v>78.190909090909088</c:v>
                </c:pt>
                <c:pt idx="2">
                  <c:v>69.838888888888889</c:v>
                </c:pt>
              </c:numCache>
            </c:numRef>
          </c:val>
          <c:extLst>
            <c:ext xmlns:c16="http://schemas.microsoft.com/office/drawing/2014/chart" uri="{C3380CC4-5D6E-409C-BE32-E72D297353CC}">
              <c16:uniqueId val="{00000005-D751-42D1-A71F-A4AC88484B88}"/>
            </c:ext>
          </c:extLst>
        </c:ser>
        <c:ser>
          <c:idx val="6"/>
          <c:order val="6"/>
          <c:tx>
            <c:strRef>
              <c:f>'Pivot Tables'!$I$9</c:f>
              <c:strCache>
                <c:ptCount val="1"/>
                <c:pt idx="0">
                  <c:v>Average of Science Test1</c:v>
                </c:pt>
              </c:strCache>
            </c:strRef>
          </c:tx>
          <c:spPr>
            <a:solidFill>
              <a:schemeClr val="accent1">
                <a:lumMod val="60000"/>
              </a:schemeClr>
            </a:solidFill>
            <a:ln>
              <a:noFill/>
            </a:ln>
            <a:effectLst/>
          </c:spPr>
          <c:invertIfNegative val="0"/>
          <c:cat>
            <c:strRef>
              <c:f>'Pivot Tables'!$B$10:$B$13</c:f>
              <c:strCache>
                <c:ptCount val="3"/>
                <c:pt idx="0">
                  <c:v>Class A</c:v>
                </c:pt>
                <c:pt idx="1">
                  <c:v>Class B</c:v>
                </c:pt>
                <c:pt idx="2">
                  <c:v>Class C</c:v>
                </c:pt>
              </c:strCache>
            </c:strRef>
          </c:cat>
          <c:val>
            <c:numRef>
              <c:f>'Pivot Tables'!$I$10:$I$13</c:f>
              <c:numCache>
                <c:formatCode>0.0</c:formatCode>
                <c:ptCount val="3"/>
                <c:pt idx="0">
                  <c:v>77.38095238095238</c:v>
                </c:pt>
                <c:pt idx="1">
                  <c:v>63.854545454545452</c:v>
                </c:pt>
                <c:pt idx="2">
                  <c:v>76.033333333333331</c:v>
                </c:pt>
              </c:numCache>
            </c:numRef>
          </c:val>
          <c:extLst>
            <c:ext xmlns:c16="http://schemas.microsoft.com/office/drawing/2014/chart" uri="{C3380CC4-5D6E-409C-BE32-E72D297353CC}">
              <c16:uniqueId val="{00000006-D751-42D1-A71F-A4AC88484B88}"/>
            </c:ext>
          </c:extLst>
        </c:ser>
        <c:ser>
          <c:idx val="7"/>
          <c:order val="7"/>
          <c:tx>
            <c:strRef>
              <c:f>'Pivot Tables'!$J$9</c:f>
              <c:strCache>
                <c:ptCount val="1"/>
                <c:pt idx="0">
                  <c:v>Average of Science Test2</c:v>
                </c:pt>
              </c:strCache>
            </c:strRef>
          </c:tx>
          <c:spPr>
            <a:solidFill>
              <a:schemeClr val="accent2">
                <a:lumMod val="60000"/>
              </a:schemeClr>
            </a:solidFill>
            <a:ln>
              <a:noFill/>
            </a:ln>
            <a:effectLst/>
          </c:spPr>
          <c:invertIfNegative val="0"/>
          <c:cat>
            <c:strRef>
              <c:f>'Pivot Tables'!$B$10:$B$13</c:f>
              <c:strCache>
                <c:ptCount val="3"/>
                <c:pt idx="0">
                  <c:v>Class A</c:v>
                </c:pt>
                <c:pt idx="1">
                  <c:v>Class B</c:v>
                </c:pt>
                <c:pt idx="2">
                  <c:v>Class C</c:v>
                </c:pt>
              </c:strCache>
            </c:strRef>
          </c:cat>
          <c:val>
            <c:numRef>
              <c:f>'Pivot Tables'!$J$10:$J$13</c:f>
              <c:numCache>
                <c:formatCode>0.0</c:formatCode>
                <c:ptCount val="3"/>
                <c:pt idx="0">
                  <c:v>77.776190476190479</c:v>
                </c:pt>
                <c:pt idx="1">
                  <c:v>71.445454545454538</c:v>
                </c:pt>
                <c:pt idx="2">
                  <c:v>72.355555555555554</c:v>
                </c:pt>
              </c:numCache>
            </c:numRef>
          </c:val>
          <c:extLst>
            <c:ext xmlns:c16="http://schemas.microsoft.com/office/drawing/2014/chart" uri="{C3380CC4-5D6E-409C-BE32-E72D297353CC}">
              <c16:uniqueId val="{00000007-D751-42D1-A71F-A4AC88484B88}"/>
            </c:ext>
          </c:extLst>
        </c:ser>
        <c:ser>
          <c:idx val="8"/>
          <c:order val="8"/>
          <c:tx>
            <c:strRef>
              <c:f>'Pivot Tables'!$K$9</c:f>
              <c:strCache>
                <c:ptCount val="1"/>
                <c:pt idx="0">
                  <c:v>Average of Science Final</c:v>
                </c:pt>
              </c:strCache>
            </c:strRef>
          </c:tx>
          <c:spPr>
            <a:solidFill>
              <a:schemeClr val="accent3">
                <a:lumMod val="60000"/>
              </a:schemeClr>
            </a:solidFill>
            <a:ln>
              <a:noFill/>
            </a:ln>
            <a:effectLst/>
          </c:spPr>
          <c:invertIfNegative val="0"/>
          <c:cat>
            <c:strRef>
              <c:f>'Pivot Tables'!$B$10:$B$13</c:f>
              <c:strCache>
                <c:ptCount val="3"/>
                <c:pt idx="0">
                  <c:v>Class A</c:v>
                </c:pt>
                <c:pt idx="1">
                  <c:v>Class B</c:v>
                </c:pt>
                <c:pt idx="2">
                  <c:v>Class C</c:v>
                </c:pt>
              </c:strCache>
            </c:strRef>
          </c:cat>
          <c:val>
            <c:numRef>
              <c:f>'Pivot Tables'!$K$10:$K$13</c:f>
              <c:numCache>
                <c:formatCode>0.0</c:formatCode>
                <c:ptCount val="3"/>
                <c:pt idx="0">
                  <c:v>78.742857142857133</c:v>
                </c:pt>
                <c:pt idx="1">
                  <c:v>86.74545454545455</c:v>
                </c:pt>
                <c:pt idx="2">
                  <c:v>76.355555555555554</c:v>
                </c:pt>
              </c:numCache>
            </c:numRef>
          </c:val>
          <c:extLst>
            <c:ext xmlns:c16="http://schemas.microsoft.com/office/drawing/2014/chart" uri="{C3380CC4-5D6E-409C-BE32-E72D297353CC}">
              <c16:uniqueId val="{00000008-D751-42D1-A71F-A4AC88484B88}"/>
            </c:ext>
          </c:extLst>
        </c:ser>
        <c:ser>
          <c:idx val="9"/>
          <c:order val="9"/>
          <c:tx>
            <c:strRef>
              <c:f>'Pivot Tables'!$L$9</c:f>
              <c:strCache>
                <c:ptCount val="1"/>
                <c:pt idx="0">
                  <c:v>Average of History Test1</c:v>
                </c:pt>
              </c:strCache>
            </c:strRef>
          </c:tx>
          <c:spPr>
            <a:solidFill>
              <a:schemeClr val="accent4">
                <a:lumMod val="60000"/>
              </a:schemeClr>
            </a:solidFill>
            <a:ln>
              <a:noFill/>
            </a:ln>
            <a:effectLst/>
          </c:spPr>
          <c:invertIfNegative val="0"/>
          <c:cat>
            <c:strRef>
              <c:f>'Pivot Tables'!$B$10:$B$13</c:f>
              <c:strCache>
                <c:ptCount val="3"/>
                <c:pt idx="0">
                  <c:v>Class A</c:v>
                </c:pt>
                <c:pt idx="1">
                  <c:v>Class B</c:v>
                </c:pt>
                <c:pt idx="2">
                  <c:v>Class C</c:v>
                </c:pt>
              </c:strCache>
            </c:strRef>
          </c:cat>
          <c:val>
            <c:numRef>
              <c:f>'Pivot Tables'!$L$10:$L$13</c:f>
              <c:numCache>
                <c:formatCode>0.0</c:formatCode>
                <c:ptCount val="3"/>
                <c:pt idx="0">
                  <c:v>72.280952380952385</c:v>
                </c:pt>
                <c:pt idx="1">
                  <c:v>73.899999999999991</c:v>
                </c:pt>
                <c:pt idx="2">
                  <c:v>74.855555555555554</c:v>
                </c:pt>
              </c:numCache>
            </c:numRef>
          </c:val>
          <c:extLst>
            <c:ext xmlns:c16="http://schemas.microsoft.com/office/drawing/2014/chart" uri="{C3380CC4-5D6E-409C-BE32-E72D297353CC}">
              <c16:uniqueId val="{00000009-D751-42D1-A71F-A4AC88484B88}"/>
            </c:ext>
          </c:extLst>
        </c:ser>
        <c:ser>
          <c:idx val="10"/>
          <c:order val="10"/>
          <c:tx>
            <c:strRef>
              <c:f>'Pivot Tables'!$M$9</c:f>
              <c:strCache>
                <c:ptCount val="1"/>
                <c:pt idx="0">
                  <c:v>Average of History Test2</c:v>
                </c:pt>
              </c:strCache>
            </c:strRef>
          </c:tx>
          <c:spPr>
            <a:solidFill>
              <a:schemeClr val="accent5">
                <a:lumMod val="60000"/>
              </a:schemeClr>
            </a:solidFill>
            <a:ln>
              <a:noFill/>
            </a:ln>
            <a:effectLst/>
          </c:spPr>
          <c:invertIfNegative val="0"/>
          <c:cat>
            <c:strRef>
              <c:f>'Pivot Tables'!$B$10:$B$13</c:f>
              <c:strCache>
                <c:ptCount val="3"/>
                <c:pt idx="0">
                  <c:v>Class A</c:v>
                </c:pt>
                <c:pt idx="1">
                  <c:v>Class B</c:v>
                </c:pt>
                <c:pt idx="2">
                  <c:v>Class C</c:v>
                </c:pt>
              </c:strCache>
            </c:strRef>
          </c:cat>
          <c:val>
            <c:numRef>
              <c:f>'Pivot Tables'!$M$10:$M$13</c:f>
              <c:numCache>
                <c:formatCode>0.0</c:formatCode>
                <c:ptCount val="3"/>
                <c:pt idx="0">
                  <c:v>75.152380952380952</c:v>
                </c:pt>
                <c:pt idx="1">
                  <c:v>77.13636363636364</c:v>
                </c:pt>
                <c:pt idx="2">
                  <c:v>79.477777777777774</c:v>
                </c:pt>
              </c:numCache>
            </c:numRef>
          </c:val>
          <c:extLst>
            <c:ext xmlns:c16="http://schemas.microsoft.com/office/drawing/2014/chart" uri="{C3380CC4-5D6E-409C-BE32-E72D297353CC}">
              <c16:uniqueId val="{0000000A-D751-42D1-A71F-A4AC88484B88}"/>
            </c:ext>
          </c:extLst>
        </c:ser>
        <c:ser>
          <c:idx val="11"/>
          <c:order val="11"/>
          <c:tx>
            <c:strRef>
              <c:f>'Pivot Tables'!$N$9</c:f>
              <c:strCache>
                <c:ptCount val="1"/>
                <c:pt idx="0">
                  <c:v>Average of History Final</c:v>
                </c:pt>
              </c:strCache>
            </c:strRef>
          </c:tx>
          <c:spPr>
            <a:solidFill>
              <a:schemeClr val="accent6">
                <a:lumMod val="60000"/>
              </a:schemeClr>
            </a:solidFill>
            <a:ln>
              <a:noFill/>
            </a:ln>
            <a:effectLst/>
          </c:spPr>
          <c:invertIfNegative val="0"/>
          <c:cat>
            <c:strRef>
              <c:f>'Pivot Tables'!$B$10:$B$13</c:f>
              <c:strCache>
                <c:ptCount val="3"/>
                <c:pt idx="0">
                  <c:v>Class A</c:v>
                </c:pt>
                <c:pt idx="1">
                  <c:v>Class B</c:v>
                </c:pt>
                <c:pt idx="2">
                  <c:v>Class C</c:v>
                </c:pt>
              </c:strCache>
            </c:strRef>
          </c:cat>
          <c:val>
            <c:numRef>
              <c:f>'Pivot Tables'!$N$10:$N$13</c:f>
              <c:numCache>
                <c:formatCode>0.0</c:formatCode>
                <c:ptCount val="3"/>
                <c:pt idx="0">
                  <c:v>76.904761904761898</c:v>
                </c:pt>
                <c:pt idx="1">
                  <c:v>76.445454545454538</c:v>
                </c:pt>
                <c:pt idx="2">
                  <c:v>72.76111111111112</c:v>
                </c:pt>
              </c:numCache>
            </c:numRef>
          </c:val>
          <c:extLst>
            <c:ext xmlns:c16="http://schemas.microsoft.com/office/drawing/2014/chart" uri="{C3380CC4-5D6E-409C-BE32-E72D297353CC}">
              <c16:uniqueId val="{0000000B-D751-42D1-A71F-A4AC88484B88}"/>
            </c:ext>
          </c:extLst>
        </c:ser>
        <c:dLbls>
          <c:showLegendKey val="0"/>
          <c:showVal val="0"/>
          <c:showCatName val="0"/>
          <c:showSerName val="0"/>
          <c:showPercent val="0"/>
          <c:showBubbleSize val="0"/>
        </c:dLbls>
        <c:gapWidth val="182"/>
        <c:axId val="315817711"/>
        <c:axId val="315806671"/>
      </c:barChart>
      <c:catAx>
        <c:axId val="31581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15806671"/>
        <c:crosses val="autoZero"/>
        <c:auto val="1"/>
        <c:lblAlgn val="ctr"/>
        <c:lblOffset val="100"/>
        <c:noMultiLvlLbl val="0"/>
      </c:catAx>
      <c:valAx>
        <c:axId val="31580667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1581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[31.Student_Performance_Tracker.xlsx]Pivot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Performance by Gender Across Subjects</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Average of Math Test1</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0.0</c:formatCode>
                <c:ptCount val="2"/>
                <c:pt idx="0">
                  <c:v>75.331999999999994</c:v>
                </c:pt>
                <c:pt idx="1">
                  <c:v>74.091999999999999</c:v>
                </c:pt>
              </c:numCache>
            </c:numRef>
          </c:val>
          <c:extLst>
            <c:ext xmlns:c16="http://schemas.microsoft.com/office/drawing/2014/chart" uri="{C3380CC4-5D6E-409C-BE32-E72D297353CC}">
              <c16:uniqueId val="{00000000-2D58-4F7E-A4EF-004C67D49C0C}"/>
            </c:ext>
          </c:extLst>
        </c:ser>
        <c:ser>
          <c:idx val="1"/>
          <c:order val="1"/>
          <c:tx>
            <c:strRef>
              <c:f>'Pivot Tables'!$D$3</c:f>
              <c:strCache>
                <c:ptCount val="1"/>
                <c:pt idx="0">
                  <c:v>Average of Math Test2</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0.0</c:formatCode>
                <c:ptCount val="2"/>
                <c:pt idx="0">
                  <c:v>75.372</c:v>
                </c:pt>
                <c:pt idx="1">
                  <c:v>74.347999999999999</c:v>
                </c:pt>
              </c:numCache>
            </c:numRef>
          </c:val>
          <c:extLst>
            <c:ext xmlns:c16="http://schemas.microsoft.com/office/drawing/2014/chart" uri="{C3380CC4-5D6E-409C-BE32-E72D297353CC}">
              <c16:uniqueId val="{00000001-2D58-4F7E-A4EF-004C67D49C0C}"/>
            </c:ext>
          </c:extLst>
        </c:ser>
        <c:ser>
          <c:idx val="2"/>
          <c:order val="2"/>
          <c:tx>
            <c:strRef>
              <c:f>'Pivot Tables'!$E$3</c:f>
              <c:strCache>
                <c:ptCount val="1"/>
                <c:pt idx="0">
                  <c:v>Average of Math Final</c:v>
                </c:pt>
              </c:strCache>
            </c:strRef>
          </c:tx>
          <c:spPr>
            <a:solidFill>
              <a:schemeClr val="accent3"/>
            </a:solidFill>
            <a:ln>
              <a:noFill/>
            </a:ln>
            <a:effectLst/>
          </c:spPr>
          <c:invertIfNegative val="0"/>
          <c:cat>
            <c:strRef>
              <c:f>'Pivot Tables'!$B$4:$B$6</c:f>
              <c:strCache>
                <c:ptCount val="2"/>
                <c:pt idx="0">
                  <c:v>Female</c:v>
                </c:pt>
                <c:pt idx="1">
                  <c:v>Male</c:v>
                </c:pt>
              </c:strCache>
            </c:strRef>
          </c:cat>
          <c:val>
            <c:numRef>
              <c:f>'Pivot Tables'!$E$4:$E$6</c:f>
              <c:numCache>
                <c:formatCode>0.0</c:formatCode>
                <c:ptCount val="2"/>
                <c:pt idx="0">
                  <c:v>76.231999999999999</c:v>
                </c:pt>
                <c:pt idx="1">
                  <c:v>76.691999999999993</c:v>
                </c:pt>
              </c:numCache>
            </c:numRef>
          </c:val>
          <c:extLst>
            <c:ext xmlns:c16="http://schemas.microsoft.com/office/drawing/2014/chart" uri="{C3380CC4-5D6E-409C-BE32-E72D297353CC}">
              <c16:uniqueId val="{00000002-2D58-4F7E-A4EF-004C67D49C0C}"/>
            </c:ext>
          </c:extLst>
        </c:ser>
        <c:ser>
          <c:idx val="3"/>
          <c:order val="3"/>
          <c:tx>
            <c:strRef>
              <c:f>'Pivot Tables'!$F$3</c:f>
              <c:strCache>
                <c:ptCount val="1"/>
                <c:pt idx="0">
                  <c:v>Average of English Test1</c:v>
                </c:pt>
              </c:strCache>
            </c:strRef>
          </c:tx>
          <c:spPr>
            <a:solidFill>
              <a:schemeClr val="accent4"/>
            </a:solidFill>
            <a:ln>
              <a:noFill/>
            </a:ln>
            <a:effectLst/>
          </c:spPr>
          <c:invertIfNegative val="0"/>
          <c:cat>
            <c:strRef>
              <c:f>'Pivot Tables'!$B$4:$B$6</c:f>
              <c:strCache>
                <c:ptCount val="2"/>
                <c:pt idx="0">
                  <c:v>Female</c:v>
                </c:pt>
                <c:pt idx="1">
                  <c:v>Male</c:v>
                </c:pt>
              </c:strCache>
            </c:strRef>
          </c:cat>
          <c:val>
            <c:numRef>
              <c:f>'Pivot Tables'!$F$4:$F$6</c:f>
              <c:numCache>
                <c:formatCode>0.0</c:formatCode>
                <c:ptCount val="2"/>
                <c:pt idx="0">
                  <c:v>75.024000000000001</c:v>
                </c:pt>
                <c:pt idx="1">
                  <c:v>71.787999999999997</c:v>
                </c:pt>
              </c:numCache>
            </c:numRef>
          </c:val>
          <c:extLst>
            <c:ext xmlns:c16="http://schemas.microsoft.com/office/drawing/2014/chart" uri="{C3380CC4-5D6E-409C-BE32-E72D297353CC}">
              <c16:uniqueId val="{00000003-2D58-4F7E-A4EF-004C67D49C0C}"/>
            </c:ext>
          </c:extLst>
        </c:ser>
        <c:ser>
          <c:idx val="4"/>
          <c:order val="4"/>
          <c:tx>
            <c:strRef>
              <c:f>'Pivot Tables'!$G$3</c:f>
              <c:strCache>
                <c:ptCount val="1"/>
                <c:pt idx="0">
                  <c:v>Average of English Test2</c:v>
                </c:pt>
              </c:strCache>
            </c:strRef>
          </c:tx>
          <c:spPr>
            <a:solidFill>
              <a:schemeClr val="accent5"/>
            </a:solidFill>
            <a:ln>
              <a:noFill/>
            </a:ln>
            <a:effectLst/>
          </c:spPr>
          <c:invertIfNegative val="0"/>
          <c:cat>
            <c:strRef>
              <c:f>'Pivot Tables'!$B$4:$B$6</c:f>
              <c:strCache>
                <c:ptCount val="2"/>
                <c:pt idx="0">
                  <c:v>Female</c:v>
                </c:pt>
                <c:pt idx="1">
                  <c:v>Male</c:v>
                </c:pt>
              </c:strCache>
            </c:strRef>
          </c:cat>
          <c:val>
            <c:numRef>
              <c:f>'Pivot Tables'!$G$4:$G$6</c:f>
              <c:numCache>
                <c:formatCode>0.0</c:formatCode>
                <c:ptCount val="2"/>
                <c:pt idx="0">
                  <c:v>74.304000000000002</c:v>
                </c:pt>
                <c:pt idx="1">
                  <c:v>70.043999999999997</c:v>
                </c:pt>
              </c:numCache>
            </c:numRef>
          </c:val>
          <c:extLst>
            <c:ext xmlns:c16="http://schemas.microsoft.com/office/drawing/2014/chart" uri="{C3380CC4-5D6E-409C-BE32-E72D297353CC}">
              <c16:uniqueId val="{00000004-2D58-4F7E-A4EF-004C67D49C0C}"/>
            </c:ext>
          </c:extLst>
        </c:ser>
        <c:ser>
          <c:idx val="5"/>
          <c:order val="5"/>
          <c:tx>
            <c:strRef>
              <c:f>'Pivot Tables'!$H$3</c:f>
              <c:strCache>
                <c:ptCount val="1"/>
                <c:pt idx="0">
                  <c:v>Average of English Final</c:v>
                </c:pt>
              </c:strCache>
            </c:strRef>
          </c:tx>
          <c:spPr>
            <a:solidFill>
              <a:schemeClr val="accent6"/>
            </a:solidFill>
            <a:ln>
              <a:noFill/>
            </a:ln>
            <a:effectLst/>
          </c:spPr>
          <c:invertIfNegative val="0"/>
          <c:cat>
            <c:strRef>
              <c:f>'Pivot Tables'!$B$4:$B$6</c:f>
              <c:strCache>
                <c:ptCount val="2"/>
                <c:pt idx="0">
                  <c:v>Female</c:v>
                </c:pt>
                <c:pt idx="1">
                  <c:v>Male</c:v>
                </c:pt>
              </c:strCache>
            </c:strRef>
          </c:cat>
          <c:val>
            <c:numRef>
              <c:f>'Pivot Tables'!$H$4:$H$6</c:f>
              <c:numCache>
                <c:formatCode>0.0</c:formatCode>
                <c:ptCount val="2"/>
                <c:pt idx="0">
                  <c:v>74.028000000000006</c:v>
                </c:pt>
                <c:pt idx="1">
                  <c:v>71.180000000000007</c:v>
                </c:pt>
              </c:numCache>
            </c:numRef>
          </c:val>
          <c:extLst>
            <c:ext xmlns:c16="http://schemas.microsoft.com/office/drawing/2014/chart" uri="{C3380CC4-5D6E-409C-BE32-E72D297353CC}">
              <c16:uniqueId val="{00000005-2D58-4F7E-A4EF-004C67D49C0C}"/>
            </c:ext>
          </c:extLst>
        </c:ser>
        <c:ser>
          <c:idx val="6"/>
          <c:order val="6"/>
          <c:tx>
            <c:strRef>
              <c:f>'Pivot Tables'!$I$3</c:f>
              <c:strCache>
                <c:ptCount val="1"/>
                <c:pt idx="0">
                  <c:v>Average of Science Test1</c:v>
                </c:pt>
              </c:strCache>
            </c:strRef>
          </c:tx>
          <c:spPr>
            <a:solidFill>
              <a:schemeClr val="accent1">
                <a:lumMod val="60000"/>
              </a:schemeClr>
            </a:solidFill>
            <a:ln>
              <a:noFill/>
            </a:ln>
            <a:effectLst/>
          </c:spPr>
          <c:invertIfNegative val="0"/>
          <c:cat>
            <c:strRef>
              <c:f>'Pivot Tables'!$B$4:$B$6</c:f>
              <c:strCache>
                <c:ptCount val="2"/>
                <c:pt idx="0">
                  <c:v>Female</c:v>
                </c:pt>
                <c:pt idx="1">
                  <c:v>Male</c:v>
                </c:pt>
              </c:strCache>
            </c:strRef>
          </c:cat>
          <c:val>
            <c:numRef>
              <c:f>'Pivot Tables'!$I$4:$I$6</c:f>
              <c:numCache>
                <c:formatCode>0.0</c:formatCode>
                <c:ptCount val="2"/>
                <c:pt idx="0">
                  <c:v>71.847999999999999</c:v>
                </c:pt>
                <c:pt idx="1">
                  <c:v>75.992000000000004</c:v>
                </c:pt>
              </c:numCache>
            </c:numRef>
          </c:val>
          <c:extLst>
            <c:ext xmlns:c16="http://schemas.microsoft.com/office/drawing/2014/chart" uri="{C3380CC4-5D6E-409C-BE32-E72D297353CC}">
              <c16:uniqueId val="{00000006-2D58-4F7E-A4EF-004C67D49C0C}"/>
            </c:ext>
          </c:extLst>
        </c:ser>
        <c:ser>
          <c:idx val="7"/>
          <c:order val="7"/>
          <c:tx>
            <c:strRef>
              <c:f>'Pivot Tables'!$J$3</c:f>
              <c:strCache>
                <c:ptCount val="1"/>
                <c:pt idx="0">
                  <c:v>Average of Science Test2</c:v>
                </c:pt>
              </c:strCache>
            </c:strRef>
          </c:tx>
          <c:spPr>
            <a:solidFill>
              <a:schemeClr val="accent2">
                <a:lumMod val="60000"/>
              </a:schemeClr>
            </a:solidFill>
            <a:ln>
              <a:noFill/>
            </a:ln>
            <a:effectLst/>
          </c:spPr>
          <c:invertIfNegative val="0"/>
          <c:cat>
            <c:strRef>
              <c:f>'Pivot Tables'!$B$4:$B$6</c:f>
              <c:strCache>
                <c:ptCount val="2"/>
                <c:pt idx="0">
                  <c:v>Female</c:v>
                </c:pt>
                <c:pt idx="1">
                  <c:v>Male</c:v>
                </c:pt>
              </c:strCache>
            </c:strRef>
          </c:cat>
          <c:val>
            <c:numRef>
              <c:f>'Pivot Tables'!$J$4:$J$6</c:f>
              <c:numCache>
                <c:formatCode>0.0</c:formatCode>
                <c:ptCount val="2"/>
                <c:pt idx="0">
                  <c:v>73.608000000000004</c:v>
                </c:pt>
                <c:pt idx="1">
                  <c:v>75.256</c:v>
                </c:pt>
              </c:numCache>
            </c:numRef>
          </c:val>
          <c:extLst>
            <c:ext xmlns:c16="http://schemas.microsoft.com/office/drawing/2014/chart" uri="{C3380CC4-5D6E-409C-BE32-E72D297353CC}">
              <c16:uniqueId val="{00000007-2D58-4F7E-A4EF-004C67D49C0C}"/>
            </c:ext>
          </c:extLst>
        </c:ser>
        <c:ser>
          <c:idx val="8"/>
          <c:order val="8"/>
          <c:tx>
            <c:strRef>
              <c:f>'Pivot Tables'!$K$3</c:f>
              <c:strCache>
                <c:ptCount val="1"/>
                <c:pt idx="0">
                  <c:v>Average of Science Final</c:v>
                </c:pt>
              </c:strCache>
            </c:strRef>
          </c:tx>
          <c:spPr>
            <a:solidFill>
              <a:schemeClr val="accent3">
                <a:lumMod val="60000"/>
              </a:schemeClr>
            </a:solidFill>
            <a:ln>
              <a:noFill/>
            </a:ln>
            <a:effectLst/>
          </c:spPr>
          <c:invertIfNegative val="0"/>
          <c:cat>
            <c:strRef>
              <c:f>'Pivot Tables'!$B$4:$B$6</c:f>
              <c:strCache>
                <c:ptCount val="2"/>
                <c:pt idx="0">
                  <c:v>Female</c:v>
                </c:pt>
                <c:pt idx="1">
                  <c:v>Male</c:v>
                </c:pt>
              </c:strCache>
            </c:strRef>
          </c:cat>
          <c:val>
            <c:numRef>
              <c:f>'Pivot Tables'!$K$4:$K$6</c:f>
              <c:numCache>
                <c:formatCode>0.0</c:formatCode>
                <c:ptCount val="2"/>
                <c:pt idx="0">
                  <c:v>80.376000000000005</c:v>
                </c:pt>
                <c:pt idx="1">
                  <c:v>78.911999999999992</c:v>
                </c:pt>
              </c:numCache>
            </c:numRef>
          </c:val>
          <c:extLst>
            <c:ext xmlns:c16="http://schemas.microsoft.com/office/drawing/2014/chart" uri="{C3380CC4-5D6E-409C-BE32-E72D297353CC}">
              <c16:uniqueId val="{00000008-2D58-4F7E-A4EF-004C67D49C0C}"/>
            </c:ext>
          </c:extLst>
        </c:ser>
        <c:ser>
          <c:idx val="9"/>
          <c:order val="9"/>
          <c:tx>
            <c:strRef>
              <c:f>'Pivot Tables'!$L$3</c:f>
              <c:strCache>
                <c:ptCount val="1"/>
                <c:pt idx="0">
                  <c:v>Average of History Test1</c:v>
                </c:pt>
              </c:strCache>
            </c:strRef>
          </c:tx>
          <c:spPr>
            <a:solidFill>
              <a:schemeClr val="accent4">
                <a:lumMod val="60000"/>
              </a:schemeClr>
            </a:solidFill>
            <a:ln>
              <a:noFill/>
            </a:ln>
            <a:effectLst/>
          </c:spPr>
          <c:invertIfNegative val="0"/>
          <c:cat>
            <c:strRef>
              <c:f>'Pivot Tables'!$B$4:$B$6</c:f>
              <c:strCache>
                <c:ptCount val="2"/>
                <c:pt idx="0">
                  <c:v>Female</c:v>
                </c:pt>
                <c:pt idx="1">
                  <c:v>Male</c:v>
                </c:pt>
              </c:strCache>
            </c:strRef>
          </c:cat>
          <c:val>
            <c:numRef>
              <c:f>'Pivot Tables'!$L$4:$L$6</c:f>
              <c:numCache>
                <c:formatCode>0.0</c:formatCode>
                <c:ptCount val="2"/>
                <c:pt idx="0">
                  <c:v>72.572000000000003</c:v>
                </c:pt>
                <c:pt idx="1">
                  <c:v>74.555999999999997</c:v>
                </c:pt>
              </c:numCache>
            </c:numRef>
          </c:val>
          <c:extLst>
            <c:ext xmlns:c16="http://schemas.microsoft.com/office/drawing/2014/chart" uri="{C3380CC4-5D6E-409C-BE32-E72D297353CC}">
              <c16:uniqueId val="{00000009-2D58-4F7E-A4EF-004C67D49C0C}"/>
            </c:ext>
          </c:extLst>
        </c:ser>
        <c:ser>
          <c:idx val="10"/>
          <c:order val="10"/>
          <c:tx>
            <c:strRef>
              <c:f>'Pivot Tables'!$M$3</c:f>
              <c:strCache>
                <c:ptCount val="1"/>
                <c:pt idx="0">
                  <c:v>Average of History Test2</c:v>
                </c:pt>
              </c:strCache>
            </c:strRef>
          </c:tx>
          <c:spPr>
            <a:solidFill>
              <a:schemeClr val="accent5">
                <a:lumMod val="60000"/>
              </a:schemeClr>
            </a:solidFill>
            <a:ln>
              <a:noFill/>
            </a:ln>
            <a:effectLst/>
          </c:spPr>
          <c:invertIfNegative val="0"/>
          <c:cat>
            <c:strRef>
              <c:f>'Pivot Tables'!$B$4:$B$6</c:f>
              <c:strCache>
                <c:ptCount val="2"/>
                <c:pt idx="0">
                  <c:v>Female</c:v>
                </c:pt>
                <c:pt idx="1">
                  <c:v>Male</c:v>
                </c:pt>
              </c:strCache>
            </c:strRef>
          </c:cat>
          <c:val>
            <c:numRef>
              <c:f>'Pivot Tables'!$M$4:$M$6</c:f>
              <c:numCache>
                <c:formatCode>0.0</c:formatCode>
                <c:ptCount val="2"/>
                <c:pt idx="0">
                  <c:v>77.84</c:v>
                </c:pt>
                <c:pt idx="1">
                  <c:v>76.451999999999998</c:v>
                </c:pt>
              </c:numCache>
            </c:numRef>
          </c:val>
          <c:extLst>
            <c:ext xmlns:c16="http://schemas.microsoft.com/office/drawing/2014/chart" uri="{C3380CC4-5D6E-409C-BE32-E72D297353CC}">
              <c16:uniqueId val="{0000000A-2D58-4F7E-A4EF-004C67D49C0C}"/>
            </c:ext>
          </c:extLst>
        </c:ser>
        <c:ser>
          <c:idx val="11"/>
          <c:order val="11"/>
          <c:tx>
            <c:strRef>
              <c:f>'Pivot Tables'!$N$3</c:f>
              <c:strCache>
                <c:ptCount val="1"/>
                <c:pt idx="0">
                  <c:v>Average of History Final</c:v>
                </c:pt>
              </c:strCache>
            </c:strRef>
          </c:tx>
          <c:spPr>
            <a:solidFill>
              <a:schemeClr val="accent6">
                <a:lumMod val="60000"/>
              </a:schemeClr>
            </a:solidFill>
            <a:ln>
              <a:noFill/>
            </a:ln>
            <a:effectLst/>
          </c:spPr>
          <c:invertIfNegative val="0"/>
          <c:cat>
            <c:strRef>
              <c:f>'Pivot Tables'!$B$4:$B$6</c:f>
              <c:strCache>
                <c:ptCount val="2"/>
                <c:pt idx="0">
                  <c:v>Female</c:v>
                </c:pt>
                <c:pt idx="1">
                  <c:v>Male</c:v>
                </c:pt>
              </c:strCache>
            </c:strRef>
          </c:cat>
          <c:val>
            <c:numRef>
              <c:f>'Pivot Tables'!$N$4:$N$6</c:f>
              <c:numCache>
                <c:formatCode>0.0</c:formatCode>
                <c:ptCount val="2"/>
                <c:pt idx="0">
                  <c:v>75.212000000000003</c:v>
                </c:pt>
                <c:pt idx="1">
                  <c:v>75.411999999999992</c:v>
                </c:pt>
              </c:numCache>
            </c:numRef>
          </c:val>
          <c:extLst>
            <c:ext xmlns:c16="http://schemas.microsoft.com/office/drawing/2014/chart" uri="{C3380CC4-5D6E-409C-BE32-E72D297353CC}">
              <c16:uniqueId val="{0000000B-2D58-4F7E-A4EF-004C67D49C0C}"/>
            </c:ext>
          </c:extLst>
        </c:ser>
        <c:dLbls>
          <c:showLegendKey val="0"/>
          <c:showVal val="0"/>
          <c:showCatName val="0"/>
          <c:showSerName val="0"/>
          <c:showPercent val="0"/>
          <c:showBubbleSize val="0"/>
        </c:dLbls>
        <c:gapWidth val="219"/>
        <c:overlap val="-27"/>
        <c:axId val="315812431"/>
        <c:axId val="315797551"/>
      </c:barChart>
      <c:catAx>
        <c:axId val="31581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15797551"/>
        <c:crosses val="autoZero"/>
        <c:auto val="1"/>
        <c:lblAlgn val="ctr"/>
        <c:lblOffset val="100"/>
        <c:noMultiLvlLbl val="0"/>
      </c:catAx>
      <c:valAx>
        <c:axId val="31579755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1581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[31.Student_Performance_Tracker.xlsx]Pivot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Grade Breakdown by Class</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Tables'!$C$16:$C$17</c:f>
              <c:strCache>
                <c:ptCount val="1"/>
                <c:pt idx="0">
                  <c:v>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Tables'!$B$18:$B$21</c:f>
              <c:strCache>
                <c:ptCount val="3"/>
                <c:pt idx="0">
                  <c:v>Class A</c:v>
                </c:pt>
                <c:pt idx="1">
                  <c:v>Class B</c:v>
                </c:pt>
                <c:pt idx="2">
                  <c:v>Class C</c:v>
                </c:pt>
              </c:strCache>
            </c:strRef>
          </c:cat>
          <c:val>
            <c:numRef>
              <c:f>'Pivot Tables'!$C$18:$C$21</c:f>
              <c:numCache>
                <c:formatCode>General</c:formatCode>
                <c:ptCount val="3"/>
                <c:pt idx="0">
                  <c:v>1</c:v>
                </c:pt>
                <c:pt idx="2">
                  <c:v>1</c:v>
                </c:pt>
              </c:numCache>
            </c:numRef>
          </c:val>
          <c:extLst>
            <c:ext xmlns:c16="http://schemas.microsoft.com/office/drawing/2014/chart" uri="{C3380CC4-5D6E-409C-BE32-E72D297353CC}">
              <c16:uniqueId val="{00000000-87D0-4714-B8B5-2B453254C908}"/>
            </c:ext>
          </c:extLst>
        </c:ser>
        <c:ser>
          <c:idx val="1"/>
          <c:order val="1"/>
          <c:tx>
            <c:strRef>
              <c:f>'Pivot Tables'!$D$16:$D$17</c:f>
              <c:strCache>
                <c:ptCount val="1"/>
                <c:pt idx="0">
                  <c:v>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Tables'!$B$18:$B$21</c:f>
              <c:strCache>
                <c:ptCount val="3"/>
                <c:pt idx="0">
                  <c:v>Class A</c:v>
                </c:pt>
                <c:pt idx="1">
                  <c:v>Class B</c:v>
                </c:pt>
                <c:pt idx="2">
                  <c:v>Class C</c:v>
                </c:pt>
              </c:strCache>
            </c:strRef>
          </c:cat>
          <c:val>
            <c:numRef>
              <c:f>'Pivot Tables'!$D$18:$D$21</c:f>
              <c:numCache>
                <c:formatCode>General</c:formatCode>
                <c:ptCount val="3"/>
                <c:pt idx="0">
                  <c:v>18</c:v>
                </c:pt>
                <c:pt idx="1">
                  <c:v>10</c:v>
                </c:pt>
                <c:pt idx="2">
                  <c:v>14</c:v>
                </c:pt>
              </c:numCache>
            </c:numRef>
          </c:val>
          <c:extLst>
            <c:ext xmlns:c16="http://schemas.microsoft.com/office/drawing/2014/chart" uri="{C3380CC4-5D6E-409C-BE32-E72D297353CC}">
              <c16:uniqueId val="{00000001-87D0-4714-B8B5-2B453254C908}"/>
            </c:ext>
          </c:extLst>
        </c:ser>
        <c:ser>
          <c:idx val="2"/>
          <c:order val="2"/>
          <c:tx>
            <c:strRef>
              <c:f>'Pivot Tables'!$E$16:$E$17</c:f>
              <c:strCache>
                <c:ptCount val="1"/>
                <c:pt idx="0">
                  <c:v>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Tables'!$B$18:$B$21</c:f>
              <c:strCache>
                <c:ptCount val="3"/>
                <c:pt idx="0">
                  <c:v>Class A</c:v>
                </c:pt>
                <c:pt idx="1">
                  <c:v>Class B</c:v>
                </c:pt>
                <c:pt idx="2">
                  <c:v>Class C</c:v>
                </c:pt>
              </c:strCache>
            </c:strRef>
          </c:cat>
          <c:val>
            <c:numRef>
              <c:f>'Pivot Tables'!$E$18:$E$21</c:f>
              <c:numCache>
                <c:formatCode>General</c:formatCode>
                <c:ptCount val="3"/>
                <c:pt idx="0">
                  <c:v>2</c:v>
                </c:pt>
                <c:pt idx="1">
                  <c:v>1</c:v>
                </c:pt>
                <c:pt idx="2">
                  <c:v>3</c:v>
                </c:pt>
              </c:numCache>
            </c:numRef>
          </c:val>
          <c:extLst>
            <c:ext xmlns:c16="http://schemas.microsoft.com/office/drawing/2014/chart" uri="{C3380CC4-5D6E-409C-BE32-E72D297353CC}">
              <c16:uniqueId val="{00000002-87D0-4714-B8B5-2B453254C908}"/>
            </c:ext>
          </c:extLst>
        </c:ser>
        <c:dLbls>
          <c:dLblPos val="ctr"/>
          <c:showLegendKey val="0"/>
          <c:showVal val="1"/>
          <c:showCatName val="0"/>
          <c:showSerName val="0"/>
          <c:showPercent val="0"/>
          <c:showBubbleSize val="0"/>
        </c:dLbls>
        <c:gapWidth val="150"/>
        <c:overlap val="100"/>
        <c:axId val="958294239"/>
        <c:axId val="958297119"/>
      </c:barChart>
      <c:catAx>
        <c:axId val="9582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58297119"/>
        <c:crosses val="autoZero"/>
        <c:auto val="1"/>
        <c:lblAlgn val="ctr"/>
        <c:lblOffset val="100"/>
        <c:noMultiLvlLbl val="0"/>
      </c:catAx>
      <c:valAx>
        <c:axId val="958297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582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[31.Student_Performance_Tracker.xlsx]Pivot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Average Attendance % by Class</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Tables'!$H$17:$H$20</c:f>
              <c:strCache>
                <c:ptCount val="3"/>
                <c:pt idx="0">
                  <c:v>Class A</c:v>
                </c:pt>
                <c:pt idx="1">
                  <c:v>Class B</c:v>
                </c:pt>
                <c:pt idx="2">
                  <c:v>Class C</c:v>
                </c:pt>
              </c:strCache>
            </c:strRef>
          </c:cat>
          <c:val>
            <c:numRef>
              <c:f>'Pivot Tables'!$I$17:$I$20</c:f>
              <c:numCache>
                <c:formatCode>0.0</c:formatCode>
                <c:ptCount val="3"/>
                <c:pt idx="0">
                  <c:v>85.560476190476194</c:v>
                </c:pt>
                <c:pt idx="1">
                  <c:v>91.08</c:v>
                </c:pt>
                <c:pt idx="2">
                  <c:v>87.123888888888885</c:v>
                </c:pt>
              </c:numCache>
            </c:numRef>
          </c:val>
          <c:extLst>
            <c:ext xmlns:c16="http://schemas.microsoft.com/office/drawing/2014/chart" uri="{C3380CC4-5D6E-409C-BE32-E72D297353CC}">
              <c16:uniqueId val="{00000000-5B01-48AD-AAF8-5782D1BEE792}"/>
            </c:ext>
          </c:extLst>
        </c:ser>
        <c:dLbls>
          <c:dLblPos val="outEnd"/>
          <c:showLegendKey val="0"/>
          <c:showVal val="1"/>
          <c:showCatName val="0"/>
          <c:showSerName val="0"/>
          <c:showPercent val="0"/>
          <c:showBubbleSize val="0"/>
        </c:dLbls>
        <c:gapWidth val="219"/>
        <c:overlap val="-27"/>
        <c:axId val="958298559"/>
        <c:axId val="958294719"/>
      </c:barChart>
      <c:catAx>
        <c:axId val="95829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58294719"/>
        <c:crosses val="autoZero"/>
        <c:auto val="1"/>
        <c:lblAlgn val="ctr"/>
        <c:lblOffset val="100"/>
        <c:noMultiLvlLbl val="0"/>
      </c:catAx>
      <c:valAx>
        <c:axId val="9582947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5829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[31.Student_Performance_Tracker.xlsx]Pivot Tables!PivotTable6</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1" u="none" strike="noStrike" baseline="0">
                <a:solidFill>
                  <a:schemeClr val="tx1"/>
                </a:solidFill>
              </a:rPr>
              <a:t>Overall Grade Distribution</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'Pivot Tables'!$I$25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66-42A6-A095-511E4ABF62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66-42A6-A095-511E4ABF62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66-42A6-A095-511E4ABF623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Tables'!$H$26:$H$29</c:f>
              <c:strCache>
                <c:ptCount val="3"/>
                <c:pt idx="0">
                  <c:v>B</c:v>
                </c:pt>
                <c:pt idx="1">
                  <c:v>C</c:v>
                </c:pt>
                <c:pt idx="2">
                  <c:v>D</c:v>
                </c:pt>
              </c:strCache>
            </c:strRef>
          </c:cat>
          <c:val>
            <c:numRef>
              <c:f>'Pivot Tables'!$I$26:$I$29</c:f>
              <c:numCache>
                <c:formatCode>General</c:formatCode>
                <c:ptCount val="3"/>
                <c:pt idx="0">
                  <c:v>2</c:v>
                </c:pt>
                <c:pt idx="1">
                  <c:v>42</c:v>
                </c:pt>
                <c:pt idx="2">
                  <c:v>6</c:v>
                </c:pt>
              </c:numCache>
            </c:numRef>
          </c:val>
          <c:extLst>
            <c:ext xmlns:c16="http://schemas.microsoft.com/office/drawing/2014/chart" uri="{C3380CC4-5D6E-409C-BE32-E72D297353CC}">
              <c16:uniqueId val="{00000006-B366-42A6-A095-511E4ABF623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28575</xdr:rowOff>
    </xdr:from>
    <xdr:to>
      <xdr:col>2</xdr:col>
      <xdr:colOff>609600</xdr:colOff>
      <xdr:row>11</xdr:row>
      <xdr:rowOff>47625</xdr:rowOff>
    </xdr:to>
    <mc:AlternateContent xmlns:mc="http://schemas.openxmlformats.org/markup-compatibility/2006" xmlns:a14="http://schemas.microsoft.com/office/drawing/2010/main">
      <mc:Choice Requires="a14">
        <xdr:graphicFrame macro="">
          <xdr:nvGraphicFramePr>
            <xdr:cNvPr id="2" name="Class">
              <a:extLst>
                <a:ext uri="{FF2B5EF4-FFF2-40B4-BE49-F238E27FC236}">
                  <a16:creationId xmlns:a16="http://schemas.microsoft.com/office/drawing/2014/main" id="{C0525E5C-EF28-4DC1-BFB9-51FB1021369C}"/>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0" y="127635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2</xdr:col>
      <xdr:colOff>609600</xdr:colOff>
      <xdr:row>17</xdr:row>
      <xdr:rowOff>95250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5462E48-6AA4-42C1-80FD-AFB8EFEED5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466975"/>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123825</xdr:rowOff>
    </xdr:from>
    <xdr:to>
      <xdr:col>2</xdr:col>
      <xdr:colOff>609600</xdr:colOff>
      <xdr:row>23</xdr:row>
      <xdr:rowOff>142875</xdr:rowOff>
    </xdr:to>
    <mc:AlternateContent xmlns:mc="http://schemas.openxmlformats.org/markup-compatibility/2006" xmlns:a14="http://schemas.microsoft.com/office/drawing/2010/main">
      <mc:Choice Requires="a14">
        <xdr:graphicFrame macro="">
          <xdr:nvGraphicFramePr>
            <xdr:cNvPr id="4" name="Grade">
              <a:extLst>
                <a:ext uri="{FF2B5EF4-FFF2-40B4-BE49-F238E27FC236}">
                  <a16:creationId xmlns:a16="http://schemas.microsoft.com/office/drawing/2014/main" id="{A03A06E4-FBDF-4848-9504-FF4240BFE0BC}"/>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0" y="365760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xdr:colOff>
      <xdr:row>5</xdr:row>
      <xdr:rowOff>38100</xdr:rowOff>
    </xdr:from>
    <xdr:to>
      <xdr:col>11</xdr:col>
      <xdr:colOff>361950</xdr:colOff>
      <xdr:row>19</xdr:row>
      <xdr:rowOff>114300</xdr:rowOff>
    </xdr:to>
    <xdr:graphicFrame macro="">
      <xdr:nvGraphicFramePr>
        <xdr:cNvPr id="5" name="Chart 4">
          <a:extLst>
            <a:ext uri="{FF2B5EF4-FFF2-40B4-BE49-F238E27FC236}">
              <a16:creationId xmlns:a16="http://schemas.microsoft.com/office/drawing/2014/main" id="{C07C481F-922B-48DA-8F27-C628A33B7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57150</xdr:colOff>
      <xdr:row>5</xdr:row>
      <xdr:rowOff>38100</xdr:rowOff>
    </xdr:from>
    <xdr:to>
      <xdr:col>19</xdr:col>
      <xdr:colOff>361950</xdr:colOff>
      <xdr:row>19</xdr:row>
      <xdr:rowOff>114300</xdr:rowOff>
    </xdr:to>
    <xdr:graphicFrame macro="">
      <xdr:nvGraphicFramePr>
        <xdr:cNvPr id="6" name="Chart 5">
          <a:extLst>
            <a:ext uri="{FF2B5EF4-FFF2-40B4-BE49-F238E27FC236}">
              <a16:creationId xmlns:a16="http://schemas.microsoft.com/office/drawing/2014/main" id="{EE9DEECA-C046-4931-9C38-F65FC77CB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20</xdr:row>
      <xdr:rowOff>38100</xdr:rowOff>
    </xdr:from>
    <xdr:to>
      <xdr:col>11</xdr:col>
      <xdr:colOff>361950</xdr:colOff>
      <xdr:row>34</xdr:row>
      <xdr:rowOff>114300</xdr:rowOff>
    </xdr:to>
    <xdr:graphicFrame macro="">
      <xdr:nvGraphicFramePr>
        <xdr:cNvPr id="7" name="Chart 6">
          <a:extLst>
            <a:ext uri="{FF2B5EF4-FFF2-40B4-BE49-F238E27FC236}">
              <a16:creationId xmlns:a16="http://schemas.microsoft.com/office/drawing/2014/main" id="{298FB529-7816-4700-8386-407C3C1EA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xdr:colOff>
      <xdr:row>20</xdr:row>
      <xdr:rowOff>38100</xdr:rowOff>
    </xdr:from>
    <xdr:to>
      <xdr:col>19</xdr:col>
      <xdr:colOff>361950</xdr:colOff>
      <xdr:row>34</xdr:row>
      <xdr:rowOff>114300</xdr:rowOff>
    </xdr:to>
    <xdr:graphicFrame macro="">
      <xdr:nvGraphicFramePr>
        <xdr:cNvPr id="8" name="Chart 7">
          <a:extLst>
            <a:ext uri="{FF2B5EF4-FFF2-40B4-BE49-F238E27FC236}">
              <a16:creationId xmlns:a16="http://schemas.microsoft.com/office/drawing/2014/main" id="{EC669293-3025-45BA-8250-30A2002CE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xdr:colOff>
      <xdr:row>35</xdr:row>
      <xdr:rowOff>9525</xdr:rowOff>
    </xdr:from>
    <xdr:to>
      <xdr:col>11</xdr:col>
      <xdr:colOff>361950</xdr:colOff>
      <xdr:row>49</xdr:row>
      <xdr:rowOff>85725</xdr:rowOff>
    </xdr:to>
    <xdr:graphicFrame macro="">
      <xdr:nvGraphicFramePr>
        <xdr:cNvPr id="9" name="Chart 8">
          <a:extLst>
            <a:ext uri="{FF2B5EF4-FFF2-40B4-BE49-F238E27FC236}">
              <a16:creationId xmlns:a16="http://schemas.microsoft.com/office/drawing/2014/main" id="{1739E107-0770-44F0-B23C-4B637EAC3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51682164352" backgroundQuery="1" createdVersion="8" refreshedVersion="8" minRefreshableVersion="3" recordCount="0" supportSubquery="1" supportAdvancedDrill="1" xr:uid="{4522DDAE-0A82-420D-81C1-519729C0EEDA}">
  <cacheSource type="external" connectionId="1"/>
  <cacheFields count="15">
    <cacheField name="[StudentData].[Gender].[Gender]" caption="Gender" numFmtId="0" hierarchy="2" level="1">
      <sharedItems count="2">
        <s v="Female"/>
        <s v="Male"/>
      </sharedItems>
    </cacheField>
    <cacheField name="[Measures].[Average of Math Test1]" caption="Average of Math Test1" numFmtId="0" hierarchy="23" level="32767"/>
    <cacheField name="[Measures].[Average of Math Test2]" caption="Average of Math Test2" numFmtId="0" hierarchy="25" level="32767"/>
    <cacheField name="[Measures].[Average of Math Final]" caption="Average of Math Final" numFmtId="0" hierarchy="27" level="32767"/>
    <cacheField name="[Measures].[Average of English Test1]" caption="Average of English Test1" numFmtId="0" hierarchy="29" level="32767"/>
    <cacheField name="[Measures].[Average of English Test2]" caption="Average of English Test2" numFmtId="0" hierarchy="32" level="32767"/>
    <cacheField name="[Measures].[Average of English Final]" caption="Average of English Final" numFmtId="0" hierarchy="34" level="32767"/>
    <cacheField name="[Measures].[Average of Science Test1]" caption="Average of Science Test1" numFmtId="0" hierarchy="35" level="32767"/>
    <cacheField name="[Measures].[Average of Science Test2]" caption="Average of Science Test2" numFmtId="0" hierarchy="37" level="32767"/>
    <cacheField name="[Measures].[Average of Science Final]" caption="Average of Science Final" numFmtId="0" hierarchy="40" level="32767"/>
    <cacheField name="[Measures].[Average of History Test1]" caption="Average of History Test1" numFmtId="0" hierarchy="41" level="32767"/>
    <cacheField name="[Measures].[Average of History Test2]" caption="Average of History Test2" numFmtId="0" hierarchy="44" level="32767"/>
    <cacheField name="[Measures].[Average of History Final]" caption="Average of History Final" numFmtId="0" hierarchy="45" level="32767"/>
    <cacheField name="[StudentData].[Class].[Class]" caption="Class" numFmtId="0" hierarchy="3" level="1">
      <sharedItems containsSemiMixedTypes="0" containsNonDate="0" containsString="0"/>
    </cacheField>
    <cacheField name="[StudentData].[Grade].[Grade]" caption="Grade" numFmtId="0" hierarchy="19" level="1">
      <sharedItems containsSemiMixedTypes="0" containsNonDate="0" containsString="0"/>
    </cacheField>
  </cacheFields>
  <cacheHierarchies count="53">
    <cacheHierarchy uniqueName="[StudentData].[Student ID]" caption="Student ID" attribute="1" defaultMemberUniqueName="[StudentData].[Student ID].[All]" allUniqueName="[StudentData].[Student ID].[All]" dimensionUniqueName="[StudentData]" displayFolder="" count="2" memberValueDatatype="130" unbalanced="0"/>
    <cacheHierarchy uniqueName="[StudentData].[Name]" caption="Name" attribute="1" defaultMemberUniqueName="[StudentData].[Name].[All]" allUniqueName="[StudentData].[Name].[All]" dimensionUniqueName="[StudentData]" displayFolder="" count="2" memberValueDatatype="130" unbalanced="0"/>
    <cacheHierarchy uniqueName="[StudentData].[Gender]" caption="Gender" attribute="1" defaultMemberUniqueName="[StudentData].[Gender].[All]" allUniqueName="[StudentData].[Gender].[All]" dimensionUniqueName="[StudentData]" displayFolder="" count="2" memberValueDatatype="130" unbalanced="0">
      <fieldsUsage count="2">
        <fieldUsage x="-1"/>
        <fieldUsage x="0"/>
      </fieldsUsage>
    </cacheHierarchy>
    <cacheHierarchy uniqueName="[StudentData].[Class]" caption="Class" attribute="1" defaultMemberUniqueName="[StudentData].[Class].[All]" allUniqueName="[StudentData].[Class].[All]" dimensionUniqueName="[StudentData]" displayFolder="" count="2" memberValueDatatype="130" unbalanced="0">
      <fieldsUsage count="2">
        <fieldUsage x="-1"/>
        <fieldUsage x="13"/>
      </fieldsUsage>
    </cacheHierarchy>
    <cacheHierarchy uniqueName="[StudentData].[Attendance (%)]" caption="Attendance (%)" attribute="1" defaultMemberUniqueName="[StudentData].[Attendance (%)].[All]" allUniqueName="[StudentData].[Attendance (%)].[All]" dimensionUniqueName="[StudentData]" displayFolder="" count="2" memberValueDatatype="5" unbalanced="0"/>
    <cacheHierarchy uniqueName="[StudentData].[Math Test1]" caption="Math Test1" attribute="1" defaultMemberUniqueName="[StudentData].[Math Test1].[All]" allUniqueName="[StudentData].[Math Test1].[All]" dimensionUniqueName="[StudentData]" displayFolder="" count="2" memberValueDatatype="5" unbalanced="0"/>
    <cacheHierarchy uniqueName="[StudentData].[Math Test2]" caption="Math Test2" attribute="1" defaultMemberUniqueName="[StudentData].[Math Test2].[All]" allUniqueName="[StudentData].[Math Test2].[All]" dimensionUniqueName="[StudentData]" displayFolder="" count="2" memberValueDatatype="5" unbalanced="0"/>
    <cacheHierarchy uniqueName="[StudentData].[Math Final]" caption="Math Final" attribute="1" defaultMemberUniqueName="[StudentData].[Math Final].[All]" allUniqueName="[StudentData].[Math Final].[All]" dimensionUniqueName="[StudentData]" displayFolder="" count="2" memberValueDatatype="5" unbalanced="0"/>
    <cacheHierarchy uniqueName="[StudentData].[English Test1]" caption="English Test1" attribute="1" defaultMemberUniqueName="[StudentData].[English Test1].[All]" allUniqueName="[StudentData].[English Test1].[All]" dimensionUniqueName="[StudentData]" displayFolder="" count="2" memberValueDatatype="5" unbalanced="0"/>
    <cacheHierarchy uniqueName="[StudentData].[English Test2]" caption="English Test2" attribute="1" defaultMemberUniqueName="[StudentData].[English Test2].[All]" allUniqueName="[StudentData].[English Test2].[All]" dimensionUniqueName="[StudentData]" displayFolder="" count="2" memberValueDatatype="5" unbalanced="0"/>
    <cacheHierarchy uniqueName="[StudentData].[English Final]" caption="English Final" attribute="1" defaultMemberUniqueName="[StudentData].[English Final].[All]" allUniqueName="[StudentData].[English Final].[All]" dimensionUniqueName="[StudentData]" displayFolder="" count="2" memberValueDatatype="5" unbalanced="0"/>
    <cacheHierarchy uniqueName="[StudentData].[Science Test1]" caption="Science Test1" attribute="1" defaultMemberUniqueName="[StudentData].[Science Test1].[All]" allUniqueName="[StudentData].[Science Test1].[All]" dimensionUniqueName="[StudentData]" displayFolder="" count="2" memberValueDatatype="5" unbalanced="0"/>
    <cacheHierarchy uniqueName="[StudentData].[Science Test2]" caption="Science Test2" attribute="1" defaultMemberUniqueName="[StudentData].[Science Test2].[All]" allUniqueName="[StudentData].[Science Test2].[All]" dimensionUniqueName="[StudentData]" displayFolder="" count="2" memberValueDatatype="5" unbalanced="0"/>
    <cacheHierarchy uniqueName="[StudentData].[Science Final]" caption="Science Final" attribute="1" defaultMemberUniqueName="[StudentData].[Science Final].[All]" allUniqueName="[StudentData].[Science Final].[All]" dimensionUniqueName="[StudentData]" displayFolder="" count="2" memberValueDatatype="5" unbalanced="0"/>
    <cacheHierarchy uniqueName="[StudentData].[History Test1]" caption="History Test1" attribute="1" defaultMemberUniqueName="[StudentData].[History Test1].[All]" allUniqueName="[StudentData].[History Test1].[All]" dimensionUniqueName="[StudentData]" displayFolder="" count="2" memberValueDatatype="5" unbalanced="0"/>
    <cacheHierarchy uniqueName="[StudentData].[History Test2]" caption="History Test2" attribute="1" defaultMemberUniqueName="[StudentData].[History Test2].[All]" allUniqueName="[StudentData].[History Test2].[All]" dimensionUniqueName="[StudentData]" displayFolder="" count="2" memberValueDatatype="5" unbalanced="0"/>
    <cacheHierarchy uniqueName="[StudentData].[History Final]" caption="History Final" attribute="1" defaultMemberUniqueName="[StudentData].[History Final].[All]" allUniqueName="[StudentData].[History Final].[All]" dimensionUniqueName="[StudentData]" displayFolder="" count="2" memberValueDatatype="5" unbalanced="0"/>
    <cacheHierarchy uniqueName="[StudentData].[Total Score]" caption="Total Score" attribute="1" defaultMemberUniqueName="[StudentData].[Total Score].[All]" allUniqueName="[StudentData].[Total Score].[All]" dimensionUniqueName="[StudentData]" displayFolder="" count="2" memberValueDatatype="5" unbalanced="0"/>
    <cacheHierarchy uniqueName="[StudentData].[Average (%)]" caption="Average (%)" attribute="1" defaultMemberUniqueName="[StudentData].[Average (%)].[All]" allUniqueName="[StudentData].[Average (%)].[All]" dimensionUniqueName="[StudentData]" displayFolder="" count="2" memberValueDatatype="5" unbalanced="0"/>
    <cacheHierarchy uniqueName="[StudentData].[Grade]" caption="Grade" attribute="1" defaultMemberUniqueName="[StudentData].[Grade].[All]" allUniqueName="[StudentData].[Grade].[All]" dimensionUniqueName="[StudentData]" displayFolder="" count="2" memberValueDatatype="130" unbalanced="0">
      <fieldsUsage count="2">
        <fieldUsage x="-1"/>
        <fieldUsage x="14"/>
      </fieldsUsage>
    </cacheHierarchy>
    <cacheHierarchy uniqueName="[Measures].[__XL_Count StudentData]" caption="__XL_Count StudentData" measure="1" displayFolder="" measureGroup="StudentData" count="0" hidden="1"/>
    <cacheHierarchy uniqueName="[Measures].[__No measures defined]" caption="__No measures defined" measure="1" displayFolder="" count="0" hidden="1"/>
    <cacheHierarchy uniqueName="[Measures].[Sum of Math Test1]" caption="Sum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Average of Math Test1]" caption="Average of Math Test1" measure="1" displayFolder="" measureGroup="Student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Math Test2]" caption="Sum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Average of Math Test2]" caption="Average of Math Test2" measure="1" displayFolder="" measureGroup="Student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ath Final]" caption="Sum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Average of Math Final]" caption="Average of Math Final" measure="1" displayFolder="" measureGroup="Student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English Test1]" caption="Sum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Average of English Test1]" caption="Average of English Test1" measure="1" displayFolder="" measureGroup="StudentData"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English Test2]" caption="Sum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English Final]" caption="Sum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English Test2]" caption="Average of English Test2" measure="1" displayFolder="" measureGroup="StudentData" count="0" oneField="1" hidden="1">
      <fieldsUsage count="1">
        <fieldUsage x="5"/>
      </fieldsUsage>
      <extLst>
        <ext xmlns:x15="http://schemas.microsoft.com/office/spreadsheetml/2010/11/main" uri="{B97F6D7D-B522-45F9-BDA1-12C45D357490}">
          <x15:cacheHierarchy aggregatedColumn="9"/>
        </ext>
      </extLst>
    </cacheHierarchy>
    <cacheHierarchy uniqueName="[Measures].[Sum of Science Test1]" caption="Sum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Average of English Final]" caption="Average of English Final" measure="1" displayFolder="" measureGroup="StudentData" count="0" oneField="1" hidden="1">
      <fieldsUsage count="1">
        <fieldUsage x="6"/>
      </fieldsUsage>
      <extLst>
        <ext xmlns:x15="http://schemas.microsoft.com/office/spreadsheetml/2010/11/main" uri="{B97F6D7D-B522-45F9-BDA1-12C45D357490}">
          <x15:cacheHierarchy aggregatedColumn="10"/>
        </ext>
      </extLst>
    </cacheHierarchy>
    <cacheHierarchy uniqueName="[Measures].[Average of Science Test1]" caption="Average of Science Test1" measure="1" displayFolder="" measureGroup="StudentData" count="0" oneField="1" hidden="1">
      <fieldsUsage count="1">
        <fieldUsage x="7"/>
      </fieldsUsage>
      <extLst>
        <ext xmlns:x15="http://schemas.microsoft.com/office/spreadsheetml/2010/11/main" uri="{B97F6D7D-B522-45F9-BDA1-12C45D357490}">
          <x15:cacheHierarchy aggregatedColumn="11"/>
        </ext>
      </extLst>
    </cacheHierarchy>
    <cacheHierarchy uniqueName="[Measures].[Sum of Science Test2]" caption="Sum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Average of Science Test2]" caption="Average of Science Test2" measure="1" displayFolder="" measureGroup="StudentData" count="0" oneField="1" hidden="1">
      <fieldsUsage count="1">
        <fieldUsage x="8"/>
      </fieldsUsage>
      <extLst>
        <ext xmlns:x15="http://schemas.microsoft.com/office/spreadsheetml/2010/11/main" uri="{B97F6D7D-B522-45F9-BDA1-12C45D357490}">
          <x15:cacheHierarchy aggregatedColumn="12"/>
        </ext>
      </extLst>
    </cacheHierarchy>
    <cacheHierarchy uniqueName="[Measures].[Sum of Science Final]" caption="Sum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Sum of History Test1]" caption="Sum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Average of Science Final]" caption="Average of Science Final" measure="1" displayFolder="" measureGroup="StudentData" count="0" oneField="1" hidden="1">
      <fieldsUsage count="1">
        <fieldUsage x="9"/>
      </fieldsUsage>
      <extLst>
        <ext xmlns:x15="http://schemas.microsoft.com/office/spreadsheetml/2010/11/main" uri="{B97F6D7D-B522-45F9-BDA1-12C45D357490}">
          <x15:cacheHierarchy aggregatedColumn="13"/>
        </ext>
      </extLst>
    </cacheHierarchy>
    <cacheHierarchy uniqueName="[Measures].[Average of History Test1]" caption="Average of History Test1" measure="1" displayFolder="" measureGroup="StudentData" count="0" oneField="1" hidden="1">
      <fieldsUsage count="1">
        <fieldUsage x="10"/>
      </fieldsUsage>
      <extLst>
        <ext xmlns:x15="http://schemas.microsoft.com/office/spreadsheetml/2010/11/main" uri="{B97F6D7D-B522-45F9-BDA1-12C45D357490}">
          <x15:cacheHierarchy aggregatedColumn="14"/>
        </ext>
      </extLst>
    </cacheHierarchy>
    <cacheHierarchy uniqueName="[Measures].[Sum of History Test2]" caption="Sum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Sum of History Final]" caption="Sum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Average of History Test2]" caption="Average of History Test2" measure="1" displayFolder="" measureGroup="StudentData" count="0" oneField="1" hidden="1">
      <fieldsUsage count="1">
        <fieldUsage x="11"/>
      </fieldsUsage>
      <extLst>
        <ext xmlns:x15="http://schemas.microsoft.com/office/spreadsheetml/2010/11/main" uri="{B97F6D7D-B522-45F9-BDA1-12C45D357490}">
          <x15:cacheHierarchy aggregatedColumn="15"/>
        </ext>
      </extLst>
    </cacheHierarchy>
    <cacheHierarchy uniqueName="[Measures].[Average of History Final]" caption="Average of History Final" measure="1" displayFolder="" measureGroup="StudentData" count="0" oneField="1" hidden="1">
      <fieldsUsage count="1">
        <fieldUsage x="12"/>
      </fieldsUsage>
      <extLst>
        <ext xmlns:x15="http://schemas.microsoft.com/office/spreadsheetml/2010/11/main" uri="{B97F6D7D-B522-45F9-BDA1-12C45D357490}">
          <x15:cacheHierarchy aggregatedColumn="16"/>
        </ext>
      </extLst>
    </cacheHierarchy>
    <cacheHierarchy uniqueName="[Measures].[Count of Student ID]" caption="Count of Student ID" measure="1" displayFolder="" measureGroup="StudentData"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Average of Attendance (%)]" caption="Average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Sum of Total Score]" caption="Sum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Sum of Average (%)]" caption="Sum of Average (%)" measure="1" displayFolder="" measureGroup="StudentData" count="0" hidden="1">
      <extLst>
        <ext xmlns:x15="http://schemas.microsoft.com/office/spreadsheetml/2010/11/main" uri="{B97F6D7D-B522-45F9-BDA1-12C45D357490}">
          <x15:cacheHierarchy aggregatedColumn="18"/>
        </ext>
      </extLst>
    </cacheHierarchy>
    <cacheHierarchy uniqueName="[Measures].[Max of Total Score]" caption="Max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Average of Average (%)]" caption="Average of Average (%)" measure="1" displayFolder="" measureGroup="Student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tudentData" uniqueName="[StudentData]" caption="StudentData"/>
  </dimensions>
  <measureGroups count="1">
    <measureGroup name="StudentData" caption="StudentData"/>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516806250002" backgroundQuery="1" createdVersion="8" refreshedVersion="8" minRefreshableVersion="3" recordCount="0" supportSubquery="1" supportAdvancedDrill="1" xr:uid="{C7B4B6DC-8C90-47F9-B40A-7F3DDB07A7BB}">
  <cacheSource type="external" connectionId="1"/>
  <cacheFields count="6">
    <cacheField name="[StudentData].[Name].[Name]" caption="Name" numFmtId="0" hierarchy="1" level="1">
      <sharedItems count="50">
        <s v="Student 1"/>
        <s v="Student 10"/>
        <s v="Student 11"/>
        <s v="Student 12"/>
        <s v="Student 13"/>
        <s v="Student 14"/>
        <s v="Student 15"/>
        <s v="Student 16"/>
        <s v="Student 17"/>
        <s v="Student 18"/>
        <s v="Student 19"/>
        <s v="Student 2"/>
        <s v="Student 20"/>
        <s v="Student 21"/>
        <s v="Student 22"/>
        <s v="Student 23"/>
        <s v="Student 24"/>
        <s v="Student 25"/>
        <s v="Student 26"/>
        <s v="Student 27"/>
        <s v="Student 28"/>
        <s v="Student 29"/>
        <s v="Student 3"/>
        <s v="Student 30"/>
        <s v="Student 31"/>
        <s v="Student 32"/>
        <s v="Student 33"/>
        <s v="Student 34"/>
        <s v="Student 35"/>
        <s v="Student 36"/>
        <s v="Student 37"/>
        <s v="Student 38"/>
        <s v="Student 39"/>
        <s v="Student 4"/>
        <s v="Student 40"/>
        <s v="Student 41"/>
        <s v="Student 42"/>
        <s v="Student 43"/>
        <s v="Student 44"/>
        <s v="Student 45"/>
        <s v="Student 46"/>
        <s v="Student 47"/>
        <s v="Student 48"/>
        <s v="Student 49"/>
        <s v="Student 5"/>
        <s v="Student 50"/>
        <s v="Student 6"/>
        <s v="Student 7"/>
        <s v="Student 8"/>
        <s v="Student 9"/>
      </sharedItems>
    </cacheField>
    <cacheField name="[Measures].[Max of Total Score]" caption="Max of Total Score" numFmtId="0" hierarchy="51" level="32767"/>
    <cacheField name="[Measures].[Average of Average (%)]" caption="Average of Average (%)" numFmtId="0" hierarchy="52" level="32767"/>
    <cacheField name="[StudentData].[Class].[Class]" caption="Class" numFmtId="0" hierarchy="3" level="1">
      <sharedItems containsSemiMixedTypes="0" containsNonDate="0" containsString="0"/>
    </cacheField>
    <cacheField name="[StudentData].[Gender].[Gender]" caption="Gender" numFmtId="0" hierarchy="2" level="1">
      <sharedItems containsSemiMixedTypes="0" containsNonDate="0" containsString="0"/>
    </cacheField>
    <cacheField name="[StudentData].[Grade].[Grade]" caption="Grade" numFmtId="0" hierarchy="19" level="1">
      <sharedItems containsSemiMixedTypes="0" containsNonDate="0" containsString="0"/>
    </cacheField>
  </cacheFields>
  <cacheHierarchies count="53">
    <cacheHierarchy uniqueName="[StudentData].[Student ID]" caption="Student ID" attribute="1" defaultMemberUniqueName="[StudentData].[Student ID].[All]" allUniqueName="[StudentData].[Student ID].[All]" dimensionUniqueName="[StudentData]" displayFolder="" count="0" memberValueDatatype="130" unbalanced="0"/>
    <cacheHierarchy uniqueName="[StudentData].[Name]" caption="Name" attribute="1" defaultMemberUniqueName="[StudentData].[Name].[All]" allUniqueName="[StudentData].[Name].[All]" dimensionUniqueName="[StudentData]" displayFolder="" count="2" memberValueDatatype="130" unbalanced="0">
      <fieldsUsage count="2">
        <fieldUsage x="-1"/>
        <fieldUsage x="0"/>
      </fieldsUsage>
    </cacheHierarchy>
    <cacheHierarchy uniqueName="[StudentData].[Gender]" caption="Gender" attribute="1" defaultMemberUniqueName="[StudentData].[Gender].[All]" allUniqueName="[StudentData].[Gender].[All]" dimensionUniqueName="[StudentData]" displayFolder="" count="2" memberValueDatatype="130" unbalanced="0">
      <fieldsUsage count="2">
        <fieldUsage x="-1"/>
        <fieldUsage x="4"/>
      </fieldsUsage>
    </cacheHierarchy>
    <cacheHierarchy uniqueName="[StudentData].[Class]" caption="Class" attribute="1" defaultMemberUniqueName="[StudentData].[Class].[All]" allUniqueName="[StudentData].[Class].[All]" dimensionUniqueName="[StudentData]" displayFolder="" count="2" memberValueDatatype="130" unbalanced="0">
      <fieldsUsage count="2">
        <fieldUsage x="-1"/>
        <fieldUsage x="3"/>
      </fieldsUsage>
    </cacheHierarchy>
    <cacheHierarchy uniqueName="[StudentData].[Attendance (%)]" caption="Attendance (%)" attribute="1" defaultMemberUniqueName="[StudentData].[Attendance (%)].[All]" allUniqueName="[StudentData].[Attendance (%)].[All]" dimensionUniqueName="[StudentData]" displayFolder="" count="0" memberValueDatatype="5" unbalanced="0"/>
    <cacheHierarchy uniqueName="[StudentData].[Math Test1]" caption="Math Test1" attribute="1" defaultMemberUniqueName="[StudentData].[Math Test1].[All]" allUniqueName="[StudentData].[Math Test1].[All]" dimensionUniqueName="[StudentData]" displayFolder="" count="0" memberValueDatatype="5" unbalanced="0"/>
    <cacheHierarchy uniqueName="[StudentData].[Math Test2]" caption="Math Test2" attribute="1" defaultMemberUniqueName="[StudentData].[Math Test2].[All]" allUniqueName="[StudentData].[Math Test2].[All]" dimensionUniqueName="[StudentData]" displayFolder="" count="0" memberValueDatatype="5" unbalanced="0"/>
    <cacheHierarchy uniqueName="[StudentData].[Math Final]" caption="Math Final" attribute="1" defaultMemberUniqueName="[StudentData].[Math Final].[All]" allUniqueName="[StudentData].[Math Final].[All]" dimensionUniqueName="[StudentData]" displayFolder="" count="0" memberValueDatatype="5" unbalanced="0"/>
    <cacheHierarchy uniqueName="[StudentData].[English Test1]" caption="English Test1" attribute="1" defaultMemberUniqueName="[StudentData].[English Test1].[All]" allUniqueName="[StudentData].[English Test1].[All]" dimensionUniqueName="[StudentData]" displayFolder="" count="0" memberValueDatatype="5" unbalanced="0"/>
    <cacheHierarchy uniqueName="[StudentData].[English Test2]" caption="English Test2" attribute="1" defaultMemberUniqueName="[StudentData].[English Test2].[All]" allUniqueName="[StudentData].[English Test2].[All]" dimensionUniqueName="[StudentData]" displayFolder="" count="0" memberValueDatatype="5" unbalanced="0"/>
    <cacheHierarchy uniqueName="[StudentData].[English Final]" caption="English Final" attribute="1" defaultMemberUniqueName="[StudentData].[English Final].[All]" allUniqueName="[StudentData].[English Final].[All]" dimensionUniqueName="[StudentData]" displayFolder="" count="0" memberValueDatatype="5" unbalanced="0"/>
    <cacheHierarchy uniqueName="[StudentData].[Science Test1]" caption="Science Test1" attribute="1" defaultMemberUniqueName="[StudentData].[Science Test1].[All]" allUniqueName="[StudentData].[Science Test1].[All]" dimensionUniqueName="[StudentData]" displayFolder="" count="0" memberValueDatatype="5" unbalanced="0"/>
    <cacheHierarchy uniqueName="[StudentData].[Science Test2]" caption="Science Test2" attribute="1" defaultMemberUniqueName="[StudentData].[Science Test2].[All]" allUniqueName="[StudentData].[Science Test2].[All]" dimensionUniqueName="[StudentData]" displayFolder="" count="0" memberValueDatatype="5" unbalanced="0"/>
    <cacheHierarchy uniqueName="[StudentData].[Science Final]" caption="Science Final" attribute="1" defaultMemberUniqueName="[StudentData].[Science Final].[All]" allUniqueName="[StudentData].[Science Final].[All]" dimensionUniqueName="[StudentData]" displayFolder="" count="0" memberValueDatatype="5" unbalanced="0"/>
    <cacheHierarchy uniqueName="[StudentData].[History Test1]" caption="History Test1" attribute="1" defaultMemberUniqueName="[StudentData].[History Test1].[All]" allUniqueName="[StudentData].[History Test1].[All]" dimensionUniqueName="[StudentData]" displayFolder="" count="0" memberValueDatatype="5" unbalanced="0"/>
    <cacheHierarchy uniqueName="[StudentData].[History Test2]" caption="History Test2" attribute="1" defaultMemberUniqueName="[StudentData].[History Test2].[All]" allUniqueName="[StudentData].[History Test2].[All]" dimensionUniqueName="[StudentData]" displayFolder="" count="0" memberValueDatatype="5" unbalanced="0"/>
    <cacheHierarchy uniqueName="[StudentData].[History Final]" caption="History Final" attribute="1" defaultMemberUniqueName="[StudentData].[History Final].[All]" allUniqueName="[StudentData].[History Final].[All]" dimensionUniqueName="[StudentData]" displayFolder="" count="0" memberValueDatatype="5" unbalanced="0"/>
    <cacheHierarchy uniqueName="[StudentData].[Total Score]" caption="Total Score" attribute="1" defaultMemberUniqueName="[StudentData].[Total Score].[All]" allUniqueName="[StudentData].[Total Score].[All]" dimensionUniqueName="[StudentData]" displayFolder="" count="0" memberValueDatatype="5" unbalanced="0"/>
    <cacheHierarchy uniqueName="[StudentData].[Average (%)]" caption="Average (%)" attribute="1" defaultMemberUniqueName="[StudentData].[Average (%)].[All]" allUniqueName="[StudentData].[Average (%)].[All]" dimensionUniqueName="[StudentData]" displayFolder="" count="0" memberValueDatatype="5" unbalanced="0"/>
    <cacheHierarchy uniqueName="[StudentData].[Grade]" caption="Grade" attribute="1" defaultMemberUniqueName="[StudentData].[Grade].[All]" allUniqueName="[StudentData].[Grade].[All]" dimensionUniqueName="[StudentData]" displayFolder="" count="2" memberValueDatatype="130" unbalanced="0">
      <fieldsUsage count="2">
        <fieldUsage x="-1"/>
        <fieldUsage x="5"/>
      </fieldsUsage>
    </cacheHierarchy>
    <cacheHierarchy uniqueName="[Measures].[__XL_Count StudentData]" caption="__XL_Count StudentData" measure="1" displayFolder="" measureGroup="StudentData" count="0" hidden="1"/>
    <cacheHierarchy uniqueName="[Measures].[__No measures defined]" caption="__No measures defined" measure="1" displayFolder="" count="0" hidden="1"/>
    <cacheHierarchy uniqueName="[Measures].[Sum of Math Test1]" caption="Sum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Average of Math Test1]" caption="Average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Sum of Math Test2]" caption="Sum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Average of Math Test2]" caption="Average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Sum of Math Final]" caption="Sum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Average of Math Final]" caption="Average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Sum of English Test1]" caption="Sum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Average of English Test1]" caption="Average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Sum of English Test2]" caption="Sum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English Final]" caption="Sum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English Test2]" caption="Average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Science Test1]" caption="Sum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Average of English Final]" caption="Average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Science Test1]" caption="Average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Sum of Science Test2]" caption="Sum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Average of Science Test2]" caption="Average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Sum of Science Final]" caption="Sum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Sum of History Test1]" caption="Sum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Average of Science Final]" caption="Average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Average of History Test1]" caption="Average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Sum of History Test2]" caption="Sum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Sum of History Final]" caption="Sum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Average of History Test2]" caption="Average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Average of History Final]" caption="Average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Count of Student ID]" caption="Count of Student ID" measure="1" displayFolder="" measureGroup="StudentData"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Average of Attendance (%)]" caption="Average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Sum of Total Score]" caption="Sum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Sum of Average (%)]" caption="Sum of Average (%)" measure="1" displayFolder="" measureGroup="StudentData" count="0" hidden="1">
      <extLst>
        <ext xmlns:x15="http://schemas.microsoft.com/office/spreadsheetml/2010/11/main" uri="{B97F6D7D-B522-45F9-BDA1-12C45D357490}">
          <x15:cacheHierarchy aggregatedColumn="18"/>
        </ext>
      </extLst>
    </cacheHierarchy>
    <cacheHierarchy uniqueName="[Measures].[Max of Total Score]" caption="Max of Total Score" measure="1" displayFolder="" measureGroup="StudentData" count="0" oneField="1" hidden="1">
      <fieldsUsage count="1">
        <fieldUsage x="1"/>
      </fieldsUsage>
      <extLst>
        <ext xmlns:x15="http://schemas.microsoft.com/office/spreadsheetml/2010/11/main" uri="{B97F6D7D-B522-45F9-BDA1-12C45D357490}">
          <x15:cacheHierarchy aggregatedColumn="17"/>
        </ext>
      </extLst>
    </cacheHierarchy>
    <cacheHierarchy uniqueName="[Measures].[Average of Average (%)]" caption="Average of Average (%)" measure="1" displayFolder="" measureGroup="Student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tudentData" uniqueName="[StudentData]" caption="StudentData"/>
  </dimensions>
  <measureGroups count="1">
    <measureGroup name="StudentData" caption="StudentData"/>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516804282408" backgroundQuery="1" createdVersion="8" refreshedVersion="8" minRefreshableVersion="3" recordCount="0" supportSubquery="1" supportAdvancedDrill="1" xr:uid="{0439A74D-44B8-45CA-BA8A-CB95983AE557}">
  <cacheSource type="external" connectionId="1"/>
  <cacheFields count="4">
    <cacheField name="[StudentData].[Grade].[Grade]" caption="Grade" numFmtId="0" hierarchy="19" level="1">
      <sharedItems count="3">
        <s v="B"/>
        <s v="C"/>
        <s v="D"/>
      </sharedItems>
    </cacheField>
    <cacheField name="[Measures].[Count of Student ID]" caption="Count of Student ID" numFmtId="0" hierarchy="46" level="32767"/>
    <cacheField name="[StudentData].[Class].[Class]" caption="Class" numFmtId="0" hierarchy="3" level="1">
      <sharedItems containsSemiMixedTypes="0" containsNonDate="0" containsString="0"/>
    </cacheField>
    <cacheField name="[StudentData].[Gender].[Gender]" caption="Gender" numFmtId="0" hierarchy="2" level="1">
      <sharedItems containsSemiMixedTypes="0" containsNonDate="0" containsString="0"/>
    </cacheField>
  </cacheFields>
  <cacheHierarchies count="53">
    <cacheHierarchy uniqueName="[StudentData].[Student ID]" caption="Student ID" attribute="1" defaultMemberUniqueName="[StudentData].[Student ID].[All]" allUniqueName="[StudentData].[Student ID].[All]" dimensionUniqueName="[StudentData]" displayFolder="" count="0" memberValueDatatype="130" unbalanced="0"/>
    <cacheHierarchy uniqueName="[StudentData].[Name]" caption="Name" attribute="1" defaultMemberUniqueName="[StudentData].[Name].[All]" allUniqueName="[StudentData].[Name].[All]" dimensionUniqueName="[StudentData]" displayFolder="" count="0" memberValueDatatype="130" unbalanced="0"/>
    <cacheHierarchy uniqueName="[StudentData].[Gender]" caption="Gender" attribute="1" defaultMemberUniqueName="[StudentData].[Gender].[All]" allUniqueName="[StudentData].[Gender].[All]" dimensionUniqueName="[StudentData]" displayFolder="" count="2" memberValueDatatype="130" unbalanced="0">
      <fieldsUsage count="2">
        <fieldUsage x="-1"/>
        <fieldUsage x="3"/>
      </fieldsUsage>
    </cacheHierarchy>
    <cacheHierarchy uniqueName="[StudentData].[Class]" caption="Class" attribute="1" defaultMemberUniqueName="[StudentData].[Class].[All]" allUniqueName="[StudentData].[Class].[All]" dimensionUniqueName="[StudentData]" displayFolder="" count="2" memberValueDatatype="130" unbalanced="0">
      <fieldsUsage count="2">
        <fieldUsage x="-1"/>
        <fieldUsage x="2"/>
      </fieldsUsage>
    </cacheHierarchy>
    <cacheHierarchy uniqueName="[StudentData].[Attendance (%)]" caption="Attendance (%)" attribute="1" defaultMemberUniqueName="[StudentData].[Attendance (%)].[All]" allUniqueName="[StudentData].[Attendance (%)].[All]" dimensionUniqueName="[StudentData]" displayFolder="" count="0" memberValueDatatype="5" unbalanced="0"/>
    <cacheHierarchy uniqueName="[StudentData].[Math Test1]" caption="Math Test1" attribute="1" defaultMemberUniqueName="[StudentData].[Math Test1].[All]" allUniqueName="[StudentData].[Math Test1].[All]" dimensionUniqueName="[StudentData]" displayFolder="" count="0" memberValueDatatype="5" unbalanced="0"/>
    <cacheHierarchy uniqueName="[StudentData].[Math Test2]" caption="Math Test2" attribute="1" defaultMemberUniqueName="[StudentData].[Math Test2].[All]" allUniqueName="[StudentData].[Math Test2].[All]" dimensionUniqueName="[StudentData]" displayFolder="" count="0" memberValueDatatype="5" unbalanced="0"/>
    <cacheHierarchy uniqueName="[StudentData].[Math Final]" caption="Math Final" attribute="1" defaultMemberUniqueName="[StudentData].[Math Final].[All]" allUniqueName="[StudentData].[Math Final].[All]" dimensionUniqueName="[StudentData]" displayFolder="" count="0" memberValueDatatype="5" unbalanced="0"/>
    <cacheHierarchy uniqueName="[StudentData].[English Test1]" caption="English Test1" attribute="1" defaultMemberUniqueName="[StudentData].[English Test1].[All]" allUniqueName="[StudentData].[English Test1].[All]" dimensionUniqueName="[StudentData]" displayFolder="" count="0" memberValueDatatype="5" unbalanced="0"/>
    <cacheHierarchy uniqueName="[StudentData].[English Test2]" caption="English Test2" attribute="1" defaultMemberUniqueName="[StudentData].[English Test2].[All]" allUniqueName="[StudentData].[English Test2].[All]" dimensionUniqueName="[StudentData]" displayFolder="" count="0" memberValueDatatype="5" unbalanced="0"/>
    <cacheHierarchy uniqueName="[StudentData].[English Final]" caption="English Final" attribute="1" defaultMemberUniqueName="[StudentData].[English Final].[All]" allUniqueName="[StudentData].[English Final].[All]" dimensionUniqueName="[StudentData]" displayFolder="" count="0" memberValueDatatype="5" unbalanced="0"/>
    <cacheHierarchy uniqueName="[StudentData].[Science Test1]" caption="Science Test1" attribute="1" defaultMemberUniqueName="[StudentData].[Science Test1].[All]" allUniqueName="[StudentData].[Science Test1].[All]" dimensionUniqueName="[StudentData]" displayFolder="" count="0" memberValueDatatype="5" unbalanced="0"/>
    <cacheHierarchy uniqueName="[StudentData].[Science Test2]" caption="Science Test2" attribute="1" defaultMemberUniqueName="[StudentData].[Science Test2].[All]" allUniqueName="[StudentData].[Science Test2].[All]" dimensionUniqueName="[StudentData]" displayFolder="" count="0" memberValueDatatype="5" unbalanced="0"/>
    <cacheHierarchy uniqueName="[StudentData].[Science Final]" caption="Science Final" attribute="1" defaultMemberUniqueName="[StudentData].[Science Final].[All]" allUniqueName="[StudentData].[Science Final].[All]" dimensionUniqueName="[StudentData]" displayFolder="" count="0" memberValueDatatype="5" unbalanced="0"/>
    <cacheHierarchy uniqueName="[StudentData].[History Test1]" caption="History Test1" attribute="1" defaultMemberUniqueName="[StudentData].[History Test1].[All]" allUniqueName="[StudentData].[History Test1].[All]" dimensionUniqueName="[StudentData]" displayFolder="" count="0" memberValueDatatype="5" unbalanced="0"/>
    <cacheHierarchy uniqueName="[StudentData].[History Test2]" caption="History Test2" attribute="1" defaultMemberUniqueName="[StudentData].[History Test2].[All]" allUniqueName="[StudentData].[History Test2].[All]" dimensionUniqueName="[StudentData]" displayFolder="" count="0" memberValueDatatype="5" unbalanced="0"/>
    <cacheHierarchy uniqueName="[StudentData].[History Final]" caption="History Final" attribute="1" defaultMemberUniqueName="[StudentData].[History Final].[All]" allUniqueName="[StudentData].[History Final].[All]" dimensionUniqueName="[StudentData]" displayFolder="" count="0" memberValueDatatype="5" unbalanced="0"/>
    <cacheHierarchy uniqueName="[StudentData].[Total Score]" caption="Total Score" attribute="1" defaultMemberUniqueName="[StudentData].[Total Score].[All]" allUniqueName="[StudentData].[Total Score].[All]" dimensionUniqueName="[StudentData]" displayFolder="" count="0" memberValueDatatype="5" unbalanced="0"/>
    <cacheHierarchy uniqueName="[StudentData].[Average (%)]" caption="Average (%)" attribute="1" defaultMemberUniqueName="[StudentData].[Average (%)].[All]" allUniqueName="[StudentData].[Average (%)].[All]" dimensionUniqueName="[StudentData]" displayFolder="" count="0" memberValueDatatype="5" unbalanced="0"/>
    <cacheHierarchy uniqueName="[StudentData].[Grade]" caption="Grade" attribute="1" defaultMemberUniqueName="[StudentData].[Grade].[All]" allUniqueName="[StudentData].[Grade].[All]" dimensionUniqueName="[StudentData]" displayFolder="" count="2" memberValueDatatype="130" unbalanced="0">
      <fieldsUsage count="2">
        <fieldUsage x="-1"/>
        <fieldUsage x="0"/>
      </fieldsUsage>
    </cacheHierarchy>
    <cacheHierarchy uniqueName="[Measures].[__XL_Count StudentData]" caption="__XL_Count StudentData" measure="1" displayFolder="" measureGroup="StudentData" count="0" hidden="1"/>
    <cacheHierarchy uniqueName="[Measures].[__No measures defined]" caption="__No measures defined" measure="1" displayFolder="" count="0" hidden="1"/>
    <cacheHierarchy uniqueName="[Measures].[Sum of Math Test1]" caption="Sum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Average of Math Test1]" caption="Average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Sum of Math Test2]" caption="Sum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Average of Math Test2]" caption="Average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Sum of Math Final]" caption="Sum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Average of Math Final]" caption="Average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Sum of English Test1]" caption="Sum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Average of English Test1]" caption="Average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Sum of English Test2]" caption="Sum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English Final]" caption="Sum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English Test2]" caption="Average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Science Test1]" caption="Sum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Average of English Final]" caption="Average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Science Test1]" caption="Average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Sum of Science Test2]" caption="Sum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Average of Science Test2]" caption="Average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Sum of Science Final]" caption="Sum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Sum of History Test1]" caption="Sum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Average of Science Final]" caption="Average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Average of History Test1]" caption="Average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Sum of History Test2]" caption="Sum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Sum of History Final]" caption="Sum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Average of History Test2]" caption="Average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Average of History Final]" caption="Average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Count of Student ID]" caption="Count of Student ID" measure="1" displayFolder="" measureGroup="Student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Average of Attendance (%)]" caption="Average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Sum of Total Score]" caption="Sum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Sum of Average (%)]" caption="Sum of Average (%)" measure="1" displayFolder="" measureGroup="StudentData" count="0" hidden="1">
      <extLst>
        <ext xmlns:x15="http://schemas.microsoft.com/office/spreadsheetml/2010/11/main" uri="{B97F6D7D-B522-45F9-BDA1-12C45D357490}">
          <x15:cacheHierarchy aggregatedColumn="18"/>
        </ext>
      </extLst>
    </cacheHierarchy>
    <cacheHierarchy uniqueName="[Measures].[Max of Total Score]" caption="Max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Average of Average (%)]" caption="Average of Average (%)" measure="1" displayFolder="" measureGroup="Student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tudentData" uniqueName="[StudentData]" caption="StudentData"/>
  </dimensions>
  <measureGroups count="1">
    <measureGroup name="StudentData" caption="StudentData"/>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516810185189" backgroundQuery="1" createdVersion="8" refreshedVersion="8" minRefreshableVersion="3" recordCount="0" supportSubquery="1" supportAdvancedDrill="1" xr:uid="{E93C37A0-D771-439A-ADF1-52A8DF1086E8}">
  <cacheSource type="external" connectionId="1"/>
  <cacheFields count="15">
    <cacheField name="[Measures].[Average of Math Test1]" caption="Average of Math Test1" numFmtId="0" hierarchy="23" level="32767"/>
    <cacheField name="[Measures].[Average of Math Test2]" caption="Average of Math Test2" numFmtId="0" hierarchy="25" level="32767"/>
    <cacheField name="[Measures].[Average of Math Final]" caption="Average of Math Final" numFmtId="0" hierarchy="27" level="32767"/>
    <cacheField name="[Measures].[Average of English Test1]" caption="Average of English Test1" numFmtId="0" hierarchy="29" level="32767"/>
    <cacheField name="[Measures].[Average of English Test2]" caption="Average of English Test2" numFmtId="0" hierarchy="32" level="32767"/>
    <cacheField name="[Measures].[Average of English Final]" caption="Average of English Final" numFmtId="0" hierarchy="34" level="32767"/>
    <cacheField name="[Measures].[Average of Science Test1]" caption="Average of Science Test1" numFmtId="0" hierarchy="35" level="32767"/>
    <cacheField name="[Measures].[Average of Science Test2]" caption="Average of Science Test2" numFmtId="0" hierarchy="37" level="32767"/>
    <cacheField name="[Measures].[Average of Science Final]" caption="Average of Science Final" numFmtId="0" hierarchy="40" level="32767"/>
    <cacheField name="[Measures].[Average of History Test1]" caption="Average of History Test1" numFmtId="0" hierarchy="41" level="32767"/>
    <cacheField name="[Measures].[Average of History Test2]" caption="Average of History Test2" numFmtId="0" hierarchy="44" level="32767"/>
    <cacheField name="[Measures].[Average of History Final]" caption="Average of History Final" numFmtId="0" hierarchy="45" level="32767"/>
    <cacheField name="[StudentData].[Class].[Class]" caption="Class" numFmtId="0" hierarchy="3" level="1">
      <sharedItems count="3">
        <s v="Class A"/>
        <s v="Class B"/>
        <s v="Class C"/>
      </sharedItems>
    </cacheField>
    <cacheField name="[StudentData].[Gender].[Gender]" caption="Gender" numFmtId="0" hierarchy="2" level="1">
      <sharedItems containsSemiMixedTypes="0" containsNonDate="0" containsString="0"/>
    </cacheField>
    <cacheField name="[StudentData].[Grade].[Grade]" caption="Grade" numFmtId="0" hierarchy="19" level="1">
      <sharedItems containsSemiMixedTypes="0" containsNonDate="0" containsString="0"/>
    </cacheField>
  </cacheFields>
  <cacheHierarchies count="53">
    <cacheHierarchy uniqueName="[StudentData].[Student ID]" caption="Student ID" attribute="1" defaultMemberUniqueName="[StudentData].[Student ID].[All]" allUniqueName="[StudentData].[Student ID].[All]" dimensionUniqueName="[StudentData]" displayFolder="" count="0" memberValueDatatype="130" unbalanced="0"/>
    <cacheHierarchy uniqueName="[StudentData].[Name]" caption="Name" attribute="1" defaultMemberUniqueName="[StudentData].[Name].[All]" allUniqueName="[StudentData].[Name].[All]" dimensionUniqueName="[StudentData]" displayFolder="" count="0" memberValueDatatype="130" unbalanced="0"/>
    <cacheHierarchy uniqueName="[StudentData].[Gender]" caption="Gender" attribute="1" defaultMemberUniqueName="[StudentData].[Gender].[All]" allUniqueName="[StudentData].[Gender].[All]" dimensionUniqueName="[StudentData]" displayFolder="" count="2" memberValueDatatype="130" unbalanced="0">
      <fieldsUsage count="2">
        <fieldUsage x="-1"/>
        <fieldUsage x="13"/>
      </fieldsUsage>
    </cacheHierarchy>
    <cacheHierarchy uniqueName="[StudentData].[Class]" caption="Class" attribute="1" defaultMemberUniqueName="[StudentData].[Class].[All]" allUniqueName="[StudentData].[Class].[All]" dimensionUniqueName="[StudentData]" displayFolder="" count="2" memberValueDatatype="130" unbalanced="0">
      <fieldsUsage count="2">
        <fieldUsage x="-1"/>
        <fieldUsage x="12"/>
      </fieldsUsage>
    </cacheHierarchy>
    <cacheHierarchy uniqueName="[StudentData].[Attendance (%)]" caption="Attendance (%)" attribute="1" defaultMemberUniqueName="[StudentData].[Attendance (%)].[All]" allUniqueName="[StudentData].[Attendance (%)].[All]" dimensionUniqueName="[StudentData]" displayFolder="" count="0" memberValueDatatype="5" unbalanced="0"/>
    <cacheHierarchy uniqueName="[StudentData].[Math Test1]" caption="Math Test1" attribute="1" defaultMemberUniqueName="[StudentData].[Math Test1].[All]" allUniqueName="[StudentData].[Math Test1].[All]" dimensionUniqueName="[StudentData]" displayFolder="" count="0" memberValueDatatype="5" unbalanced="0"/>
    <cacheHierarchy uniqueName="[StudentData].[Math Test2]" caption="Math Test2" attribute="1" defaultMemberUniqueName="[StudentData].[Math Test2].[All]" allUniqueName="[StudentData].[Math Test2].[All]" dimensionUniqueName="[StudentData]" displayFolder="" count="0" memberValueDatatype="5" unbalanced="0"/>
    <cacheHierarchy uniqueName="[StudentData].[Math Final]" caption="Math Final" attribute="1" defaultMemberUniqueName="[StudentData].[Math Final].[All]" allUniqueName="[StudentData].[Math Final].[All]" dimensionUniqueName="[StudentData]" displayFolder="" count="0" memberValueDatatype="5" unbalanced="0"/>
    <cacheHierarchy uniqueName="[StudentData].[English Test1]" caption="English Test1" attribute="1" defaultMemberUniqueName="[StudentData].[English Test1].[All]" allUniqueName="[StudentData].[English Test1].[All]" dimensionUniqueName="[StudentData]" displayFolder="" count="0" memberValueDatatype="5" unbalanced="0"/>
    <cacheHierarchy uniqueName="[StudentData].[English Test2]" caption="English Test2" attribute="1" defaultMemberUniqueName="[StudentData].[English Test2].[All]" allUniqueName="[StudentData].[English Test2].[All]" dimensionUniqueName="[StudentData]" displayFolder="" count="0" memberValueDatatype="5" unbalanced="0"/>
    <cacheHierarchy uniqueName="[StudentData].[English Final]" caption="English Final" attribute="1" defaultMemberUniqueName="[StudentData].[English Final].[All]" allUniqueName="[StudentData].[English Final].[All]" dimensionUniqueName="[StudentData]" displayFolder="" count="0" memberValueDatatype="5" unbalanced="0"/>
    <cacheHierarchy uniqueName="[StudentData].[Science Test1]" caption="Science Test1" attribute="1" defaultMemberUniqueName="[StudentData].[Science Test1].[All]" allUniqueName="[StudentData].[Science Test1].[All]" dimensionUniqueName="[StudentData]" displayFolder="" count="0" memberValueDatatype="5" unbalanced="0"/>
    <cacheHierarchy uniqueName="[StudentData].[Science Test2]" caption="Science Test2" attribute="1" defaultMemberUniqueName="[StudentData].[Science Test2].[All]" allUniqueName="[StudentData].[Science Test2].[All]" dimensionUniqueName="[StudentData]" displayFolder="" count="0" memberValueDatatype="5" unbalanced="0"/>
    <cacheHierarchy uniqueName="[StudentData].[Science Final]" caption="Science Final" attribute="1" defaultMemberUniqueName="[StudentData].[Science Final].[All]" allUniqueName="[StudentData].[Science Final].[All]" dimensionUniqueName="[StudentData]" displayFolder="" count="0" memberValueDatatype="5" unbalanced="0"/>
    <cacheHierarchy uniqueName="[StudentData].[History Test1]" caption="History Test1" attribute="1" defaultMemberUniqueName="[StudentData].[History Test1].[All]" allUniqueName="[StudentData].[History Test1].[All]" dimensionUniqueName="[StudentData]" displayFolder="" count="0" memberValueDatatype="5" unbalanced="0"/>
    <cacheHierarchy uniqueName="[StudentData].[History Test2]" caption="History Test2" attribute="1" defaultMemberUniqueName="[StudentData].[History Test2].[All]" allUniqueName="[StudentData].[History Test2].[All]" dimensionUniqueName="[StudentData]" displayFolder="" count="0" memberValueDatatype="5" unbalanced="0"/>
    <cacheHierarchy uniqueName="[StudentData].[History Final]" caption="History Final" attribute="1" defaultMemberUniqueName="[StudentData].[History Final].[All]" allUniqueName="[StudentData].[History Final].[All]" dimensionUniqueName="[StudentData]" displayFolder="" count="0" memberValueDatatype="5" unbalanced="0"/>
    <cacheHierarchy uniqueName="[StudentData].[Total Score]" caption="Total Score" attribute="1" defaultMemberUniqueName="[StudentData].[Total Score].[All]" allUniqueName="[StudentData].[Total Score].[All]" dimensionUniqueName="[StudentData]" displayFolder="" count="0" memberValueDatatype="5" unbalanced="0"/>
    <cacheHierarchy uniqueName="[StudentData].[Average (%)]" caption="Average (%)" attribute="1" defaultMemberUniqueName="[StudentData].[Average (%)].[All]" allUniqueName="[StudentData].[Average (%)].[All]" dimensionUniqueName="[StudentData]" displayFolder="" count="0" memberValueDatatype="5" unbalanced="0"/>
    <cacheHierarchy uniqueName="[StudentData].[Grade]" caption="Grade" attribute="1" defaultMemberUniqueName="[StudentData].[Grade].[All]" allUniqueName="[StudentData].[Grade].[All]" dimensionUniqueName="[StudentData]" displayFolder="" count="2" memberValueDatatype="130" unbalanced="0">
      <fieldsUsage count="2">
        <fieldUsage x="-1"/>
        <fieldUsage x="14"/>
      </fieldsUsage>
    </cacheHierarchy>
    <cacheHierarchy uniqueName="[Measures].[__XL_Count StudentData]" caption="__XL_Count StudentData" measure="1" displayFolder="" measureGroup="StudentData" count="0" hidden="1"/>
    <cacheHierarchy uniqueName="[Measures].[__No measures defined]" caption="__No measures defined" measure="1" displayFolder="" count="0" hidden="1"/>
    <cacheHierarchy uniqueName="[Measures].[Sum of Math Test1]" caption="Sum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Average of Math Test1]" caption="Average of Math Test1" measure="1" displayFolder="" measureGroup="Student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Math Test2]" caption="Sum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Average of Math Test2]" caption="Average of Math Test2" measure="1" displayFolder="" measureGroup="Student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Math Final]" caption="Sum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Average of Math Final]" caption="Average of Math Final" measure="1" displayFolder="" measureGroup="Student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English Test1]" caption="Sum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Average of English Test1]" caption="Average of English Test1" measure="1" displayFolder="" measureGroup="StudentData"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English Test2]" caption="Sum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English Final]" caption="Sum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English Test2]" caption="Average of English Test2" measure="1" displayFolder="" measureGroup="Student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Science Test1]" caption="Sum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Average of English Final]" caption="Average of English Final" measure="1" displayFolder="" measureGroup="StudentData" count="0" oneField="1" hidden="1">
      <fieldsUsage count="1">
        <fieldUsage x="5"/>
      </fieldsUsage>
      <extLst>
        <ext xmlns:x15="http://schemas.microsoft.com/office/spreadsheetml/2010/11/main" uri="{B97F6D7D-B522-45F9-BDA1-12C45D357490}">
          <x15:cacheHierarchy aggregatedColumn="10"/>
        </ext>
      </extLst>
    </cacheHierarchy>
    <cacheHierarchy uniqueName="[Measures].[Average of Science Test1]" caption="Average of Science Test1" measure="1" displayFolder="" measureGroup="StudentData" count="0" oneField="1" hidden="1">
      <fieldsUsage count="1">
        <fieldUsage x="6"/>
      </fieldsUsage>
      <extLst>
        <ext xmlns:x15="http://schemas.microsoft.com/office/spreadsheetml/2010/11/main" uri="{B97F6D7D-B522-45F9-BDA1-12C45D357490}">
          <x15:cacheHierarchy aggregatedColumn="11"/>
        </ext>
      </extLst>
    </cacheHierarchy>
    <cacheHierarchy uniqueName="[Measures].[Sum of Science Test2]" caption="Sum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Average of Science Test2]" caption="Average of Science Test2" measure="1" displayFolder="" measureGroup="StudentData" count="0" oneField="1" hidden="1">
      <fieldsUsage count="1">
        <fieldUsage x="7"/>
      </fieldsUsage>
      <extLst>
        <ext xmlns:x15="http://schemas.microsoft.com/office/spreadsheetml/2010/11/main" uri="{B97F6D7D-B522-45F9-BDA1-12C45D357490}">
          <x15:cacheHierarchy aggregatedColumn="12"/>
        </ext>
      </extLst>
    </cacheHierarchy>
    <cacheHierarchy uniqueName="[Measures].[Sum of Science Final]" caption="Sum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Sum of History Test1]" caption="Sum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Average of Science Final]" caption="Average of Science Final" measure="1" displayFolder="" measureGroup="StudentData" count="0" oneField="1" hidden="1">
      <fieldsUsage count="1">
        <fieldUsage x="8"/>
      </fieldsUsage>
      <extLst>
        <ext xmlns:x15="http://schemas.microsoft.com/office/spreadsheetml/2010/11/main" uri="{B97F6D7D-B522-45F9-BDA1-12C45D357490}">
          <x15:cacheHierarchy aggregatedColumn="13"/>
        </ext>
      </extLst>
    </cacheHierarchy>
    <cacheHierarchy uniqueName="[Measures].[Average of History Test1]" caption="Average of History Test1" measure="1" displayFolder="" measureGroup="StudentData" count="0" oneField="1" hidden="1">
      <fieldsUsage count="1">
        <fieldUsage x="9"/>
      </fieldsUsage>
      <extLst>
        <ext xmlns:x15="http://schemas.microsoft.com/office/spreadsheetml/2010/11/main" uri="{B97F6D7D-B522-45F9-BDA1-12C45D357490}">
          <x15:cacheHierarchy aggregatedColumn="14"/>
        </ext>
      </extLst>
    </cacheHierarchy>
    <cacheHierarchy uniqueName="[Measures].[Sum of History Test2]" caption="Sum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Sum of History Final]" caption="Sum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Average of History Test2]" caption="Average of History Test2" measure="1" displayFolder="" measureGroup="StudentData" count="0" oneField="1" hidden="1">
      <fieldsUsage count="1">
        <fieldUsage x="10"/>
      </fieldsUsage>
      <extLst>
        <ext xmlns:x15="http://schemas.microsoft.com/office/spreadsheetml/2010/11/main" uri="{B97F6D7D-B522-45F9-BDA1-12C45D357490}">
          <x15:cacheHierarchy aggregatedColumn="15"/>
        </ext>
      </extLst>
    </cacheHierarchy>
    <cacheHierarchy uniqueName="[Measures].[Average of History Final]" caption="Average of History Final" measure="1" displayFolder="" measureGroup="StudentData" count="0" oneField="1" hidden="1">
      <fieldsUsage count="1">
        <fieldUsage x="11"/>
      </fieldsUsage>
      <extLst>
        <ext xmlns:x15="http://schemas.microsoft.com/office/spreadsheetml/2010/11/main" uri="{B97F6D7D-B522-45F9-BDA1-12C45D357490}">
          <x15:cacheHierarchy aggregatedColumn="16"/>
        </ext>
      </extLst>
    </cacheHierarchy>
    <cacheHierarchy uniqueName="[Measures].[Count of Student ID]" caption="Count of Student ID" measure="1" displayFolder="" measureGroup="StudentData"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Average of Attendance (%)]" caption="Average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Sum of Total Score]" caption="Sum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Sum of Average (%)]" caption="Sum of Average (%)" measure="1" displayFolder="" measureGroup="StudentData" count="0" hidden="1">
      <extLst>
        <ext xmlns:x15="http://schemas.microsoft.com/office/spreadsheetml/2010/11/main" uri="{B97F6D7D-B522-45F9-BDA1-12C45D357490}">
          <x15:cacheHierarchy aggregatedColumn="18"/>
        </ext>
      </extLst>
    </cacheHierarchy>
    <cacheHierarchy uniqueName="[Measures].[Max of Total Score]" caption="Max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Average of Average (%)]" caption="Average of Average (%)" measure="1" displayFolder="" measureGroup="Student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tudentData" uniqueName="[StudentData]" caption="StudentData"/>
  </dimensions>
  <measureGroups count="1">
    <measureGroup name="StudentData" caption="StudentData"/>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516808680557" backgroundQuery="1" createdVersion="8" refreshedVersion="8" minRefreshableVersion="3" recordCount="0" supportSubquery="1" supportAdvancedDrill="1" xr:uid="{E0544391-5DDF-4196-870D-A2A0A86CB8AC}">
  <cacheSource type="external" connectionId="1"/>
  <cacheFields count="4">
    <cacheField name="[StudentData].[Class].[Class]" caption="Class" numFmtId="0" hierarchy="3" level="1">
      <sharedItems count="3">
        <s v="Class A"/>
        <s v="Class B"/>
        <s v="Class C"/>
      </sharedItems>
    </cacheField>
    <cacheField name="[StudentData].[Grade].[Grade]" caption="Grade" numFmtId="0" hierarchy="19" level="1">
      <sharedItems count="3">
        <s v="B"/>
        <s v="C"/>
        <s v="D"/>
      </sharedItems>
    </cacheField>
    <cacheField name="[Measures].[Count of Student ID]" caption="Count of Student ID" numFmtId="0" hierarchy="46" level="32767"/>
    <cacheField name="[StudentData].[Gender].[Gender]" caption="Gender" numFmtId="0" hierarchy="2" level="1">
      <sharedItems containsSemiMixedTypes="0" containsNonDate="0" containsString="0"/>
    </cacheField>
  </cacheFields>
  <cacheHierarchies count="53">
    <cacheHierarchy uniqueName="[StudentData].[Student ID]" caption="Student ID" attribute="1" defaultMemberUniqueName="[StudentData].[Student ID].[All]" allUniqueName="[StudentData].[Student ID].[All]" dimensionUniqueName="[StudentData]" displayFolder="" count="0" memberValueDatatype="130" unbalanced="0"/>
    <cacheHierarchy uniqueName="[StudentData].[Name]" caption="Name" attribute="1" defaultMemberUniqueName="[StudentData].[Name].[All]" allUniqueName="[StudentData].[Name].[All]" dimensionUniqueName="[StudentData]" displayFolder="" count="0" memberValueDatatype="130" unbalanced="0"/>
    <cacheHierarchy uniqueName="[StudentData].[Gender]" caption="Gender" attribute="1" defaultMemberUniqueName="[StudentData].[Gender].[All]" allUniqueName="[StudentData].[Gender].[All]" dimensionUniqueName="[StudentData]" displayFolder="" count="2" memberValueDatatype="130" unbalanced="0">
      <fieldsUsage count="2">
        <fieldUsage x="-1"/>
        <fieldUsage x="3"/>
      </fieldsUsage>
    </cacheHierarchy>
    <cacheHierarchy uniqueName="[StudentData].[Class]" caption="Class" attribute="1" defaultMemberUniqueName="[StudentData].[Class].[All]" allUniqueName="[StudentData].[Class].[All]" dimensionUniqueName="[StudentData]" displayFolder="" count="2" memberValueDatatype="130" unbalanced="0">
      <fieldsUsage count="2">
        <fieldUsage x="-1"/>
        <fieldUsage x="0"/>
      </fieldsUsage>
    </cacheHierarchy>
    <cacheHierarchy uniqueName="[StudentData].[Attendance (%)]" caption="Attendance (%)" attribute="1" defaultMemberUniqueName="[StudentData].[Attendance (%)].[All]" allUniqueName="[StudentData].[Attendance (%)].[All]" dimensionUniqueName="[StudentData]" displayFolder="" count="0" memberValueDatatype="5" unbalanced="0"/>
    <cacheHierarchy uniqueName="[StudentData].[Math Test1]" caption="Math Test1" attribute="1" defaultMemberUniqueName="[StudentData].[Math Test1].[All]" allUniqueName="[StudentData].[Math Test1].[All]" dimensionUniqueName="[StudentData]" displayFolder="" count="0" memberValueDatatype="5" unbalanced="0"/>
    <cacheHierarchy uniqueName="[StudentData].[Math Test2]" caption="Math Test2" attribute="1" defaultMemberUniqueName="[StudentData].[Math Test2].[All]" allUniqueName="[StudentData].[Math Test2].[All]" dimensionUniqueName="[StudentData]" displayFolder="" count="0" memberValueDatatype="5" unbalanced="0"/>
    <cacheHierarchy uniqueName="[StudentData].[Math Final]" caption="Math Final" attribute="1" defaultMemberUniqueName="[StudentData].[Math Final].[All]" allUniqueName="[StudentData].[Math Final].[All]" dimensionUniqueName="[StudentData]" displayFolder="" count="0" memberValueDatatype="5" unbalanced="0"/>
    <cacheHierarchy uniqueName="[StudentData].[English Test1]" caption="English Test1" attribute="1" defaultMemberUniqueName="[StudentData].[English Test1].[All]" allUniqueName="[StudentData].[English Test1].[All]" dimensionUniqueName="[StudentData]" displayFolder="" count="0" memberValueDatatype="5" unbalanced="0"/>
    <cacheHierarchy uniqueName="[StudentData].[English Test2]" caption="English Test2" attribute="1" defaultMemberUniqueName="[StudentData].[English Test2].[All]" allUniqueName="[StudentData].[English Test2].[All]" dimensionUniqueName="[StudentData]" displayFolder="" count="0" memberValueDatatype="5" unbalanced="0"/>
    <cacheHierarchy uniqueName="[StudentData].[English Final]" caption="English Final" attribute="1" defaultMemberUniqueName="[StudentData].[English Final].[All]" allUniqueName="[StudentData].[English Final].[All]" dimensionUniqueName="[StudentData]" displayFolder="" count="0" memberValueDatatype="5" unbalanced="0"/>
    <cacheHierarchy uniqueName="[StudentData].[Science Test1]" caption="Science Test1" attribute="1" defaultMemberUniqueName="[StudentData].[Science Test1].[All]" allUniqueName="[StudentData].[Science Test1].[All]" dimensionUniqueName="[StudentData]" displayFolder="" count="0" memberValueDatatype="5" unbalanced="0"/>
    <cacheHierarchy uniqueName="[StudentData].[Science Test2]" caption="Science Test2" attribute="1" defaultMemberUniqueName="[StudentData].[Science Test2].[All]" allUniqueName="[StudentData].[Science Test2].[All]" dimensionUniqueName="[StudentData]" displayFolder="" count="0" memberValueDatatype="5" unbalanced="0"/>
    <cacheHierarchy uniqueName="[StudentData].[Science Final]" caption="Science Final" attribute="1" defaultMemberUniqueName="[StudentData].[Science Final].[All]" allUniqueName="[StudentData].[Science Final].[All]" dimensionUniqueName="[StudentData]" displayFolder="" count="0" memberValueDatatype="5" unbalanced="0"/>
    <cacheHierarchy uniqueName="[StudentData].[History Test1]" caption="History Test1" attribute="1" defaultMemberUniqueName="[StudentData].[History Test1].[All]" allUniqueName="[StudentData].[History Test1].[All]" dimensionUniqueName="[StudentData]" displayFolder="" count="0" memberValueDatatype="5" unbalanced="0"/>
    <cacheHierarchy uniqueName="[StudentData].[History Test2]" caption="History Test2" attribute="1" defaultMemberUniqueName="[StudentData].[History Test2].[All]" allUniqueName="[StudentData].[History Test2].[All]" dimensionUniqueName="[StudentData]" displayFolder="" count="0" memberValueDatatype="5" unbalanced="0"/>
    <cacheHierarchy uniqueName="[StudentData].[History Final]" caption="History Final" attribute="1" defaultMemberUniqueName="[StudentData].[History Final].[All]" allUniqueName="[StudentData].[History Final].[All]" dimensionUniqueName="[StudentData]" displayFolder="" count="0" memberValueDatatype="5" unbalanced="0"/>
    <cacheHierarchy uniqueName="[StudentData].[Total Score]" caption="Total Score" attribute="1" defaultMemberUniqueName="[StudentData].[Total Score].[All]" allUniqueName="[StudentData].[Total Score].[All]" dimensionUniqueName="[StudentData]" displayFolder="" count="0" memberValueDatatype="5" unbalanced="0"/>
    <cacheHierarchy uniqueName="[StudentData].[Average (%)]" caption="Average (%)" attribute="1" defaultMemberUniqueName="[StudentData].[Average (%)].[All]" allUniqueName="[StudentData].[Average (%)].[All]" dimensionUniqueName="[StudentData]" displayFolder="" count="0" memberValueDatatype="5" unbalanced="0"/>
    <cacheHierarchy uniqueName="[StudentData].[Grade]" caption="Grade" attribute="1" defaultMemberUniqueName="[StudentData].[Grade].[All]" allUniqueName="[StudentData].[Grade].[All]" dimensionUniqueName="[StudentData]" displayFolder="" count="2" memberValueDatatype="130" unbalanced="0">
      <fieldsUsage count="2">
        <fieldUsage x="-1"/>
        <fieldUsage x="1"/>
      </fieldsUsage>
    </cacheHierarchy>
    <cacheHierarchy uniqueName="[Measures].[__XL_Count StudentData]" caption="__XL_Count StudentData" measure="1" displayFolder="" measureGroup="StudentData" count="0" hidden="1"/>
    <cacheHierarchy uniqueName="[Measures].[__No measures defined]" caption="__No measures defined" measure="1" displayFolder="" count="0" hidden="1"/>
    <cacheHierarchy uniqueName="[Measures].[Sum of Math Test1]" caption="Sum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Average of Math Test1]" caption="Average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Sum of Math Test2]" caption="Sum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Average of Math Test2]" caption="Average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Sum of Math Final]" caption="Sum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Average of Math Final]" caption="Average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Sum of English Test1]" caption="Sum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Average of English Test1]" caption="Average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Sum of English Test2]" caption="Sum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English Final]" caption="Sum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English Test2]" caption="Average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Science Test1]" caption="Sum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Average of English Final]" caption="Average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Science Test1]" caption="Average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Sum of Science Test2]" caption="Sum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Average of Science Test2]" caption="Average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Sum of Science Final]" caption="Sum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Sum of History Test1]" caption="Sum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Average of Science Final]" caption="Average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Average of History Test1]" caption="Average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Sum of History Test2]" caption="Sum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Sum of History Final]" caption="Sum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Average of History Test2]" caption="Average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Average of History Final]" caption="Average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Count of Student ID]" caption="Count of Student ID" measure="1" displayFolder="" measureGroup="StudentData"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Average of Attendance (%)]" caption="Average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Sum of Total Score]" caption="Sum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Sum of Average (%)]" caption="Sum of Average (%)" measure="1" displayFolder="" measureGroup="StudentData" count="0" hidden="1">
      <extLst>
        <ext xmlns:x15="http://schemas.microsoft.com/office/spreadsheetml/2010/11/main" uri="{B97F6D7D-B522-45F9-BDA1-12C45D357490}">
          <x15:cacheHierarchy aggregatedColumn="18"/>
        </ext>
      </extLst>
    </cacheHierarchy>
    <cacheHierarchy uniqueName="[Measures].[Max of Total Score]" caption="Max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Average of Average (%)]" caption="Average of Average (%)" measure="1" displayFolder="" measureGroup="Student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tudentData" uniqueName="[StudentData]" caption="StudentData"/>
  </dimensions>
  <measureGroups count="1">
    <measureGroup name="StudentData" caption="StudentData"/>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516807638887" backgroundQuery="1" createdVersion="8" refreshedVersion="8" minRefreshableVersion="3" recordCount="0" supportSubquery="1" supportAdvancedDrill="1" xr:uid="{2FA34C2E-CA6F-48B1-A0D3-C831DCEDE23D}">
  <cacheSource type="external" connectionId="1"/>
  <cacheFields count="4">
    <cacheField name="[StudentData].[Class].[Class]" caption="Class" numFmtId="0" hierarchy="3" level="1">
      <sharedItems count="3">
        <s v="Class A"/>
        <s v="Class B"/>
        <s v="Class C"/>
      </sharedItems>
    </cacheField>
    <cacheField name="[Measures].[Average of Attendance (%)]" caption="Average of Attendance (%)" numFmtId="0" hierarchy="48" level="32767"/>
    <cacheField name="[StudentData].[Gender].[Gender]" caption="Gender" numFmtId="0" hierarchy="2" level="1">
      <sharedItems containsSemiMixedTypes="0" containsNonDate="0" containsString="0"/>
    </cacheField>
    <cacheField name="[StudentData].[Grade].[Grade]" caption="Grade" numFmtId="0" hierarchy="19" level="1">
      <sharedItems containsSemiMixedTypes="0" containsNonDate="0" containsString="0"/>
    </cacheField>
  </cacheFields>
  <cacheHierarchies count="53">
    <cacheHierarchy uniqueName="[StudentData].[Student ID]" caption="Student ID" attribute="1" defaultMemberUniqueName="[StudentData].[Student ID].[All]" allUniqueName="[StudentData].[Student ID].[All]" dimensionUniqueName="[StudentData]" displayFolder="" count="0" memberValueDatatype="130" unbalanced="0"/>
    <cacheHierarchy uniqueName="[StudentData].[Name]" caption="Name" attribute="1" defaultMemberUniqueName="[StudentData].[Name].[All]" allUniqueName="[StudentData].[Name].[All]" dimensionUniqueName="[StudentData]" displayFolder="" count="0" memberValueDatatype="130" unbalanced="0"/>
    <cacheHierarchy uniqueName="[StudentData].[Gender]" caption="Gender" attribute="1" defaultMemberUniqueName="[StudentData].[Gender].[All]" allUniqueName="[StudentData].[Gender].[All]" dimensionUniqueName="[StudentData]" displayFolder="" count="2" memberValueDatatype="130" unbalanced="0">
      <fieldsUsage count="2">
        <fieldUsage x="-1"/>
        <fieldUsage x="2"/>
      </fieldsUsage>
    </cacheHierarchy>
    <cacheHierarchy uniqueName="[StudentData].[Class]" caption="Class" attribute="1" defaultMemberUniqueName="[StudentData].[Class].[All]" allUniqueName="[StudentData].[Class].[All]" dimensionUniqueName="[StudentData]" displayFolder="" count="2" memberValueDatatype="130" unbalanced="0">
      <fieldsUsage count="2">
        <fieldUsage x="-1"/>
        <fieldUsage x="0"/>
      </fieldsUsage>
    </cacheHierarchy>
    <cacheHierarchy uniqueName="[StudentData].[Attendance (%)]" caption="Attendance (%)" attribute="1" defaultMemberUniqueName="[StudentData].[Attendance (%)].[All]" allUniqueName="[StudentData].[Attendance (%)].[All]" dimensionUniqueName="[StudentData]" displayFolder="" count="0" memberValueDatatype="5" unbalanced="0"/>
    <cacheHierarchy uniqueName="[StudentData].[Math Test1]" caption="Math Test1" attribute="1" defaultMemberUniqueName="[StudentData].[Math Test1].[All]" allUniqueName="[StudentData].[Math Test1].[All]" dimensionUniqueName="[StudentData]" displayFolder="" count="0" memberValueDatatype="5" unbalanced="0"/>
    <cacheHierarchy uniqueName="[StudentData].[Math Test2]" caption="Math Test2" attribute="1" defaultMemberUniqueName="[StudentData].[Math Test2].[All]" allUniqueName="[StudentData].[Math Test2].[All]" dimensionUniqueName="[StudentData]" displayFolder="" count="0" memberValueDatatype="5" unbalanced="0"/>
    <cacheHierarchy uniqueName="[StudentData].[Math Final]" caption="Math Final" attribute="1" defaultMemberUniqueName="[StudentData].[Math Final].[All]" allUniqueName="[StudentData].[Math Final].[All]" dimensionUniqueName="[StudentData]" displayFolder="" count="0" memberValueDatatype="5" unbalanced="0"/>
    <cacheHierarchy uniqueName="[StudentData].[English Test1]" caption="English Test1" attribute="1" defaultMemberUniqueName="[StudentData].[English Test1].[All]" allUniqueName="[StudentData].[English Test1].[All]" dimensionUniqueName="[StudentData]" displayFolder="" count="0" memberValueDatatype="5" unbalanced="0"/>
    <cacheHierarchy uniqueName="[StudentData].[English Test2]" caption="English Test2" attribute="1" defaultMemberUniqueName="[StudentData].[English Test2].[All]" allUniqueName="[StudentData].[English Test2].[All]" dimensionUniqueName="[StudentData]" displayFolder="" count="0" memberValueDatatype="5" unbalanced="0"/>
    <cacheHierarchy uniqueName="[StudentData].[English Final]" caption="English Final" attribute="1" defaultMemberUniqueName="[StudentData].[English Final].[All]" allUniqueName="[StudentData].[English Final].[All]" dimensionUniqueName="[StudentData]" displayFolder="" count="0" memberValueDatatype="5" unbalanced="0"/>
    <cacheHierarchy uniqueName="[StudentData].[Science Test1]" caption="Science Test1" attribute="1" defaultMemberUniqueName="[StudentData].[Science Test1].[All]" allUniqueName="[StudentData].[Science Test1].[All]" dimensionUniqueName="[StudentData]" displayFolder="" count="0" memberValueDatatype="5" unbalanced="0"/>
    <cacheHierarchy uniqueName="[StudentData].[Science Test2]" caption="Science Test2" attribute="1" defaultMemberUniqueName="[StudentData].[Science Test2].[All]" allUniqueName="[StudentData].[Science Test2].[All]" dimensionUniqueName="[StudentData]" displayFolder="" count="0" memberValueDatatype="5" unbalanced="0"/>
    <cacheHierarchy uniqueName="[StudentData].[Science Final]" caption="Science Final" attribute="1" defaultMemberUniqueName="[StudentData].[Science Final].[All]" allUniqueName="[StudentData].[Science Final].[All]" dimensionUniqueName="[StudentData]" displayFolder="" count="0" memberValueDatatype="5" unbalanced="0"/>
    <cacheHierarchy uniqueName="[StudentData].[History Test1]" caption="History Test1" attribute="1" defaultMemberUniqueName="[StudentData].[History Test1].[All]" allUniqueName="[StudentData].[History Test1].[All]" dimensionUniqueName="[StudentData]" displayFolder="" count="0" memberValueDatatype="5" unbalanced="0"/>
    <cacheHierarchy uniqueName="[StudentData].[History Test2]" caption="History Test2" attribute="1" defaultMemberUniqueName="[StudentData].[History Test2].[All]" allUniqueName="[StudentData].[History Test2].[All]" dimensionUniqueName="[StudentData]" displayFolder="" count="0" memberValueDatatype="5" unbalanced="0"/>
    <cacheHierarchy uniqueName="[StudentData].[History Final]" caption="History Final" attribute="1" defaultMemberUniqueName="[StudentData].[History Final].[All]" allUniqueName="[StudentData].[History Final].[All]" dimensionUniqueName="[StudentData]" displayFolder="" count="0" memberValueDatatype="5" unbalanced="0"/>
    <cacheHierarchy uniqueName="[StudentData].[Total Score]" caption="Total Score" attribute="1" defaultMemberUniqueName="[StudentData].[Total Score].[All]" allUniqueName="[StudentData].[Total Score].[All]" dimensionUniqueName="[StudentData]" displayFolder="" count="0" memberValueDatatype="5" unbalanced="0"/>
    <cacheHierarchy uniqueName="[StudentData].[Average (%)]" caption="Average (%)" attribute="1" defaultMemberUniqueName="[StudentData].[Average (%)].[All]" allUniqueName="[StudentData].[Average (%)].[All]" dimensionUniqueName="[StudentData]" displayFolder="" count="0" memberValueDatatype="5" unbalanced="0"/>
    <cacheHierarchy uniqueName="[StudentData].[Grade]" caption="Grade" attribute="1" defaultMemberUniqueName="[StudentData].[Grade].[All]" allUniqueName="[StudentData].[Grade].[All]" dimensionUniqueName="[StudentData]" displayFolder="" count="2" memberValueDatatype="130" unbalanced="0">
      <fieldsUsage count="2">
        <fieldUsage x="-1"/>
        <fieldUsage x="3"/>
      </fieldsUsage>
    </cacheHierarchy>
    <cacheHierarchy uniqueName="[Measures].[__XL_Count StudentData]" caption="__XL_Count StudentData" measure="1" displayFolder="" measureGroup="StudentData" count="0" hidden="1"/>
    <cacheHierarchy uniqueName="[Measures].[__No measures defined]" caption="__No measures defined" measure="1" displayFolder="" count="0" hidden="1"/>
    <cacheHierarchy uniqueName="[Measures].[Sum of Math Test1]" caption="Sum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Average of Math Test1]" caption="Average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Sum of Math Test2]" caption="Sum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Average of Math Test2]" caption="Average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Sum of Math Final]" caption="Sum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Average of Math Final]" caption="Average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Sum of English Test1]" caption="Sum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Average of English Test1]" caption="Average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Sum of English Test2]" caption="Sum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English Final]" caption="Sum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English Test2]" caption="Average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Science Test1]" caption="Sum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Average of English Final]" caption="Average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Science Test1]" caption="Average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Sum of Science Test2]" caption="Sum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Average of Science Test2]" caption="Average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Sum of Science Final]" caption="Sum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Sum of History Test1]" caption="Sum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Average of Science Final]" caption="Average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Average of History Test1]" caption="Average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Sum of History Test2]" caption="Sum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Sum of History Final]" caption="Sum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Average of History Test2]" caption="Average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Average of History Final]" caption="Average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Count of Student ID]" caption="Count of Student ID" measure="1" displayFolder="" measureGroup="StudentData"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Average of Attendance (%)]" caption="Average of Attendance (%)" measure="1" displayFolder="" measureGroup="Student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Score]" caption="Sum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Sum of Average (%)]" caption="Sum of Average (%)" measure="1" displayFolder="" measureGroup="StudentData" count="0" hidden="1">
      <extLst>
        <ext xmlns:x15="http://schemas.microsoft.com/office/spreadsheetml/2010/11/main" uri="{B97F6D7D-B522-45F9-BDA1-12C45D357490}">
          <x15:cacheHierarchy aggregatedColumn="18"/>
        </ext>
      </extLst>
    </cacheHierarchy>
    <cacheHierarchy uniqueName="[Measures].[Max of Total Score]" caption="Max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Average of Average (%)]" caption="Average of Average (%)" measure="1" displayFolder="" measureGroup="Student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tudentData" uniqueName="[StudentData]" caption="StudentData"/>
  </dimensions>
  <measureGroups count="1">
    <measureGroup name="StudentData" caption="StudentData"/>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513151967592" backgroundQuery="1" createdVersion="3" refreshedVersion="8" minRefreshableVersion="3" recordCount="0" supportSubquery="1" supportAdvancedDrill="1" xr:uid="{24431A4D-583B-45C1-A5D9-E014C36C874F}">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StudentData].[Student ID]" caption="Student ID" attribute="1" defaultMemberUniqueName="[StudentData].[Student ID].[All]" allUniqueName="[StudentData].[Student ID].[All]" dimensionUniqueName="[StudentData]" displayFolder="" count="0" memberValueDatatype="130" unbalanced="0"/>
    <cacheHierarchy uniqueName="[StudentData].[Name]" caption="Name" attribute="1" defaultMemberUniqueName="[StudentData].[Name].[All]" allUniqueName="[StudentData].[Name].[All]" dimensionUniqueName="[StudentData]" displayFolder="" count="0" memberValueDatatype="130" unbalanced="0"/>
    <cacheHierarchy uniqueName="[StudentData].[Gender]" caption="Gender" attribute="1" defaultMemberUniqueName="[StudentData].[Gender].[All]" allUniqueName="[StudentData].[Gender].[All]" dimensionUniqueName="[StudentData]" displayFolder="" count="2" memberValueDatatype="130" unbalanced="0"/>
    <cacheHierarchy uniqueName="[StudentData].[Class]" caption="Class" attribute="1" defaultMemberUniqueName="[StudentData].[Class].[All]" allUniqueName="[StudentData].[Class].[All]" dimensionUniqueName="[StudentData]" displayFolder="" count="2" memberValueDatatype="130" unbalanced="0"/>
    <cacheHierarchy uniqueName="[StudentData].[Attendance (%)]" caption="Attendance (%)" attribute="1" defaultMemberUniqueName="[StudentData].[Attendance (%)].[All]" allUniqueName="[StudentData].[Attendance (%)].[All]" dimensionUniqueName="[StudentData]" displayFolder="" count="0" memberValueDatatype="5" unbalanced="0"/>
    <cacheHierarchy uniqueName="[StudentData].[Math Test1]" caption="Math Test1" attribute="1" defaultMemberUniqueName="[StudentData].[Math Test1].[All]" allUniqueName="[StudentData].[Math Test1].[All]" dimensionUniqueName="[StudentData]" displayFolder="" count="0" memberValueDatatype="5" unbalanced="0"/>
    <cacheHierarchy uniqueName="[StudentData].[Math Test2]" caption="Math Test2" attribute="1" defaultMemberUniqueName="[StudentData].[Math Test2].[All]" allUniqueName="[StudentData].[Math Test2].[All]" dimensionUniqueName="[StudentData]" displayFolder="" count="0" memberValueDatatype="5" unbalanced="0"/>
    <cacheHierarchy uniqueName="[StudentData].[Math Final]" caption="Math Final" attribute="1" defaultMemberUniqueName="[StudentData].[Math Final].[All]" allUniqueName="[StudentData].[Math Final].[All]" dimensionUniqueName="[StudentData]" displayFolder="" count="0" memberValueDatatype="5" unbalanced="0"/>
    <cacheHierarchy uniqueName="[StudentData].[English Test1]" caption="English Test1" attribute="1" defaultMemberUniqueName="[StudentData].[English Test1].[All]" allUniqueName="[StudentData].[English Test1].[All]" dimensionUniqueName="[StudentData]" displayFolder="" count="0" memberValueDatatype="5" unbalanced="0"/>
    <cacheHierarchy uniqueName="[StudentData].[English Test2]" caption="English Test2" attribute="1" defaultMemberUniqueName="[StudentData].[English Test2].[All]" allUniqueName="[StudentData].[English Test2].[All]" dimensionUniqueName="[StudentData]" displayFolder="" count="0" memberValueDatatype="5" unbalanced="0"/>
    <cacheHierarchy uniqueName="[StudentData].[English Final]" caption="English Final" attribute="1" defaultMemberUniqueName="[StudentData].[English Final].[All]" allUniqueName="[StudentData].[English Final].[All]" dimensionUniqueName="[StudentData]" displayFolder="" count="0" memberValueDatatype="5" unbalanced="0"/>
    <cacheHierarchy uniqueName="[StudentData].[Science Test1]" caption="Science Test1" attribute="1" defaultMemberUniqueName="[StudentData].[Science Test1].[All]" allUniqueName="[StudentData].[Science Test1].[All]" dimensionUniqueName="[StudentData]" displayFolder="" count="0" memberValueDatatype="5" unbalanced="0"/>
    <cacheHierarchy uniqueName="[StudentData].[Science Test2]" caption="Science Test2" attribute="1" defaultMemberUniqueName="[StudentData].[Science Test2].[All]" allUniqueName="[StudentData].[Science Test2].[All]" dimensionUniqueName="[StudentData]" displayFolder="" count="0" memberValueDatatype="5" unbalanced="0"/>
    <cacheHierarchy uniqueName="[StudentData].[Science Final]" caption="Science Final" attribute="1" defaultMemberUniqueName="[StudentData].[Science Final].[All]" allUniqueName="[StudentData].[Science Final].[All]" dimensionUniqueName="[StudentData]" displayFolder="" count="0" memberValueDatatype="5" unbalanced="0"/>
    <cacheHierarchy uniqueName="[StudentData].[History Test1]" caption="History Test1" attribute="1" defaultMemberUniqueName="[StudentData].[History Test1].[All]" allUniqueName="[StudentData].[History Test1].[All]" dimensionUniqueName="[StudentData]" displayFolder="" count="0" memberValueDatatype="5" unbalanced="0"/>
    <cacheHierarchy uniqueName="[StudentData].[History Test2]" caption="History Test2" attribute="1" defaultMemberUniqueName="[StudentData].[History Test2].[All]" allUniqueName="[StudentData].[History Test2].[All]" dimensionUniqueName="[StudentData]" displayFolder="" count="0" memberValueDatatype="5" unbalanced="0"/>
    <cacheHierarchy uniqueName="[StudentData].[History Final]" caption="History Final" attribute="1" defaultMemberUniqueName="[StudentData].[History Final].[All]" allUniqueName="[StudentData].[History Final].[All]" dimensionUniqueName="[StudentData]" displayFolder="" count="0" memberValueDatatype="5" unbalanced="0"/>
    <cacheHierarchy uniqueName="[StudentData].[Total Score]" caption="Total Score" attribute="1" defaultMemberUniqueName="[StudentData].[Total Score].[All]" allUniqueName="[StudentData].[Total Score].[All]" dimensionUniqueName="[StudentData]" displayFolder="" count="0" memberValueDatatype="5" unbalanced="0"/>
    <cacheHierarchy uniqueName="[StudentData].[Average (%)]" caption="Average (%)" attribute="1" defaultMemberUniqueName="[StudentData].[Average (%)].[All]" allUniqueName="[StudentData].[Average (%)].[All]" dimensionUniqueName="[StudentData]" displayFolder="" count="0" memberValueDatatype="5" unbalanced="0"/>
    <cacheHierarchy uniqueName="[StudentData].[Grade]" caption="Grade" attribute="1" defaultMemberUniqueName="[StudentData].[Grade].[All]" allUniqueName="[StudentData].[Grade].[All]" dimensionUniqueName="[StudentData]" displayFolder="" count="2" memberValueDatatype="130" unbalanced="0"/>
    <cacheHierarchy uniqueName="[Measures].[__XL_Count StudentData]" caption="__XL_Count StudentData" measure="1" displayFolder="" measureGroup="StudentData" count="0" hidden="1"/>
    <cacheHierarchy uniqueName="[Measures].[__No measures defined]" caption="__No measures defined" measure="1" displayFolder="" count="0" hidden="1"/>
    <cacheHierarchy uniqueName="[Measures].[Sum of Math Test1]" caption="Sum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Average of Math Test1]" caption="Average of Math Test1" measure="1" displayFolder="" measureGroup="StudentData" count="0" hidden="1">
      <extLst>
        <ext xmlns:x15="http://schemas.microsoft.com/office/spreadsheetml/2010/11/main" uri="{B97F6D7D-B522-45F9-BDA1-12C45D357490}">
          <x15:cacheHierarchy aggregatedColumn="5"/>
        </ext>
      </extLst>
    </cacheHierarchy>
    <cacheHierarchy uniqueName="[Measures].[Sum of Math Test2]" caption="Sum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Average of Math Test2]" caption="Average of Math Test2" measure="1" displayFolder="" measureGroup="StudentData" count="0" hidden="1">
      <extLst>
        <ext xmlns:x15="http://schemas.microsoft.com/office/spreadsheetml/2010/11/main" uri="{B97F6D7D-B522-45F9-BDA1-12C45D357490}">
          <x15:cacheHierarchy aggregatedColumn="6"/>
        </ext>
      </extLst>
    </cacheHierarchy>
    <cacheHierarchy uniqueName="[Measures].[Sum of Math Final]" caption="Sum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Average of Math Final]" caption="Average of Math Final" measure="1" displayFolder="" measureGroup="StudentData" count="0" hidden="1">
      <extLst>
        <ext xmlns:x15="http://schemas.microsoft.com/office/spreadsheetml/2010/11/main" uri="{B97F6D7D-B522-45F9-BDA1-12C45D357490}">
          <x15:cacheHierarchy aggregatedColumn="7"/>
        </ext>
      </extLst>
    </cacheHierarchy>
    <cacheHierarchy uniqueName="[Measures].[Sum of English Test1]" caption="Sum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Average of English Test1]" caption="Average of English Test1" measure="1" displayFolder="" measureGroup="StudentData" count="0" hidden="1">
      <extLst>
        <ext xmlns:x15="http://schemas.microsoft.com/office/spreadsheetml/2010/11/main" uri="{B97F6D7D-B522-45F9-BDA1-12C45D357490}">
          <x15:cacheHierarchy aggregatedColumn="8"/>
        </ext>
      </extLst>
    </cacheHierarchy>
    <cacheHierarchy uniqueName="[Measures].[Sum of English Test2]" caption="Sum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English Final]" caption="Sum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English Test2]" caption="Average of English Test2" measure="1" displayFolder="" measureGroup="StudentData" count="0" hidden="1">
      <extLst>
        <ext xmlns:x15="http://schemas.microsoft.com/office/spreadsheetml/2010/11/main" uri="{B97F6D7D-B522-45F9-BDA1-12C45D357490}">
          <x15:cacheHierarchy aggregatedColumn="9"/>
        </ext>
      </extLst>
    </cacheHierarchy>
    <cacheHierarchy uniqueName="[Measures].[Sum of Science Test1]" caption="Sum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Average of English Final]" caption="Average of English Final" measure="1" displayFolder="" measureGroup="StudentData" count="0" hidden="1">
      <extLst>
        <ext xmlns:x15="http://schemas.microsoft.com/office/spreadsheetml/2010/11/main" uri="{B97F6D7D-B522-45F9-BDA1-12C45D357490}">
          <x15:cacheHierarchy aggregatedColumn="10"/>
        </ext>
      </extLst>
    </cacheHierarchy>
    <cacheHierarchy uniqueName="[Measures].[Average of Science Test1]" caption="Average of Science Test1" measure="1" displayFolder="" measureGroup="StudentData" count="0" hidden="1">
      <extLst>
        <ext xmlns:x15="http://schemas.microsoft.com/office/spreadsheetml/2010/11/main" uri="{B97F6D7D-B522-45F9-BDA1-12C45D357490}">
          <x15:cacheHierarchy aggregatedColumn="11"/>
        </ext>
      </extLst>
    </cacheHierarchy>
    <cacheHierarchy uniqueName="[Measures].[Sum of Science Test2]" caption="Sum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Average of Science Test2]" caption="Average of Science Test2" measure="1" displayFolder="" measureGroup="StudentData" count="0" hidden="1">
      <extLst>
        <ext xmlns:x15="http://schemas.microsoft.com/office/spreadsheetml/2010/11/main" uri="{B97F6D7D-B522-45F9-BDA1-12C45D357490}">
          <x15:cacheHierarchy aggregatedColumn="12"/>
        </ext>
      </extLst>
    </cacheHierarchy>
    <cacheHierarchy uniqueName="[Measures].[Sum of Science Final]" caption="Sum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Sum of History Test1]" caption="Sum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Average of Science Final]" caption="Average of Science Final" measure="1" displayFolder="" measureGroup="StudentData" count="0" hidden="1">
      <extLst>
        <ext xmlns:x15="http://schemas.microsoft.com/office/spreadsheetml/2010/11/main" uri="{B97F6D7D-B522-45F9-BDA1-12C45D357490}">
          <x15:cacheHierarchy aggregatedColumn="13"/>
        </ext>
      </extLst>
    </cacheHierarchy>
    <cacheHierarchy uniqueName="[Measures].[Average of History Test1]" caption="Average of History Test1" measure="1" displayFolder="" measureGroup="StudentData" count="0" hidden="1">
      <extLst>
        <ext xmlns:x15="http://schemas.microsoft.com/office/spreadsheetml/2010/11/main" uri="{B97F6D7D-B522-45F9-BDA1-12C45D357490}">
          <x15:cacheHierarchy aggregatedColumn="14"/>
        </ext>
      </extLst>
    </cacheHierarchy>
    <cacheHierarchy uniqueName="[Measures].[Sum of History Test2]" caption="Sum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Sum of History Final]" caption="Sum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Average of History Test2]" caption="Average of History Test2" measure="1" displayFolder="" measureGroup="StudentData" count="0" hidden="1">
      <extLst>
        <ext xmlns:x15="http://schemas.microsoft.com/office/spreadsheetml/2010/11/main" uri="{B97F6D7D-B522-45F9-BDA1-12C45D357490}">
          <x15:cacheHierarchy aggregatedColumn="15"/>
        </ext>
      </extLst>
    </cacheHierarchy>
    <cacheHierarchy uniqueName="[Measures].[Average of History Final]" caption="Average of History Final" measure="1" displayFolder="" measureGroup="StudentData" count="0" hidden="1">
      <extLst>
        <ext xmlns:x15="http://schemas.microsoft.com/office/spreadsheetml/2010/11/main" uri="{B97F6D7D-B522-45F9-BDA1-12C45D357490}">
          <x15:cacheHierarchy aggregatedColumn="16"/>
        </ext>
      </extLst>
    </cacheHierarchy>
    <cacheHierarchy uniqueName="[Measures].[Count of Student ID]" caption="Count of Student ID" measure="1" displayFolder="" measureGroup="StudentData"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Average of Attendance (%)]" caption="Average of Attendance (%)" measure="1" displayFolder="" measureGroup="StudentData" count="0" hidden="1">
      <extLst>
        <ext xmlns:x15="http://schemas.microsoft.com/office/spreadsheetml/2010/11/main" uri="{B97F6D7D-B522-45F9-BDA1-12C45D357490}">
          <x15:cacheHierarchy aggregatedColumn="4"/>
        </ext>
      </extLst>
    </cacheHierarchy>
    <cacheHierarchy uniqueName="[Measures].[Sum of Total Score]" caption="Sum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Sum of Average (%)]" caption="Sum of Average (%)" measure="1" displayFolder="" measureGroup="StudentData" count="0" hidden="1">
      <extLst>
        <ext xmlns:x15="http://schemas.microsoft.com/office/spreadsheetml/2010/11/main" uri="{B97F6D7D-B522-45F9-BDA1-12C45D357490}">
          <x15:cacheHierarchy aggregatedColumn="18"/>
        </ext>
      </extLst>
    </cacheHierarchy>
    <cacheHierarchy uniqueName="[Measures].[Max of Total Score]" caption="Max of Total Score" measure="1" displayFolder="" measureGroup="StudentData" count="0" hidden="1">
      <extLst>
        <ext xmlns:x15="http://schemas.microsoft.com/office/spreadsheetml/2010/11/main" uri="{B97F6D7D-B522-45F9-BDA1-12C45D357490}">
          <x15:cacheHierarchy aggregatedColumn="17"/>
        </ext>
      </extLst>
    </cacheHierarchy>
    <cacheHierarchy uniqueName="[Measures].[Average of Average (%)]" caption="Average of Average (%)" measure="1" displayFolder="" measureGroup="Student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72890125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1ACA2A-27E9-4842-9C3B-089FE47E661C}" name="PivotTable3"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lass" colHeaderCaption="Grade">
  <location ref="B16:F21"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4">
    <i>
      <x/>
    </i>
    <i>
      <x v="1"/>
    </i>
    <i>
      <x v="2"/>
    </i>
    <i t="grand">
      <x/>
    </i>
  </colItems>
  <dataFields count="1">
    <dataField name="Count of Student ID" fld="2" subtotal="count" baseField="0" baseItem="0"/>
  </dataFields>
  <formats count="10">
    <format dxfId="23">
      <pivotArea type="all" dataOnly="0" outline="0" fieldPosition="0"/>
    </format>
    <format dxfId="22">
      <pivotArea outline="0" collapsedLevelsAreSubtotals="1" fieldPosition="0"/>
    </format>
    <format dxfId="21">
      <pivotArea type="origin" dataOnly="0" labelOnly="1" outline="0" fieldPosition="0"/>
    </format>
    <format dxfId="20">
      <pivotArea field="1" type="button" dataOnly="0" labelOnly="1" outline="0" axis="axisCol" fieldPosition="0"/>
    </format>
    <format dxfId="19">
      <pivotArea type="topRight" dataOnly="0" labelOnly="1" outline="0"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fieldPosition="0">
        <references count="1">
          <reference field="1" count="0"/>
        </references>
      </pivotArea>
    </format>
    <format dxfId="14">
      <pivotArea dataOnly="0" labelOnly="1" grandCol="1" outline="0" fieldPosition="0"/>
    </format>
  </formats>
  <chartFormats count="3">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Math Test1"/>
    <pivotHierarchy dragToData="1"/>
    <pivotHierarchy dragToData="1" caption="Average of Math Test2"/>
    <pivotHierarchy dragToData="1"/>
    <pivotHierarchy dragToData="1" caption="Average of Math Final"/>
    <pivotHierarchy dragToData="1"/>
    <pivotHierarchy dragToData="1" caption="Average of English Test1"/>
    <pivotHierarchy dragToData="1"/>
    <pivotHierarchy dragToData="1"/>
    <pivotHierarchy dragToData="1" caption="Average of English Test2"/>
    <pivotHierarchy dragToData="1"/>
    <pivotHierarchy dragToData="1" caption="Average of English Final"/>
    <pivotHierarchy dragToData="1" caption="Average of Science Test1"/>
    <pivotHierarchy dragToData="1"/>
    <pivotHierarchy dragToData="1" caption="Average of Science Test2"/>
    <pivotHierarchy dragToData="1"/>
    <pivotHierarchy dragToData="1"/>
    <pivotHierarchy dragToData="1" caption="Average of Science Final"/>
    <pivotHierarchy dragToData="1" caption="Average of History Test1"/>
    <pivotHierarchy dragToData="1"/>
    <pivotHierarchy dragToData="1"/>
    <pivotHierarchy dragToData="1" caption="Average of History Test2"/>
    <pivotHierarchy dragToData="1" caption="Average of History Final"/>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1.Student_Performance_Tracker.xlsx!StudentData">
        <x15:activeTabTopLevelEntity name="[Stud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A67B4D-3998-4553-967C-94F68CCFF073}" name="PivotTable2"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lass">
  <location ref="B9:N13" firstHeaderRow="0" firstDataRow="1" firstDataCol="1"/>
  <pivotFields count="1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2"/>
  </rowFields>
  <rowItems count="4">
    <i>
      <x/>
    </i>
    <i>
      <x v="1"/>
    </i>
    <i>
      <x v="2"/>
    </i>
    <i t="grand">
      <x/>
    </i>
  </rowItems>
  <colFields count="1">
    <field x="-2"/>
  </colFields>
  <colItems count="12">
    <i>
      <x/>
    </i>
    <i i="1">
      <x v="1"/>
    </i>
    <i i="2">
      <x v="2"/>
    </i>
    <i i="3">
      <x v="3"/>
    </i>
    <i i="4">
      <x v="4"/>
    </i>
    <i i="5">
      <x v="5"/>
    </i>
    <i i="6">
      <x v="6"/>
    </i>
    <i i="7">
      <x v="7"/>
    </i>
    <i i="8">
      <x v="8"/>
    </i>
    <i i="9">
      <x v="9"/>
    </i>
    <i i="10">
      <x v="10"/>
    </i>
    <i i="11">
      <x v="11"/>
    </i>
  </colItems>
  <dataFields count="12">
    <dataField name="Average of Math Test1" fld="0" subtotal="average" baseField="0" baseItem="0"/>
    <dataField name="Average of Math Test2" fld="1" subtotal="average" baseField="0" baseItem="0"/>
    <dataField name="Average of Math Final" fld="2" subtotal="average" baseField="0" baseItem="0"/>
    <dataField name="Average of English Test1" fld="3" subtotal="average" baseField="0" baseItem="0"/>
    <dataField name="Average of English Test2" fld="4" subtotal="average" baseField="0" baseItem="0"/>
    <dataField name="Average of English Final" fld="5" subtotal="average" baseField="0" baseItem="0"/>
    <dataField name="Average of Science Test1" fld="6" subtotal="average" baseField="0" baseItem="0"/>
    <dataField name="Average of Science Test2" fld="7" subtotal="average" baseField="0" baseItem="0"/>
    <dataField name="Average of Science Final" fld="8" subtotal="average" baseField="0" baseItem="0"/>
    <dataField name="Average of History Test1" fld="9" subtotal="average" baseField="0" baseItem="0"/>
    <dataField name="Average of History Test2" fld="10" subtotal="average" baseField="0" baseItem="0"/>
    <dataField name="Average of History Final" fld="11" subtotal="average" baseField="0" baseItem="0"/>
  </dataFields>
  <formats count="7">
    <format dxfId="30">
      <pivotArea type="all" dataOnly="0" outline="0" fieldPosition="0"/>
    </format>
    <format dxfId="29">
      <pivotArea outline="0" collapsedLevelsAreSubtotals="1" fieldPosition="0"/>
    </format>
    <format dxfId="28">
      <pivotArea field="12" type="button" dataOnly="0" labelOnly="1" outline="0" axis="axisRow" fieldPosition="0"/>
    </format>
    <format dxfId="27">
      <pivotArea dataOnly="0" labelOnly="1" fieldPosition="0">
        <references count="1">
          <reference field="12" count="0"/>
        </references>
      </pivotArea>
    </format>
    <format dxfId="26">
      <pivotArea dataOnly="0" labelOnly="1" grandRow="1" outline="0" fieldPosition="0"/>
    </format>
    <format dxfId="25">
      <pivotArea dataOnly="0" labelOnly="1" outline="0" fieldPosition="0">
        <references count="1">
          <reference field="4294967294" count="12">
            <x v="0"/>
            <x v="1"/>
            <x v="2"/>
            <x v="3"/>
            <x v="4"/>
            <x v="5"/>
            <x v="6"/>
            <x v="7"/>
            <x v="8"/>
            <x v="9"/>
            <x v="10"/>
            <x v="11"/>
          </reference>
        </references>
      </pivotArea>
    </format>
    <format dxfId="24">
      <pivotArea outline="0" collapsedLevelsAreSubtotals="1" fieldPosition="0"/>
    </format>
  </formats>
  <chartFormats count="12">
    <chartFormat chart="4" format="48" series="1">
      <pivotArea type="data" outline="0" fieldPosition="0">
        <references count="1">
          <reference field="4294967294" count="1" selected="0">
            <x v="0"/>
          </reference>
        </references>
      </pivotArea>
    </chartFormat>
    <chartFormat chart="4" format="49" series="1">
      <pivotArea type="data" outline="0" fieldPosition="0">
        <references count="1">
          <reference field="4294967294" count="1" selected="0">
            <x v="1"/>
          </reference>
        </references>
      </pivotArea>
    </chartFormat>
    <chartFormat chart="4" format="50" series="1">
      <pivotArea type="data" outline="0" fieldPosition="0">
        <references count="1">
          <reference field="4294967294" count="1" selected="0">
            <x v="2"/>
          </reference>
        </references>
      </pivotArea>
    </chartFormat>
    <chartFormat chart="4" format="51" series="1">
      <pivotArea type="data" outline="0" fieldPosition="0">
        <references count="1">
          <reference field="4294967294" count="1" selected="0">
            <x v="3"/>
          </reference>
        </references>
      </pivotArea>
    </chartFormat>
    <chartFormat chart="4" format="52" series="1">
      <pivotArea type="data" outline="0" fieldPosition="0">
        <references count="1">
          <reference field="4294967294" count="1" selected="0">
            <x v="4"/>
          </reference>
        </references>
      </pivotArea>
    </chartFormat>
    <chartFormat chart="4" format="53" series="1">
      <pivotArea type="data" outline="0" fieldPosition="0">
        <references count="1">
          <reference field="4294967294" count="1" selected="0">
            <x v="5"/>
          </reference>
        </references>
      </pivotArea>
    </chartFormat>
    <chartFormat chart="4" format="54" series="1">
      <pivotArea type="data" outline="0" fieldPosition="0">
        <references count="1">
          <reference field="4294967294" count="1" selected="0">
            <x v="6"/>
          </reference>
        </references>
      </pivotArea>
    </chartFormat>
    <chartFormat chart="4" format="55" series="1">
      <pivotArea type="data" outline="0" fieldPosition="0">
        <references count="1">
          <reference field="4294967294" count="1" selected="0">
            <x v="7"/>
          </reference>
        </references>
      </pivotArea>
    </chartFormat>
    <chartFormat chart="4" format="56" series="1">
      <pivotArea type="data" outline="0" fieldPosition="0">
        <references count="1">
          <reference field="4294967294" count="1" selected="0">
            <x v="8"/>
          </reference>
        </references>
      </pivotArea>
    </chartFormat>
    <chartFormat chart="4" format="57" series="1">
      <pivotArea type="data" outline="0" fieldPosition="0">
        <references count="1">
          <reference field="4294967294" count="1" selected="0">
            <x v="9"/>
          </reference>
        </references>
      </pivotArea>
    </chartFormat>
    <chartFormat chart="4" format="58" series="1">
      <pivotArea type="data" outline="0" fieldPosition="0">
        <references count="1">
          <reference field="4294967294" count="1" selected="0">
            <x v="10"/>
          </reference>
        </references>
      </pivotArea>
    </chartFormat>
    <chartFormat chart="4" format="59" series="1">
      <pivotArea type="data" outline="0" fieldPosition="0">
        <references count="1">
          <reference field="4294967294" count="1" selected="0">
            <x v="11"/>
          </reference>
        </references>
      </pivotArea>
    </chartFormat>
  </chart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Math Test1"/>
    <pivotHierarchy dragToData="1"/>
    <pivotHierarchy dragToData="1" caption="Average of Math Test2"/>
    <pivotHierarchy dragToData="1"/>
    <pivotHierarchy dragToData="1" caption="Average of Math Final"/>
    <pivotHierarchy dragToData="1"/>
    <pivotHierarchy dragToData="1" caption="Average of English Test1"/>
    <pivotHierarchy dragToData="1"/>
    <pivotHierarchy dragToData="1"/>
    <pivotHierarchy dragToData="1" caption="Average of English Test2"/>
    <pivotHierarchy dragToData="1"/>
    <pivotHierarchy dragToData="1" caption="Average of English Final"/>
    <pivotHierarchy dragToData="1" caption="Average of Science Test1"/>
    <pivotHierarchy dragToData="1"/>
    <pivotHierarchy dragToData="1" caption="Average of Science Test2"/>
    <pivotHierarchy dragToData="1"/>
    <pivotHierarchy dragToData="1"/>
    <pivotHierarchy dragToData="1" caption="Average of Science Final"/>
    <pivotHierarchy dragToData="1" caption="Average of History Test1"/>
    <pivotHierarchy dragToData="1"/>
    <pivotHierarchy dragToData="1"/>
    <pivotHierarchy dragToData="1" caption="Average of History Test2"/>
    <pivotHierarchy dragToData="1" caption="Average of History Final"/>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1.Student_Performance_Tracker.xlsx!StudentData">
        <x15:activeTabTopLevelEntity name="[Stud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42C551-5DE6-4349-8BDC-66FA1177BC52}"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location ref="B3:N6" firstHeaderRow="0" firstDataRow="1" firstDataCol="1"/>
  <pivotFields count="1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12">
    <i>
      <x/>
    </i>
    <i i="1">
      <x v="1"/>
    </i>
    <i i="2">
      <x v="2"/>
    </i>
    <i i="3">
      <x v="3"/>
    </i>
    <i i="4">
      <x v="4"/>
    </i>
    <i i="5">
      <x v="5"/>
    </i>
    <i i="6">
      <x v="6"/>
    </i>
    <i i="7">
      <x v="7"/>
    </i>
    <i i="8">
      <x v="8"/>
    </i>
    <i i="9">
      <x v="9"/>
    </i>
    <i i="10">
      <x v="10"/>
    </i>
    <i i="11">
      <x v="11"/>
    </i>
  </colItems>
  <dataFields count="12">
    <dataField name="Average of Math Test1" fld="1" subtotal="average" baseField="0" baseItem="0"/>
    <dataField name="Average of Math Test2" fld="2" subtotal="average" baseField="0" baseItem="0"/>
    <dataField name="Average of Math Final" fld="3" subtotal="average" baseField="0" baseItem="0"/>
    <dataField name="Average of English Test1" fld="4" subtotal="average" baseField="0" baseItem="0"/>
    <dataField name="Average of English Test2" fld="5" subtotal="average" baseField="0" baseItem="0"/>
    <dataField name="Average of English Final" fld="6" subtotal="average" baseField="0" baseItem="0"/>
    <dataField name="Average of Science Test1" fld="7" subtotal="average" baseField="0" baseItem="0"/>
    <dataField name="Average of Science Test2" fld="8" subtotal="average" baseField="0" baseItem="0"/>
    <dataField name="Average of Science Final" fld="9" subtotal="average" baseField="0" baseItem="0"/>
    <dataField name="Average of History Test1" fld="10" subtotal="average" baseField="0" baseItem="0"/>
    <dataField name="Average of History Test2" fld="11" subtotal="average" baseField="0" baseItem="0"/>
    <dataField name="Average of History Final" fld="12" subtotal="average" baseField="0" baseItem="0"/>
  </dataFields>
  <formats count="7">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grandRow="1" outline="0" fieldPosition="0"/>
    </format>
    <format dxfId="32">
      <pivotArea dataOnly="0" labelOnly="1" outline="0" fieldPosition="0">
        <references count="1">
          <reference field="4294967294" count="12">
            <x v="0"/>
            <x v="1"/>
            <x v="2"/>
            <x v="3"/>
            <x v="4"/>
            <x v="5"/>
            <x v="6"/>
            <x v="7"/>
            <x v="8"/>
            <x v="9"/>
            <x v="10"/>
            <x v="11"/>
          </reference>
        </references>
      </pivotArea>
    </format>
    <format dxfId="31">
      <pivotArea outline="0" collapsedLevelsAreSubtotals="1" fieldPosition="0"/>
    </format>
  </formats>
  <chartFormats count="12">
    <chartFormat chart="4" format="48" series="1">
      <pivotArea type="data" outline="0" fieldPosition="0">
        <references count="1">
          <reference field="4294967294" count="1" selected="0">
            <x v="0"/>
          </reference>
        </references>
      </pivotArea>
    </chartFormat>
    <chartFormat chart="4" format="49" series="1">
      <pivotArea type="data" outline="0" fieldPosition="0">
        <references count="1">
          <reference field="4294967294" count="1" selected="0">
            <x v="1"/>
          </reference>
        </references>
      </pivotArea>
    </chartFormat>
    <chartFormat chart="4" format="50" series="1">
      <pivotArea type="data" outline="0" fieldPosition="0">
        <references count="1">
          <reference field="4294967294" count="1" selected="0">
            <x v="2"/>
          </reference>
        </references>
      </pivotArea>
    </chartFormat>
    <chartFormat chart="4" format="51" series="1">
      <pivotArea type="data" outline="0" fieldPosition="0">
        <references count="1">
          <reference field="4294967294" count="1" selected="0">
            <x v="3"/>
          </reference>
        </references>
      </pivotArea>
    </chartFormat>
    <chartFormat chart="4" format="52" series="1">
      <pivotArea type="data" outline="0" fieldPosition="0">
        <references count="1">
          <reference field="4294967294" count="1" selected="0">
            <x v="4"/>
          </reference>
        </references>
      </pivotArea>
    </chartFormat>
    <chartFormat chart="4" format="53" series="1">
      <pivotArea type="data" outline="0" fieldPosition="0">
        <references count="1">
          <reference field="4294967294" count="1" selected="0">
            <x v="5"/>
          </reference>
        </references>
      </pivotArea>
    </chartFormat>
    <chartFormat chart="4" format="54" series="1">
      <pivotArea type="data" outline="0" fieldPosition="0">
        <references count="1">
          <reference field="4294967294" count="1" selected="0">
            <x v="6"/>
          </reference>
        </references>
      </pivotArea>
    </chartFormat>
    <chartFormat chart="4" format="55" series="1">
      <pivotArea type="data" outline="0" fieldPosition="0">
        <references count="1">
          <reference field="4294967294" count="1" selected="0">
            <x v="7"/>
          </reference>
        </references>
      </pivotArea>
    </chartFormat>
    <chartFormat chart="4" format="56" series="1">
      <pivotArea type="data" outline="0" fieldPosition="0">
        <references count="1">
          <reference field="4294967294" count="1" selected="0">
            <x v="8"/>
          </reference>
        </references>
      </pivotArea>
    </chartFormat>
    <chartFormat chart="4" format="57" series="1">
      <pivotArea type="data" outline="0" fieldPosition="0">
        <references count="1">
          <reference field="4294967294" count="1" selected="0">
            <x v="9"/>
          </reference>
        </references>
      </pivotArea>
    </chartFormat>
    <chartFormat chart="4" format="58" series="1">
      <pivotArea type="data" outline="0" fieldPosition="0">
        <references count="1">
          <reference field="4294967294" count="1" selected="0">
            <x v="10"/>
          </reference>
        </references>
      </pivotArea>
    </chartFormat>
    <chartFormat chart="4" format="59" series="1">
      <pivotArea type="data" outline="0" fieldPosition="0">
        <references count="1">
          <reference field="4294967294" count="1" selected="0">
            <x v="11"/>
          </reference>
        </references>
      </pivotArea>
    </chartFormat>
  </chart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Math Test1"/>
    <pivotHierarchy dragToData="1"/>
    <pivotHierarchy dragToData="1" caption="Average of Math Test2"/>
    <pivotHierarchy dragToData="1"/>
    <pivotHierarchy dragToData="1" caption="Average of Math Final"/>
    <pivotHierarchy dragToData="1"/>
    <pivotHierarchy dragToData="1" caption="Average of English Test1"/>
    <pivotHierarchy dragToData="1"/>
    <pivotHierarchy dragToData="1"/>
    <pivotHierarchy dragToData="1" caption="Average of English Test2"/>
    <pivotHierarchy dragToData="1"/>
    <pivotHierarchy dragToData="1" caption="Average of English Final"/>
    <pivotHierarchy dragToData="1" caption="Average of Science Test1"/>
    <pivotHierarchy dragToData="1"/>
    <pivotHierarchy dragToData="1" caption="Average of Science Test2"/>
    <pivotHierarchy dragToData="1"/>
    <pivotHierarchy dragToData="1"/>
    <pivotHierarchy dragToData="1" caption="Average of Science Final"/>
    <pivotHierarchy dragToData="1" caption="Average of History Test1"/>
    <pivotHierarchy dragToData="1"/>
    <pivotHierarchy dragToData="1"/>
    <pivotHierarchy dragToData="1" caption="Average of History Test2"/>
    <pivotHierarchy dragToData="1" caption="Average of History Final"/>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1.Student_Performance_Tracker.xlsx!StudentData">
        <x15:activeTabTopLevelEntity name="[Stud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75CEB1-DB30-4E86-99BD-D8821FB7CEFC}" name="PivotTable6" cacheId="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Class" colHeaderCaption="Grade">
  <location ref="H25:I29"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tudent ID" fld="1" subtotal="count" baseField="0" baseItem="0"/>
  </dataFields>
  <formats count="6">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s>
  <chartFormats count="4">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0" count="1" selected="0">
            <x v="0"/>
          </reference>
        </references>
      </pivotArea>
    </chartFormat>
    <chartFormat chart="5" format="15">
      <pivotArea type="data" outline="0" fieldPosition="0">
        <references count="2">
          <reference field="4294967294" count="1" selected="0">
            <x v="0"/>
          </reference>
          <reference field="0" count="1" selected="0">
            <x v="1"/>
          </reference>
        </references>
      </pivotArea>
    </chartFormat>
    <chartFormat chart="5" format="16">
      <pivotArea type="data" outline="0" fieldPosition="0">
        <references count="2">
          <reference field="4294967294" count="1" selected="0">
            <x v="0"/>
          </reference>
          <reference field="0" count="1" selected="0">
            <x v="2"/>
          </reference>
        </references>
      </pivotArea>
    </chartFormat>
  </chart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Math Test1"/>
    <pivotHierarchy dragToData="1"/>
    <pivotHierarchy dragToData="1" caption="Average of Math Test2"/>
    <pivotHierarchy dragToData="1"/>
    <pivotHierarchy dragToData="1" caption="Average of Math Final"/>
    <pivotHierarchy dragToData="1"/>
    <pivotHierarchy dragToData="1" caption="Average of English Test1"/>
    <pivotHierarchy dragToData="1"/>
    <pivotHierarchy dragToData="1"/>
    <pivotHierarchy dragToData="1" caption="Average of English Test2"/>
    <pivotHierarchy dragToData="1"/>
    <pivotHierarchy dragToData="1" caption="Average of English Final"/>
    <pivotHierarchy dragToData="1" caption="Average of Science Test1"/>
    <pivotHierarchy dragToData="1"/>
    <pivotHierarchy dragToData="1" caption="Average of Science Test2"/>
    <pivotHierarchy dragToData="1"/>
    <pivotHierarchy dragToData="1"/>
    <pivotHierarchy dragToData="1" caption="Average of Science Final"/>
    <pivotHierarchy dragToData="1" caption="Average of History Test1"/>
    <pivotHierarchy dragToData="1"/>
    <pivotHierarchy dragToData="1"/>
    <pivotHierarchy dragToData="1" caption="Average of History Test2"/>
    <pivotHierarchy dragToData="1" caption="Average of History Final"/>
    <pivotHierarchy dragToData="1"/>
    <pivotHierarchy dragToData="1"/>
    <pivotHierarchy dragToData="1" caption="Average of Attendance (%)"/>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1.Student_Performance_Tracker.xlsx!StudentData">
        <x15:activeTabTopLevelEntity name="[Stud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8209B7-A542-4F24-9EDD-8DFC97E5BB51}" name="PivotTable5"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udent" colHeaderCaption="Grade">
  <location ref="B24:D75" firstHeaderRow="0" firstDataRow="1" firstDataCol="1"/>
  <pivotFields count="6">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Max of Total Score" fld="1" subtotal="max" baseField="0" baseItem="0"/>
    <dataField name="Average of Average (%)" fld="2" subtotal="average" baseField="0" baseItem="0" numFmtId="164"/>
  </dataFields>
  <formats count="7">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fieldPosition="0">
        <references count="1">
          <reference field="4294967294" count="2">
            <x v="0"/>
            <x v="1"/>
          </reference>
        </references>
      </pivotArea>
    </format>
    <format dxfId="44">
      <pivotArea outline="0" collapsedLevelsAreSubtotals="1" fieldPosition="0">
        <references count="1">
          <reference field="4294967294" count="1" selected="0">
            <x v="1"/>
          </reference>
        </references>
      </pivotArea>
    </format>
  </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Math Test1"/>
    <pivotHierarchy dragToData="1"/>
    <pivotHierarchy dragToData="1" caption="Average of Math Test2"/>
    <pivotHierarchy dragToData="1"/>
    <pivotHierarchy dragToData="1" caption="Average of Math Final"/>
    <pivotHierarchy dragToData="1"/>
    <pivotHierarchy dragToData="1" caption="Average of English Test1"/>
    <pivotHierarchy dragToData="1"/>
    <pivotHierarchy dragToData="1"/>
    <pivotHierarchy dragToData="1" caption="Average of English Test2"/>
    <pivotHierarchy dragToData="1"/>
    <pivotHierarchy dragToData="1" caption="Average of English Final"/>
    <pivotHierarchy dragToData="1" caption="Average of Science Test1"/>
    <pivotHierarchy dragToData="1"/>
    <pivotHierarchy dragToData="1" caption="Average of Science Test2"/>
    <pivotHierarchy dragToData="1"/>
    <pivotHierarchy dragToData="1"/>
    <pivotHierarchy dragToData="1" caption="Average of Science Final"/>
    <pivotHierarchy dragToData="1" caption="Average of History Test1"/>
    <pivotHierarchy dragToData="1"/>
    <pivotHierarchy dragToData="1"/>
    <pivotHierarchy dragToData="1" caption="Average of History Test2"/>
    <pivotHierarchy dragToData="1" caption="Average of History Final"/>
    <pivotHierarchy dragToData="1"/>
    <pivotHierarchy dragToData="1"/>
    <pivotHierarchy dragToData="1" caption="Average of Attendance (%)"/>
    <pivotHierarchy dragToData="1"/>
    <pivotHierarchy dragToData="1"/>
    <pivotHierarchy dragToData="1" caption="Max of Total Score"/>
    <pivotHierarchy dragToData="1" caption="Average of Average (%)"/>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1.Student_Performance_Tracker.xlsx!StudentData">
        <x15:activeTabTopLevelEntity name="[Stud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4CE8BF-1990-400E-BB5D-2F39E037BE67}" name="PivotTable4" cacheId="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lass" colHeaderCaption="Grade">
  <location ref="H16:I20"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Attendance (%)" fld="1" subtotal="average" baseField="0" baseItem="0" numFmtId="164"/>
  </dataFields>
  <formats count="7">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grandRow="1" outline="0" fieldPosition="0"/>
    </format>
    <format dxfId="52">
      <pivotArea dataOnly="0" labelOnly="1" outline="0" axis="axisValues" fieldPosition="0"/>
    </format>
    <format dxfId="51">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Math Test1"/>
    <pivotHierarchy dragToData="1"/>
    <pivotHierarchy dragToData="1" caption="Average of Math Test2"/>
    <pivotHierarchy dragToData="1"/>
    <pivotHierarchy dragToData="1" caption="Average of Math Final"/>
    <pivotHierarchy dragToData="1"/>
    <pivotHierarchy dragToData="1" caption="Average of English Test1"/>
    <pivotHierarchy dragToData="1"/>
    <pivotHierarchy dragToData="1"/>
    <pivotHierarchy dragToData="1" caption="Average of English Test2"/>
    <pivotHierarchy dragToData="1"/>
    <pivotHierarchy dragToData="1" caption="Average of English Final"/>
    <pivotHierarchy dragToData="1" caption="Average of Science Test1"/>
    <pivotHierarchy dragToData="1"/>
    <pivotHierarchy dragToData="1" caption="Average of Science Test2"/>
    <pivotHierarchy dragToData="1"/>
    <pivotHierarchy dragToData="1"/>
    <pivotHierarchy dragToData="1" caption="Average of Science Final"/>
    <pivotHierarchy dragToData="1" caption="Average of History Test1"/>
    <pivotHierarchy dragToData="1"/>
    <pivotHierarchy dragToData="1"/>
    <pivotHierarchy dragToData="1" caption="Average of History Test2"/>
    <pivotHierarchy dragToData="1" caption="Average of History Final"/>
    <pivotHierarchy dragToData="1"/>
    <pivotHierarchy dragToData="1"/>
    <pivotHierarchy dragToData="1" caption="Average of Attendance (%)"/>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1.Student_Performance_Tracker.xlsx!StudentData">
        <x15:activeTabTopLevelEntity name="[Student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37BE4EE1-ED75-4F35-9948-52EE7BCC67E1}" sourceName="[StudentData].[Class]">
  <pivotTables>
    <pivotTable tabId="2" name="PivotTable1"/>
    <pivotTable tabId="2" name="PivotTable2"/>
    <pivotTable tabId="2" name="PivotTable3"/>
    <pivotTable tabId="2" name="PivotTable4"/>
    <pivotTable tabId="2" name="PivotTable5"/>
    <pivotTable tabId="2" name="PivotTable6"/>
  </pivotTables>
  <data>
    <olap pivotCacheId="1728901258">
      <levels count="2">
        <level uniqueName="[StudentData].[Class].[(All)]" sourceCaption="(All)" count="0"/>
        <level uniqueName="[StudentData].[Class].[Class]" sourceCaption="Class" count="3">
          <ranges>
            <range startItem="0">
              <i n="[StudentData].[Class].&amp;[Class A]" c="Class A"/>
              <i n="[StudentData].[Class].&amp;[Class B]" c="Class B"/>
              <i n="[StudentData].[Class].&amp;[Class C]" c="Class C"/>
            </range>
          </ranges>
        </level>
      </levels>
      <selections count="1">
        <selection n="[StudentData].[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0880056-36AA-47FB-91D0-B698C3A0F7AB}" sourceName="[StudentData].[Gender]">
  <pivotTables>
    <pivotTable tabId="2" name="PivotTable1"/>
    <pivotTable tabId="2" name="PivotTable2"/>
    <pivotTable tabId="2" name="PivotTable3"/>
    <pivotTable tabId="2" name="PivotTable4"/>
    <pivotTable tabId="2" name="PivotTable5"/>
    <pivotTable tabId="2" name="PivotTable6"/>
  </pivotTables>
  <data>
    <olap pivotCacheId="1728901258">
      <levels count="2">
        <level uniqueName="[StudentData].[Gender].[(All)]" sourceCaption="(All)" count="0"/>
        <level uniqueName="[StudentData].[Gender].[Gender]" sourceCaption="Gender" count="2">
          <ranges>
            <range startItem="0">
              <i n="[StudentData].[Gender].&amp;[Female]" c="Female"/>
              <i n="[StudentData].[Gender].&amp;[Male]" c="Male"/>
            </range>
          </ranges>
        </level>
      </levels>
      <selections count="1">
        <selection n="[StudentData].[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DC2494BF-F2E9-4E67-B4B4-702057EC0435}" sourceName="[StudentData].[Grade]">
  <pivotTables>
    <pivotTable tabId="2" name="PivotTable1"/>
    <pivotTable tabId="2" name="PivotTable2"/>
    <pivotTable tabId="2" name="PivotTable3"/>
    <pivotTable tabId="2" name="PivotTable4"/>
    <pivotTable tabId="2" name="PivotTable5"/>
    <pivotTable tabId="2" name="PivotTable6"/>
  </pivotTables>
  <data>
    <olap pivotCacheId="1728901258">
      <levels count="2">
        <level uniqueName="[StudentData].[Grade].[(All)]" sourceCaption="(All)" count="0"/>
        <level uniqueName="[StudentData].[Grade].[Grade]" sourceCaption="Grade" count="3">
          <ranges>
            <range startItem="0">
              <i n="[StudentData].[Grade].&amp;[B]" c="B"/>
              <i n="[StudentData].[Grade].&amp;[C]" c="C"/>
              <i n="[StudentData].[Grade].&amp;[D]" c="D"/>
            </range>
          </ranges>
        </level>
      </levels>
      <selections count="1">
        <selection n="[StudentData].[Gra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879A02AC-CE36-4CF3-8870-B95CB58CAF0F}" cache="Slicer_Class" caption="Class" level="1" rowHeight="241300"/>
  <slicer name="Gender" xr10:uid="{ABAB6BB6-E787-4B66-B949-FDBD28CC16BE}" cache="Slicer_Gender" caption="Gender" level="1" rowHeight="241300"/>
  <slicer name="Grade" xr10:uid="{E053BF30-6A23-4BCC-9CDD-FB0DD1198220}" cache="Slicer_Grade" caption="Grad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6AFD65-50B5-48B1-866B-2373AA4158A8}" name="StudentData" displayName="StudentData" ref="A1:T51" totalsRowShown="0" headerRowDxfId="75" headerRowBorderDxfId="74" tableBorderDxfId="73">
  <autoFilter ref="A1:T51" xr:uid="{C76AFD65-50B5-48B1-866B-2373AA4158A8}"/>
  <tableColumns count="20">
    <tableColumn id="1" xr3:uid="{0C95F5D2-7E71-4B45-BFCD-A8DBE9D738A1}" name="Student ID"/>
    <tableColumn id="2" xr3:uid="{0647CC52-9FD9-4022-964A-F806D6CD62A1}" name="Name"/>
    <tableColumn id="3" xr3:uid="{8E1CD547-0B47-426F-9C8F-776766FA00D5}" name="Gender"/>
    <tableColumn id="4" xr3:uid="{1694C1F6-1686-4F13-939C-FBA247692D4A}" name="Class"/>
    <tableColumn id="5" xr3:uid="{BDE18D26-17A4-4F5D-8665-67481504DB94}" name="Attendance (%)" dataDxfId="72"/>
    <tableColumn id="6" xr3:uid="{A8A9821D-8686-4195-80D1-99CEC5E21F7A}" name="Math Test1" dataDxfId="71"/>
    <tableColumn id="7" xr3:uid="{4DC9B23E-6042-4574-B94D-8859E8AAA81E}" name="Math Test2" dataDxfId="70"/>
    <tableColumn id="8" xr3:uid="{B99D3622-0100-4737-A609-D5FFA84A59FD}" name="Math Final" dataDxfId="69"/>
    <tableColumn id="9" xr3:uid="{9B364FEE-F9DB-4E41-A638-2BC1393CE823}" name="English Test1" dataDxfId="68"/>
    <tableColumn id="10" xr3:uid="{00D4DEB6-C90E-465F-AB72-01666726F9FF}" name="English Test2" dataDxfId="67"/>
    <tableColumn id="11" xr3:uid="{428BDB54-AF71-4838-BD4D-D313D8C57BCA}" name="English Final" dataDxfId="66"/>
    <tableColumn id="12" xr3:uid="{4EE5C6EC-D8A6-4EF2-94CB-63B6D6748AAA}" name="Science Test1" dataDxfId="65"/>
    <tableColumn id="13" xr3:uid="{0E2B9551-CA4D-4A11-BA02-D0BB5F1B713F}" name="Science Test2" dataDxfId="64"/>
    <tableColumn id="14" xr3:uid="{BCA4250A-A0BE-4A3A-986D-20D40A7B6D47}" name="Science Final" dataDxfId="63"/>
    <tableColumn id="15" xr3:uid="{7465C37A-0E6D-462C-AC8F-AC20D735C77A}" name="History Test1" dataDxfId="62"/>
    <tableColumn id="16" xr3:uid="{C31AF6A8-CE39-408A-9751-C49405DB8198}" name="History Test2" dataDxfId="61"/>
    <tableColumn id="17" xr3:uid="{269ECA5A-6159-4AAE-847F-A6D55B58DCBF}" name="History Final" dataDxfId="60"/>
    <tableColumn id="18" xr3:uid="{5AB1F439-4E20-4E95-869B-04A33B4F4C2F}" name="Total Score" dataDxfId="59">
      <calculatedColumnFormula>SUM(StudentData[[#This Row],[Math Test1]:[History Final]])</calculatedColumnFormula>
    </tableColumn>
    <tableColumn id="19" xr3:uid="{40BDBE33-9864-4A1F-A0E3-76E2E3FC739F}" name="Average (%)" dataDxfId="58"/>
    <tableColumn id="20" xr3:uid="{A4372BFD-F9EC-412C-9ACB-25F4E1C2AD83}" name="Grade">
      <calculatedColumnFormula>IF(S2&gt;=90,"A",IF(S2&gt;=80,"B",IF(S2&gt;=70,"C",IF(S2&gt;=60,"D","F"))))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1:T51"/>
  <sheetViews>
    <sheetView topLeftCell="E29" workbookViewId="0">
      <selection activeCell="E1" sqref="E1"/>
    </sheetView>
  </sheetViews>
  <sheetFormatPr defaultRowHeight="15" x14ac:dyDescent="0.25"/>
  <cols>
    <col min="1" max="1" width="14.85546875" bestFit="1" customWidth="1"/>
    <col min="2" max="2" width="10.42578125" bestFit="1" customWidth="1"/>
    <col min="3" max="3" width="9.85546875" customWidth="1"/>
    <col min="4" max="4" width="7.5703125" customWidth="1"/>
    <col min="5" max="5" width="16.85546875" style="2" customWidth="1"/>
    <col min="6" max="7" width="13" style="3" customWidth="1"/>
    <col min="8" max="8" width="12.5703125" style="3" customWidth="1"/>
    <col min="9" max="10" width="14.5703125" style="3" customWidth="1"/>
    <col min="11" max="11" width="14.140625" style="3" customWidth="1"/>
    <col min="12" max="13" width="15" style="3" customWidth="1"/>
    <col min="14" max="16" width="14.5703125" style="3" customWidth="1"/>
    <col min="17" max="17" width="14.140625" style="3" customWidth="1"/>
    <col min="18" max="18" width="12.85546875" style="3" customWidth="1"/>
    <col min="19" max="19" width="13.85546875" customWidth="1"/>
    <col min="20" max="20" width="8.5703125" customWidth="1"/>
  </cols>
  <sheetData>
    <row r="1" spans="1:2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t="s">
        <v>20</v>
      </c>
      <c r="B2" t="s">
        <v>70</v>
      </c>
      <c r="C2" t="s">
        <v>120</v>
      </c>
      <c r="D2" t="s">
        <v>122</v>
      </c>
      <c r="E2" s="2">
        <v>84.36</v>
      </c>
      <c r="F2" s="3">
        <v>97.5</v>
      </c>
      <c r="G2" s="3">
        <v>86.6</v>
      </c>
      <c r="H2" s="3">
        <v>79.900000000000006</v>
      </c>
      <c r="I2" s="3">
        <v>57.8</v>
      </c>
      <c r="J2" s="3">
        <v>57.8</v>
      </c>
      <c r="K2" s="3">
        <v>52.9</v>
      </c>
      <c r="L2" s="3">
        <v>93.3</v>
      </c>
      <c r="M2" s="3">
        <v>80.099999999999994</v>
      </c>
      <c r="N2" s="3">
        <v>85.4</v>
      </c>
      <c r="O2" s="3">
        <v>51</v>
      </c>
      <c r="P2" s="3">
        <v>98.5</v>
      </c>
      <c r="Q2" s="3">
        <v>91.6</v>
      </c>
      <c r="R2" s="3">
        <f>SUM(StudentData[[#This Row],[Math Test1]:[History Final]])</f>
        <v>932.4</v>
      </c>
      <c r="S2" s="2">
        <f>StudentData[[#This Row],[Total Score]]/12</f>
        <v>77.7</v>
      </c>
      <c r="T2" t="str">
        <f>IF(S2&gt;=90,"A",IF(S2&gt;=80,"B",IF(S2&gt;=70,"C",IF(S2&gt;=60,"D","F"))))</f>
        <v>C</v>
      </c>
    </row>
    <row r="3" spans="1:20" x14ac:dyDescent="0.25">
      <c r="A3" t="s">
        <v>21</v>
      </c>
      <c r="B3" t="s">
        <v>71</v>
      </c>
      <c r="C3" t="s">
        <v>121</v>
      </c>
      <c r="D3" t="s">
        <v>122</v>
      </c>
      <c r="E3" s="2">
        <v>80.31</v>
      </c>
      <c r="F3" s="3">
        <v>59.1</v>
      </c>
      <c r="G3" s="3">
        <v>59.2</v>
      </c>
      <c r="H3" s="3">
        <v>65.2</v>
      </c>
      <c r="I3" s="3">
        <v>76.2</v>
      </c>
      <c r="J3" s="3">
        <v>71.599999999999994</v>
      </c>
      <c r="K3" s="3">
        <v>64.599999999999994</v>
      </c>
      <c r="L3" s="3">
        <v>80.599999999999994</v>
      </c>
      <c r="M3" s="3">
        <v>57</v>
      </c>
      <c r="N3" s="3">
        <v>64.599999999999994</v>
      </c>
      <c r="O3" s="3">
        <v>68.3</v>
      </c>
      <c r="P3" s="3">
        <v>72.8</v>
      </c>
      <c r="Q3" s="3">
        <v>89.3</v>
      </c>
      <c r="R3" s="3">
        <f>SUM(StudentData[[#This Row],[Math Test1]:[History Final]])</f>
        <v>828.49999999999989</v>
      </c>
      <c r="S3" s="2">
        <f>StudentData[[#This Row],[Total Score]]/12</f>
        <v>69.041666666666657</v>
      </c>
      <c r="T3" t="str">
        <f>IF(S3&gt;=90,"A",IF(S3&gt;=80,"B",IF(S3&gt;=70,"C",IF(S3&gt;=60,"D","F"))))</f>
        <v>D</v>
      </c>
    </row>
    <row r="4" spans="1:20" x14ac:dyDescent="0.25">
      <c r="A4" t="s">
        <v>22</v>
      </c>
      <c r="B4" t="s">
        <v>72</v>
      </c>
      <c r="C4" t="s">
        <v>120</v>
      </c>
      <c r="D4" t="s">
        <v>122</v>
      </c>
      <c r="E4" s="2">
        <v>79.989999999999995</v>
      </c>
      <c r="F4" s="3">
        <v>75.7</v>
      </c>
      <c r="G4" s="3">
        <v>79.599999999999994</v>
      </c>
      <c r="H4" s="3">
        <v>52.3</v>
      </c>
      <c r="I4" s="3">
        <v>80.400000000000006</v>
      </c>
      <c r="J4" s="3">
        <v>58.5</v>
      </c>
      <c r="K4" s="3">
        <v>53.3</v>
      </c>
      <c r="L4" s="3">
        <v>97.4</v>
      </c>
      <c r="M4" s="3">
        <v>98.3</v>
      </c>
      <c r="N4" s="3">
        <v>90.4</v>
      </c>
      <c r="O4" s="3">
        <v>65.2</v>
      </c>
      <c r="P4" s="3">
        <v>54.9</v>
      </c>
      <c r="Q4" s="3">
        <v>84.2</v>
      </c>
      <c r="R4" s="3">
        <f>SUM(StudentData[[#This Row],[Math Test1]:[History Final]])</f>
        <v>890.2</v>
      </c>
      <c r="S4" s="2">
        <f>StudentData[[#This Row],[Total Score]]/12</f>
        <v>74.183333333333337</v>
      </c>
      <c r="T4" t="str">
        <f t="shared" ref="T4:T51" si="0">IF(S4&gt;=90,"A",IF(S4&gt;=80,"B",IF(S4&gt;=70,"C",IF(S4&gt;=60,"D","F"))))</f>
        <v>C</v>
      </c>
    </row>
    <row r="5" spans="1:20" x14ac:dyDescent="0.25">
      <c r="A5" t="s">
        <v>23</v>
      </c>
      <c r="B5" t="s">
        <v>73</v>
      </c>
      <c r="C5" t="s">
        <v>120</v>
      </c>
      <c r="D5" t="s">
        <v>123</v>
      </c>
      <c r="E5" s="2">
        <v>86</v>
      </c>
      <c r="F5" s="3">
        <v>56.1</v>
      </c>
      <c r="G5" s="3">
        <v>74.8</v>
      </c>
      <c r="H5" s="3">
        <v>51.7</v>
      </c>
      <c r="I5" s="3">
        <v>95.5</v>
      </c>
      <c r="J5" s="3">
        <v>62.9</v>
      </c>
      <c r="K5" s="3">
        <v>83.1</v>
      </c>
      <c r="L5" s="3">
        <v>65.599999999999994</v>
      </c>
      <c r="M5" s="3">
        <v>76</v>
      </c>
      <c r="N5" s="3">
        <v>77.3</v>
      </c>
      <c r="O5" s="3">
        <v>59.2</v>
      </c>
      <c r="P5" s="3">
        <v>98.5</v>
      </c>
      <c r="Q5" s="3">
        <v>88.8</v>
      </c>
      <c r="R5" s="3">
        <f>SUM(StudentData[[#This Row],[Math Test1]:[History Final]])</f>
        <v>889.5</v>
      </c>
      <c r="S5" s="2">
        <f>StudentData[[#This Row],[Total Score]]/12</f>
        <v>74.125</v>
      </c>
      <c r="T5" t="str">
        <f t="shared" si="0"/>
        <v>C</v>
      </c>
    </row>
    <row r="6" spans="1:20" x14ac:dyDescent="0.25">
      <c r="A6" t="s">
        <v>24</v>
      </c>
      <c r="B6" t="s">
        <v>74</v>
      </c>
      <c r="C6" t="s">
        <v>120</v>
      </c>
      <c r="D6" t="s">
        <v>123</v>
      </c>
      <c r="E6" s="2">
        <v>98.49</v>
      </c>
      <c r="F6" s="3">
        <v>94.7</v>
      </c>
      <c r="G6" s="3">
        <v>79.900000000000006</v>
      </c>
      <c r="H6" s="3">
        <v>96.1</v>
      </c>
      <c r="I6" s="3">
        <v>54.4</v>
      </c>
      <c r="J6" s="3">
        <v>59.8</v>
      </c>
      <c r="K6" s="3">
        <v>52.3</v>
      </c>
      <c r="L6" s="3">
        <v>66.3</v>
      </c>
      <c r="M6" s="3">
        <v>69.400000000000006</v>
      </c>
      <c r="N6" s="3">
        <v>63.6</v>
      </c>
      <c r="O6" s="3">
        <v>91.4</v>
      </c>
      <c r="P6" s="3">
        <v>67.8</v>
      </c>
      <c r="Q6" s="3">
        <v>64</v>
      </c>
      <c r="R6" s="3">
        <f>SUM(StudentData[[#This Row],[Math Test1]:[History Final]])</f>
        <v>859.7</v>
      </c>
      <c r="S6" s="2">
        <f>StudentData[[#This Row],[Total Score]]/12</f>
        <v>71.641666666666666</v>
      </c>
      <c r="T6" t="str">
        <f t="shared" si="0"/>
        <v>C</v>
      </c>
    </row>
    <row r="7" spans="1:20" x14ac:dyDescent="0.25">
      <c r="A7" t="s">
        <v>25</v>
      </c>
      <c r="B7" t="s">
        <v>75</v>
      </c>
      <c r="C7" t="s">
        <v>121</v>
      </c>
      <c r="D7" t="s">
        <v>122</v>
      </c>
      <c r="E7" s="2">
        <v>88.57</v>
      </c>
      <c r="F7" s="3">
        <v>57</v>
      </c>
      <c r="G7" s="3">
        <v>90.1</v>
      </c>
      <c r="H7" s="3">
        <v>53.7</v>
      </c>
      <c r="I7" s="3">
        <v>99.3</v>
      </c>
      <c r="J7" s="3">
        <v>88.6</v>
      </c>
      <c r="K7" s="3">
        <v>59.9</v>
      </c>
      <c r="L7" s="3">
        <v>50.3</v>
      </c>
      <c r="M7" s="3">
        <v>90.8</v>
      </c>
      <c r="N7" s="3">
        <v>85.3</v>
      </c>
      <c r="O7" s="3">
        <v>86.5</v>
      </c>
      <c r="P7" s="3">
        <v>88.6</v>
      </c>
      <c r="Q7" s="3">
        <v>53.7</v>
      </c>
      <c r="R7" s="3">
        <f>SUM(StudentData[[#This Row],[Math Test1]:[History Final]])</f>
        <v>903.80000000000007</v>
      </c>
      <c r="S7" s="2">
        <f>StudentData[[#This Row],[Total Score]]/12</f>
        <v>75.316666666666677</v>
      </c>
      <c r="T7" t="str">
        <f t="shared" si="0"/>
        <v>C</v>
      </c>
    </row>
    <row r="8" spans="1:20" x14ac:dyDescent="0.25">
      <c r="A8" t="s">
        <v>26</v>
      </c>
      <c r="B8" t="s">
        <v>76</v>
      </c>
      <c r="C8" t="s">
        <v>120</v>
      </c>
      <c r="D8" t="s">
        <v>122</v>
      </c>
      <c r="E8" s="2">
        <v>83.96</v>
      </c>
      <c r="F8" s="3">
        <v>55.8</v>
      </c>
      <c r="G8" s="3">
        <v>93.2</v>
      </c>
      <c r="H8" s="3">
        <v>81.2</v>
      </c>
      <c r="I8" s="3">
        <v>66.5</v>
      </c>
      <c r="J8" s="3">
        <v>53.2</v>
      </c>
      <c r="K8" s="3">
        <v>65.5</v>
      </c>
      <c r="L8" s="3">
        <v>66.3</v>
      </c>
      <c r="M8" s="3">
        <v>86.5</v>
      </c>
      <c r="N8" s="3">
        <v>81.900000000000006</v>
      </c>
      <c r="O8" s="3">
        <v>94.4</v>
      </c>
      <c r="P8" s="3">
        <v>73.599999999999994</v>
      </c>
      <c r="Q8" s="3">
        <v>56</v>
      </c>
      <c r="R8" s="3">
        <f>SUM(StudentData[[#This Row],[Math Test1]:[History Final]])</f>
        <v>874.1</v>
      </c>
      <c r="S8" s="2">
        <f>StudentData[[#This Row],[Total Score]]/12</f>
        <v>72.841666666666669</v>
      </c>
      <c r="T8" t="str">
        <f t="shared" si="0"/>
        <v>C</v>
      </c>
    </row>
    <row r="9" spans="1:20" x14ac:dyDescent="0.25">
      <c r="A9" t="s">
        <v>27</v>
      </c>
      <c r="B9" t="s">
        <v>77</v>
      </c>
      <c r="C9" t="s">
        <v>120</v>
      </c>
      <c r="D9" t="s">
        <v>122</v>
      </c>
      <c r="E9" s="2">
        <v>92.83</v>
      </c>
      <c r="F9" s="3">
        <v>88</v>
      </c>
      <c r="G9" s="3">
        <v>78.099999999999994</v>
      </c>
      <c r="H9" s="3">
        <v>88.5</v>
      </c>
      <c r="I9" s="3">
        <v>74.7</v>
      </c>
      <c r="J9" s="3">
        <v>76.099999999999994</v>
      </c>
      <c r="K9" s="3">
        <v>71.400000000000006</v>
      </c>
      <c r="L9" s="3">
        <v>51.3</v>
      </c>
      <c r="M9" s="3">
        <v>55.4</v>
      </c>
      <c r="N9" s="3">
        <v>51.6</v>
      </c>
      <c r="O9" s="3">
        <v>81.8</v>
      </c>
      <c r="P9" s="3">
        <v>65.7</v>
      </c>
      <c r="Q9" s="3">
        <v>75.400000000000006</v>
      </c>
      <c r="R9" s="3">
        <f>SUM(StudentData[[#This Row],[Math Test1]:[History Final]])</f>
        <v>857.99999999999989</v>
      </c>
      <c r="S9" s="2">
        <f>StudentData[[#This Row],[Total Score]]/12</f>
        <v>71.499999999999986</v>
      </c>
      <c r="T9" t="str">
        <f t="shared" si="0"/>
        <v>C</v>
      </c>
    </row>
    <row r="10" spans="1:20" x14ac:dyDescent="0.25">
      <c r="A10" t="s">
        <v>28</v>
      </c>
      <c r="B10" t="s">
        <v>78</v>
      </c>
      <c r="C10" t="s">
        <v>120</v>
      </c>
      <c r="D10" t="s">
        <v>123</v>
      </c>
      <c r="E10" s="2">
        <v>97.69</v>
      </c>
      <c r="F10" s="3">
        <v>62.5</v>
      </c>
      <c r="G10" s="3">
        <v>70.5</v>
      </c>
      <c r="H10" s="3">
        <v>87.8</v>
      </c>
      <c r="I10" s="3">
        <v>61.4</v>
      </c>
      <c r="J10" s="3">
        <v>53.8</v>
      </c>
      <c r="K10" s="3">
        <v>64.5</v>
      </c>
      <c r="L10" s="3">
        <v>58.1</v>
      </c>
      <c r="M10" s="3">
        <v>96.5</v>
      </c>
      <c r="N10" s="3">
        <v>90.4</v>
      </c>
      <c r="O10" s="3">
        <v>81.7</v>
      </c>
      <c r="P10" s="3">
        <v>93.6</v>
      </c>
      <c r="Q10" s="3">
        <v>90.2</v>
      </c>
      <c r="R10" s="3">
        <f>SUM(StudentData[[#This Row],[Math Test1]:[History Final]])</f>
        <v>911.00000000000011</v>
      </c>
      <c r="S10" s="2">
        <f>StudentData[[#This Row],[Total Score]]/12</f>
        <v>75.916666666666671</v>
      </c>
      <c r="T10" t="str">
        <f t="shared" si="0"/>
        <v>C</v>
      </c>
    </row>
    <row r="11" spans="1:20" x14ac:dyDescent="0.25">
      <c r="A11" t="s">
        <v>29</v>
      </c>
      <c r="B11" t="s">
        <v>79</v>
      </c>
      <c r="C11" t="s">
        <v>120</v>
      </c>
      <c r="D11" t="s">
        <v>123</v>
      </c>
      <c r="E11" s="2">
        <v>79.66</v>
      </c>
      <c r="F11" s="3">
        <v>94.6</v>
      </c>
      <c r="G11" s="3">
        <v>77</v>
      </c>
      <c r="H11" s="3">
        <v>90.4</v>
      </c>
      <c r="I11" s="3">
        <v>94.8</v>
      </c>
      <c r="J11" s="3">
        <v>65.900000000000006</v>
      </c>
      <c r="K11" s="3">
        <v>55.5</v>
      </c>
      <c r="L11" s="3">
        <v>61.4</v>
      </c>
      <c r="M11" s="3">
        <v>71.400000000000006</v>
      </c>
      <c r="N11" s="3">
        <v>90.9</v>
      </c>
      <c r="O11" s="3">
        <v>93</v>
      </c>
      <c r="P11" s="3">
        <v>50.3</v>
      </c>
      <c r="Q11" s="3">
        <v>75.5</v>
      </c>
      <c r="R11" s="3">
        <f>SUM(StudentData[[#This Row],[Math Test1]:[History Final]])</f>
        <v>920.69999999999993</v>
      </c>
      <c r="S11" s="2">
        <f>StudentData[[#This Row],[Total Score]]/12</f>
        <v>76.724999999999994</v>
      </c>
      <c r="T11" t="str">
        <f t="shared" si="0"/>
        <v>C</v>
      </c>
    </row>
    <row r="12" spans="1:20" x14ac:dyDescent="0.25">
      <c r="A12" t="s">
        <v>30</v>
      </c>
      <c r="B12" t="s">
        <v>80</v>
      </c>
      <c r="C12" t="s">
        <v>121</v>
      </c>
      <c r="D12" t="s">
        <v>122</v>
      </c>
      <c r="E12" s="2">
        <v>85.44</v>
      </c>
      <c r="F12" s="3">
        <v>61.1</v>
      </c>
      <c r="G12" s="3">
        <v>56</v>
      </c>
      <c r="H12" s="3">
        <v>66.900000000000006</v>
      </c>
      <c r="I12" s="3">
        <v>97.1</v>
      </c>
      <c r="J12" s="3">
        <v>66.2</v>
      </c>
      <c r="K12" s="3">
        <v>75.900000000000006</v>
      </c>
      <c r="L12" s="3">
        <v>85.2</v>
      </c>
      <c r="M12" s="3">
        <v>68.2</v>
      </c>
      <c r="N12" s="3">
        <v>98.6</v>
      </c>
      <c r="O12" s="3">
        <v>98.1</v>
      </c>
      <c r="P12" s="3">
        <v>62.6</v>
      </c>
      <c r="Q12" s="3">
        <v>74.900000000000006</v>
      </c>
      <c r="R12" s="3">
        <f>SUM(StudentData[[#This Row],[Math Test1]:[History Final]])</f>
        <v>910.80000000000007</v>
      </c>
      <c r="S12" s="2">
        <f>StudentData[[#This Row],[Total Score]]/12</f>
        <v>75.900000000000006</v>
      </c>
      <c r="T12" t="str">
        <f t="shared" si="0"/>
        <v>C</v>
      </c>
    </row>
    <row r="13" spans="1:20" x14ac:dyDescent="0.25">
      <c r="A13" t="s">
        <v>31</v>
      </c>
      <c r="B13" t="s">
        <v>81</v>
      </c>
      <c r="C13" t="s">
        <v>121</v>
      </c>
      <c r="D13" t="s">
        <v>123</v>
      </c>
      <c r="E13" s="2">
        <v>82.52</v>
      </c>
      <c r="F13" s="3">
        <v>64.2</v>
      </c>
      <c r="G13" s="3">
        <v>51.8</v>
      </c>
      <c r="H13" s="3">
        <v>80.5</v>
      </c>
      <c r="I13" s="3">
        <v>75.099999999999994</v>
      </c>
      <c r="J13" s="3">
        <v>52.6</v>
      </c>
      <c r="K13" s="3">
        <v>63.9</v>
      </c>
      <c r="L13" s="3">
        <v>95.4</v>
      </c>
      <c r="M13" s="3">
        <v>62</v>
      </c>
      <c r="N13" s="3">
        <v>57.2</v>
      </c>
      <c r="O13" s="3">
        <v>74.5</v>
      </c>
      <c r="P13" s="3">
        <v>99.3</v>
      </c>
      <c r="Q13" s="3">
        <v>62.1</v>
      </c>
      <c r="R13" s="3">
        <f>SUM(StudentData[[#This Row],[Math Test1]:[History Final]])</f>
        <v>838.6</v>
      </c>
      <c r="S13" s="2">
        <f>StudentData[[#This Row],[Total Score]]/12</f>
        <v>69.88333333333334</v>
      </c>
      <c r="T13" t="str">
        <f t="shared" si="0"/>
        <v>D</v>
      </c>
    </row>
    <row r="14" spans="1:20" x14ac:dyDescent="0.25">
      <c r="A14" t="s">
        <v>32</v>
      </c>
      <c r="B14" t="s">
        <v>82</v>
      </c>
      <c r="C14" t="s">
        <v>121</v>
      </c>
      <c r="D14" t="s">
        <v>122</v>
      </c>
      <c r="E14" s="2">
        <v>91.8</v>
      </c>
      <c r="F14" s="3">
        <v>88.1</v>
      </c>
      <c r="G14" s="3">
        <v>61.9</v>
      </c>
      <c r="H14" s="3">
        <v>86.4</v>
      </c>
      <c r="I14" s="3">
        <v>68.400000000000006</v>
      </c>
      <c r="J14" s="3">
        <v>81.599999999999994</v>
      </c>
      <c r="K14" s="3">
        <v>81.7</v>
      </c>
      <c r="L14" s="3">
        <v>76.8</v>
      </c>
      <c r="M14" s="3">
        <v>54.5</v>
      </c>
      <c r="N14" s="3">
        <v>91.8</v>
      </c>
      <c r="O14" s="3">
        <v>66</v>
      </c>
      <c r="P14" s="3">
        <v>59.3</v>
      </c>
      <c r="Q14" s="3">
        <v>52</v>
      </c>
      <c r="R14" s="3">
        <f>SUM(StudentData[[#This Row],[Math Test1]:[History Final]])</f>
        <v>868.49999999999989</v>
      </c>
      <c r="S14" s="2">
        <f>StudentData[[#This Row],[Total Score]]/12</f>
        <v>72.374999999999986</v>
      </c>
      <c r="T14" t="str">
        <f t="shared" si="0"/>
        <v>C</v>
      </c>
    </row>
    <row r="15" spans="1:20" x14ac:dyDescent="0.25">
      <c r="A15" t="s">
        <v>33</v>
      </c>
      <c r="B15" t="s">
        <v>83</v>
      </c>
      <c r="C15" t="s">
        <v>120</v>
      </c>
      <c r="D15" t="s">
        <v>123</v>
      </c>
      <c r="E15" s="2">
        <v>89.77</v>
      </c>
      <c r="F15" s="3">
        <v>83.9</v>
      </c>
      <c r="G15" s="3">
        <v>50.8</v>
      </c>
      <c r="H15" s="3">
        <v>75.599999999999994</v>
      </c>
      <c r="I15" s="3">
        <v>61.3</v>
      </c>
      <c r="J15" s="3">
        <v>82.3</v>
      </c>
      <c r="K15" s="3">
        <v>58.7</v>
      </c>
      <c r="L15" s="3">
        <v>84.5</v>
      </c>
      <c r="M15" s="3">
        <v>69.3</v>
      </c>
      <c r="N15" s="3">
        <v>96.8</v>
      </c>
      <c r="O15" s="3">
        <v>56.9</v>
      </c>
      <c r="P15" s="3">
        <v>67.099999999999994</v>
      </c>
      <c r="Q15" s="3">
        <v>55.7</v>
      </c>
      <c r="R15" s="3">
        <f>SUM(StudentData[[#This Row],[Math Test1]:[History Final]])</f>
        <v>842.9</v>
      </c>
      <c r="S15" s="2">
        <f>StudentData[[#This Row],[Total Score]]/12</f>
        <v>70.24166666666666</v>
      </c>
      <c r="T15" t="str">
        <f t="shared" si="0"/>
        <v>C</v>
      </c>
    </row>
    <row r="16" spans="1:20" x14ac:dyDescent="0.25">
      <c r="A16" t="s">
        <v>34</v>
      </c>
      <c r="B16" t="s">
        <v>84</v>
      </c>
      <c r="C16" t="s">
        <v>121</v>
      </c>
      <c r="D16" t="s">
        <v>124</v>
      </c>
      <c r="E16" s="2">
        <v>98.12</v>
      </c>
      <c r="F16" s="3">
        <v>93.9</v>
      </c>
      <c r="G16" s="3">
        <v>62.9</v>
      </c>
      <c r="H16" s="3">
        <v>83</v>
      </c>
      <c r="I16" s="3">
        <v>90.9</v>
      </c>
      <c r="J16" s="3">
        <v>77.8</v>
      </c>
      <c r="K16" s="3">
        <v>76.5</v>
      </c>
      <c r="L16" s="3">
        <v>62.1</v>
      </c>
      <c r="M16" s="3">
        <v>54.7</v>
      </c>
      <c r="N16" s="3">
        <v>94.9</v>
      </c>
      <c r="O16" s="3">
        <v>95</v>
      </c>
      <c r="P16" s="3">
        <v>81.7</v>
      </c>
      <c r="Q16" s="3">
        <v>67</v>
      </c>
      <c r="R16" s="3">
        <f>SUM(StudentData[[#This Row],[Math Test1]:[History Final]])</f>
        <v>940.40000000000009</v>
      </c>
      <c r="S16" s="2">
        <f>StudentData[[#This Row],[Total Score]]/12</f>
        <v>78.366666666666674</v>
      </c>
      <c r="T16" t="str">
        <f t="shared" si="0"/>
        <v>C</v>
      </c>
    </row>
    <row r="17" spans="1:20" x14ac:dyDescent="0.25">
      <c r="A17" t="s">
        <v>35</v>
      </c>
      <c r="B17" t="s">
        <v>85</v>
      </c>
      <c r="C17" t="s">
        <v>121</v>
      </c>
      <c r="D17" t="s">
        <v>122</v>
      </c>
      <c r="E17" s="2">
        <v>83.73</v>
      </c>
      <c r="F17" s="3">
        <v>86.3</v>
      </c>
      <c r="G17" s="3">
        <v>94.9</v>
      </c>
      <c r="H17" s="3">
        <v>94.4</v>
      </c>
      <c r="I17" s="3">
        <v>89</v>
      </c>
      <c r="J17" s="3">
        <v>82.1</v>
      </c>
      <c r="K17" s="3">
        <v>54.2</v>
      </c>
      <c r="L17" s="3">
        <v>58.1</v>
      </c>
      <c r="M17" s="3">
        <v>94.9</v>
      </c>
      <c r="N17" s="3">
        <v>80.3</v>
      </c>
      <c r="O17" s="3">
        <v>50.5</v>
      </c>
      <c r="P17" s="3">
        <v>55.1</v>
      </c>
      <c r="Q17" s="3">
        <v>83.2</v>
      </c>
      <c r="R17" s="3">
        <f>SUM(StudentData[[#This Row],[Math Test1]:[History Final]])</f>
        <v>923</v>
      </c>
      <c r="S17" s="2">
        <f>StudentData[[#This Row],[Total Score]]/12</f>
        <v>76.916666666666671</v>
      </c>
      <c r="T17" t="str">
        <f t="shared" si="0"/>
        <v>C</v>
      </c>
    </row>
    <row r="18" spans="1:20" x14ac:dyDescent="0.25">
      <c r="A18" t="s">
        <v>36</v>
      </c>
      <c r="B18" t="s">
        <v>86</v>
      </c>
      <c r="C18" t="s">
        <v>120</v>
      </c>
      <c r="D18" t="s">
        <v>124</v>
      </c>
      <c r="E18" s="2">
        <v>75.13</v>
      </c>
      <c r="F18" s="3">
        <v>58</v>
      </c>
      <c r="G18" s="3">
        <v>77.400000000000006</v>
      </c>
      <c r="H18" s="3">
        <v>84.6</v>
      </c>
      <c r="I18" s="3">
        <v>82.6</v>
      </c>
      <c r="J18" s="3">
        <v>61.2</v>
      </c>
      <c r="K18" s="3">
        <v>85.6</v>
      </c>
      <c r="L18" s="3">
        <v>61.9</v>
      </c>
      <c r="M18" s="3">
        <v>66.3</v>
      </c>
      <c r="N18" s="3">
        <v>87.3</v>
      </c>
      <c r="O18" s="3">
        <v>82.5</v>
      </c>
      <c r="P18" s="3">
        <v>92.5</v>
      </c>
      <c r="Q18" s="3">
        <v>82.9</v>
      </c>
      <c r="R18" s="3">
        <f>SUM(StudentData[[#This Row],[Math Test1]:[History Final]])</f>
        <v>922.79999999999984</v>
      </c>
      <c r="S18" s="2">
        <f>StudentData[[#This Row],[Total Score]]/12</f>
        <v>76.899999999999991</v>
      </c>
      <c r="T18" t="str">
        <f t="shared" si="0"/>
        <v>C</v>
      </c>
    </row>
    <row r="19" spans="1:20" x14ac:dyDescent="0.25">
      <c r="A19" t="s">
        <v>37</v>
      </c>
      <c r="B19" t="s">
        <v>87</v>
      </c>
      <c r="C19" t="s">
        <v>120</v>
      </c>
      <c r="D19" t="s">
        <v>122</v>
      </c>
      <c r="E19" s="2">
        <v>89.21</v>
      </c>
      <c r="F19" s="3">
        <v>54.7</v>
      </c>
      <c r="G19" s="3">
        <v>68.400000000000006</v>
      </c>
      <c r="H19" s="3">
        <v>63.3</v>
      </c>
      <c r="I19" s="3">
        <v>62.2</v>
      </c>
      <c r="J19" s="3">
        <v>98.7</v>
      </c>
      <c r="K19" s="3">
        <v>69.7</v>
      </c>
      <c r="L19" s="3">
        <v>94.6</v>
      </c>
      <c r="M19" s="3">
        <v>81.599999999999994</v>
      </c>
      <c r="N19" s="3">
        <v>89.7</v>
      </c>
      <c r="O19" s="3">
        <v>75.099999999999994</v>
      </c>
      <c r="P19" s="3">
        <v>78.8</v>
      </c>
      <c r="Q19" s="3">
        <v>74.599999999999994</v>
      </c>
      <c r="R19" s="3">
        <f>SUM(StudentData[[#This Row],[Math Test1]:[History Final]])</f>
        <v>911.40000000000009</v>
      </c>
      <c r="S19" s="2">
        <f>StudentData[[#This Row],[Total Score]]/12</f>
        <v>75.95</v>
      </c>
      <c r="T19" t="str">
        <f t="shared" si="0"/>
        <v>C</v>
      </c>
    </row>
    <row r="20" spans="1:20" x14ac:dyDescent="0.25">
      <c r="A20" t="s">
        <v>38</v>
      </c>
      <c r="B20" t="s">
        <v>88</v>
      </c>
      <c r="C20" t="s">
        <v>121</v>
      </c>
      <c r="D20" t="s">
        <v>122</v>
      </c>
      <c r="E20" s="2">
        <v>79.88</v>
      </c>
      <c r="F20" s="3">
        <v>86.1</v>
      </c>
      <c r="G20" s="3">
        <v>64</v>
      </c>
      <c r="H20" s="3">
        <v>51.2</v>
      </c>
      <c r="I20" s="3">
        <v>82.3</v>
      </c>
      <c r="J20" s="3">
        <v>58.9</v>
      </c>
      <c r="K20" s="3">
        <v>97</v>
      </c>
      <c r="L20" s="3">
        <v>97.7</v>
      </c>
      <c r="M20" s="3">
        <v>95.7</v>
      </c>
      <c r="N20" s="3">
        <v>68.5</v>
      </c>
      <c r="O20" s="3">
        <v>50.8</v>
      </c>
      <c r="P20" s="3">
        <v>96.4</v>
      </c>
      <c r="Q20" s="3">
        <v>71.400000000000006</v>
      </c>
      <c r="R20" s="3">
        <f>SUM(StudentData[[#This Row],[Math Test1]:[History Final]])</f>
        <v>920</v>
      </c>
      <c r="S20" s="2">
        <f>StudentData[[#This Row],[Total Score]]/12</f>
        <v>76.666666666666671</v>
      </c>
      <c r="T20" t="str">
        <f t="shared" si="0"/>
        <v>C</v>
      </c>
    </row>
    <row r="21" spans="1:20" x14ac:dyDescent="0.25">
      <c r="A21" t="s">
        <v>39</v>
      </c>
      <c r="B21" t="s">
        <v>89</v>
      </c>
      <c r="C21" t="s">
        <v>121</v>
      </c>
      <c r="D21" t="s">
        <v>124</v>
      </c>
      <c r="E21" s="2">
        <v>99.17</v>
      </c>
      <c r="F21" s="3">
        <v>98.2</v>
      </c>
      <c r="G21" s="3">
        <v>92.7</v>
      </c>
      <c r="H21" s="3">
        <v>64.7</v>
      </c>
      <c r="I21" s="3">
        <v>69.3</v>
      </c>
      <c r="J21" s="3">
        <v>92.6</v>
      </c>
      <c r="K21" s="3">
        <v>65.8</v>
      </c>
      <c r="L21" s="3">
        <v>58.5</v>
      </c>
      <c r="M21" s="3">
        <v>77.8</v>
      </c>
      <c r="N21" s="3">
        <v>96.8</v>
      </c>
      <c r="O21" s="3">
        <v>84.8</v>
      </c>
      <c r="P21" s="3">
        <v>78.5</v>
      </c>
      <c r="Q21" s="3">
        <v>54.9</v>
      </c>
      <c r="R21" s="3">
        <f>SUM(StudentData[[#This Row],[Math Test1]:[History Final]])</f>
        <v>934.5999999999998</v>
      </c>
      <c r="S21" s="2">
        <f>StudentData[[#This Row],[Total Score]]/12</f>
        <v>77.883333333333312</v>
      </c>
      <c r="T21" t="str">
        <f t="shared" si="0"/>
        <v>C</v>
      </c>
    </row>
    <row r="22" spans="1:20" x14ac:dyDescent="0.25">
      <c r="A22" t="s">
        <v>40</v>
      </c>
      <c r="B22" t="s">
        <v>90</v>
      </c>
      <c r="C22" t="s">
        <v>121</v>
      </c>
      <c r="D22" t="s">
        <v>122</v>
      </c>
      <c r="E22" s="2">
        <v>90.38</v>
      </c>
      <c r="F22" s="3">
        <v>99.5</v>
      </c>
      <c r="G22" s="3">
        <v>57</v>
      </c>
      <c r="H22" s="3">
        <v>75.900000000000006</v>
      </c>
      <c r="I22" s="3">
        <v>93.9</v>
      </c>
      <c r="J22" s="3">
        <v>87</v>
      </c>
      <c r="K22" s="3">
        <v>84.9</v>
      </c>
      <c r="L22" s="3">
        <v>85.1</v>
      </c>
      <c r="M22" s="3">
        <v>68</v>
      </c>
      <c r="N22" s="3">
        <v>64.7</v>
      </c>
      <c r="O22" s="3">
        <v>90.5</v>
      </c>
      <c r="P22" s="3">
        <v>90.5</v>
      </c>
      <c r="Q22" s="3">
        <v>93.4</v>
      </c>
      <c r="R22" s="3">
        <f>SUM(StudentData[[#This Row],[Math Test1]:[History Final]])</f>
        <v>990.40000000000009</v>
      </c>
      <c r="S22" s="2">
        <f>StudentData[[#This Row],[Total Score]]/12</f>
        <v>82.533333333333346</v>
      </c>
      <c r="T22" t="str">
        <f t="shared" si="0"/>
        <v>B</v>
      </c>
    </row>
    <row r="23" spans="1:20" x14ac:dyDescent="0.25">
      <c r="A23" t="s">
        <v>41</v>
      </c>
      <c r="B23" t="s">
        <v>91</v>
      </c>
      <c r="C23" t="s">
        <v>121</v>
      </c>
      <c r="D23" t="s">
        <v>123</v>
      </c>
      <c r="E23" s="2">
        <v>97.83</v>
      </c>
      <c r="F23" s="3">
        <v>75.599999999999994</v>
      </c>
      <c r="G23" s="3">
        <v>75.099999999999994</v>
      </c>
      <c r="H23" s="3">
        <v>89.9</v>
      </c>
      <c r="I23" s="3">
        <v>82.5</v>
      </c>
      <c r="J23" s="3">
        <v>85.1</v>
      </c>
      <c r="K23" s="3">
        <v>89.8</v>
      </c>
      <c r="L23" s="3">
        <v>94.5</v>
      </c>
      <c r="M23" s="3">
        <v>66.900000000000006</v>
      </c>
      <c r="N23" s="3">
        <v>68.8</v>
      </c>
      <c r="O23" s="3">
        <v>54.7</v>
      </c>
      <c r="P23" s="3">
        <v>78.900000000000006</v>
      </c>
      <c r="Q23" s="3">
        <v>51.8</v>
      </c>
      <c r="R23" s="3">
        <f>SUM(StudentData[[#This Row],[Math Test1]:[History Final]])</f>
        <v>913.59999999999991</v>
      </c>
      <c r="S23" s="2">
        <f>StudentData[[#This Row],[Total Score]]/12</f>
        <v>76.133333333333326</v>
      </c>
      <c r="T23" t="str">
        <f t="shared" si="0"/>
        <v>C</v>
      </c>
    </row>
    <row r="24" spans="1:20" x14ac:dyDescent="0.25">
      <c r="A24" t="s">
        <v>42</v>
      </c>
      <c r="B24" t="s">
        <v>92</v>
      </c>
      <c r="C24" t="s">
        <v>120</v>
      </c>
      <c r="D24" t="s">
        <v>124</v>
      </c>
      <c r="E24" s="2">
        <v>86.64</v>
      </c>
      <c r="F24" s="3">
        <v>77.099999999999994</v>
      </c>
      <c r="G24" s="3">
        <v>64.3</v>
      </c>
      <c r="H24" s="3">
        <v>79.5</v>
      </c>
      <c r="I24" s="3">
        <v>51.5</v>
      </c>
      <c r="J24" s="3">
        <v>51.9</v>
      </c>
      <c r="K24" s="3">
        <v>91.1</v>
      </c>
      <c r="L24" s="3">
        <v>68</v>
      </c>
      <c r="M24" s="3">
        <v>56.4</v>
      </c>
      <c r="N24" s="3">
        <v>76.099999999999994</v>
      </c>
      <c r="O24" s="3">
        <v>88.5</v>
      </c>
      <c r="P24" s="3">
        <v>60.8</v>
      </c>
      <c r="Q24" s="3">
        <v>81.099999999999994</v>
      </c>
      <c r="R24" s="3">
        <f>SUM(StudentData[[#This Row],[Math Test1]:[History Final]])</f>
        <v>846.3</v>
      </c>
      <c r="S24" s="2">
        <f>StudentData[[#This Row],[Total Score]]/12</f>
        <v>70.524999999999991</v>
      </c>
      <c r="T24" t="str">
        <f t="shared" si="0"/>
        <v>C</v>
      </c>
    </row>
    <row r="25" spans="1:20" x14ac:dyDescent="0.25">
      <c r="A25" t="s">
        <v>43</v>
      </c>
      <c r="B25" t="s">
        <v>93</v>
      </c>
      <c r="C25" t="s">
        <v>120</v>
      </c>
      <c r="D25" t="s">
        <v>123</v>
      </c>
      <c r="E25" s="2">
        <v>77.13</v>
      </c>
      <c r="F25" s="3">
        <v>52.6</v>
      </c>
      <c r="G25" s="3">
        <v>76.599999999999994</v>
      </c>
      <c r="H25" s="3">
        <v>77</v>
      </c>
      <c r="I25" s="3">
        <v>81.900000000000006</v>
      </c>
      <c r="J25" s="3">
        <v>86.3</v>
      </c>
      <c r="K25" s="3">
        <v>98.8</v>
      </c>
      <c r="L25" s="3">
        <v>75.8</v>
      </c>
      <c r="M25" s="3">
        <v>66.099999999999994</v>
      </c>
      <c r="N25" s="3">
        <v>89.8</v>
      </c>
      <c r="O25" s="3">
        <v>63.5</v>
      </c>
      <c r="P25" s="3">
        <v>71.900000000000006</v>
      </c>
      <c r="Q25" s="3">
        <v>53.9</v>
      </c>
      <c r="R25" s="3">
        <f>SUM(StudentData[[#This Row],[Math Test1]:[History Final]])</f>
        <v>894.19999999999993</v>
      </c>
      <c r="S25" s="2">
        <f>StudentData[[#This Row],[Total Score]]/12</f>
        <v>74.516666666666666</v>
      </c>
      <c r="T25" t="str">
        <f t="shared" si="0"/>
        <v>C</v>
      </c>
    </row>
    <row r="26" spans="1:20" x14ac:dyDescent="0.25">
      <c r="A26" t="s">
        <v>44</v>
      </c>
      <c r="B26" t="s">
        <v>94</v>
      </c>
      <c r="C26" t="s">
        <v>121</v>
      </c>
      <c r="D26" t="s">
        <v>123</v>
      </c>
      <c r="E26" s="2">
        <v>75.63</v>
      </c>
      <c r="F26" s="3">
        <v>98.1</v>
      </c>
      <c r="G26" s="3">
        <v>91.8</v>
      </c>
      <c r="H26" s="3">
        <v>84.8</v>
      </c>
      <c r="I26" s="3">
        <v>70.400000000000006</v>
      </c>
      <c r="J26" s="3">
        <v>58.7</v>
      </c>
      <c r="K26" s="3">
        <v>57.8</v>
      </c>
      <c r="L26" s="3">
        <v>62.5</v>
      </c>
      <c r="M26" s="3">
        <v>77.5</v>
      </c>
      <c r="N26" s="3">
        <v>85.7</v>
      </c>
      <c r="O26" s="3">
        <v>83</v>
      </c>
      <c r="P26" s="3">
        <v>64</v>
      </c>
      <c r="Q26" s="3">
        <v>97.7</v>
      </c>
      <c r="R26" s="3">
        <f>SUM(StudentData[[#This Row],[Math Test1]:[History Final]])</f>
        <v>932.00000000000011</v>
      </c>
      <c r="S26" s="2">
        <f>StudentData[[#This Row],[Total Score]]/12</f>
        <v>77.666666666666671</v>
      </c>
      <c r="T26" t="str">
        <f t="shared" si="0"/>
        <v>C</v>
      </c>
    </row>
    <row r="27" spans="1:20" x14ac:dyDescent="0.25">
      <c r="A27" t="s">
        <v>45</v>
      </c>
      <c r="B27" t="s">
        <v>95</v>
      </c>
      <c r="C27" t="s">
        <v>121</v>
      </c>
      <c r="D27" t="s">
        <v>123</v>
      </c>
      <c r="E27" s="2">
        <v>93.45</v>
      </c>
      <c r="F27" s="3">
        <v>77.7</v>
      </c>
      <c r="G27" s="3">
        <v>80.599999999999994</v>
      </c>
      <c r="H27" s="3">
        <v>71</v>
      </c>
      <c r="I27" s="3">
        <v>62.4</v>
      </c>
      <c r="J27" s="3">
        <v>67.8</v>
      </c>
      <c r="K27" s="3">
        <v>87.9</v>
      </c>
      <c r="L27" s="3">
        <v>50.7</v>
      </c>
      <c r="M27" s="3">
        <v>55.8</v>
      </c>
      <c r="N27" s="3">
        <v>52.3</v>
      </c>
      <c r="O27" s="3">
        <v>52</v>
      </c>
      <c r="P27" s="3">
        <v>92.8</v>
      </c>
      <c r="Q27" s="3">
        <v>85.2</v>
      </c>
      <c r="R27" s="3">
        <f>SUM(StudentData[[#This Row],[Math Test1]:[History Final]])</f>
        <v>836.19999999999993</v>
      </c>
      <c r="S27" s="2">
        <f>StudentData[[#This Row],[Total Score]]/12</f>
        <v>69.683333333333323</v>
      </c>
      <c r="T27" t="str">
        <f t="shared" si="0"/>
        <v>D</v>
      </c>
    </row>
    <row r="28" spans="1:20" x14ac:dyDescent="0.25">
      <c r="A28" t="s">
        <v>46</v>
      </c>
      <c r="B28" t="s">
        <v>96</v>
      </c>
      <c r="C28" t="s">
        <v>120</v>
      </c>
      <c r="D28" t="s">
        <v>123</v>
      </c>
      <c r="E28" s="2">
        <v>86.85</v>
      </c>
      <c r="F28" s="3">
        <v>54.9</v>
      </c>
      <c r="G28" s="3">
        <v>74.599999999999994</v>
      </c>
      <c r="H28" s="3">
        <v>73.7</v>
      </c>
      <c r="I28" s="3">
        <v>58.7</v>
      </c>
      <c r="J28" s="3">
        <v>71.7</v>
      </c>
      <c r="K28" s="3">
        <v>69.900000000000006</v>
      </c>
      <c r="L28" s="3">
        <v>80.8</v>
      </c>
      <c r="M28" s="3">
        <v>81.8</v>
      </c>
      <c r="N28" s="3">
        <v>52.3</v>
      </c>
      <c r="O28" s="3">
        <v>68.7</v>
      </c>
      <c r="P28" s="3">
        <v>81.3</v>
      </c>
      <c r="Q28" s="3">
        <v>75.2</v>
      </c>
      <c r="R28" s="3">
        <f>SUM(StudentData[[#This Row],[Math Test1]:[History Final]])</f>
        <v>843.6</v>
      </c>
      <c r="S28" s="2">
        <f>StudentData[[#This Row],[Total Score]]/12</f>
        <v>70.3</v>
      </c>
      <c r="T28" t="str">
        <f t="shared" si="0"/>
        <v>C</v>
      </c>
    </row>
    <row r="29" spans="1:20" x14ac:dyDescent="0.25">
      <c r="A29" t="s">
        <v>47</v>
      </c>
      <c r="B29" t="s">
        <v>97</v>
      </c>
      <c r="C29" t="s">
        <v>120</v>
      </c>
      <c r="D29" t="s">
        <v>122</v>
      </c>
      <c r="E29" s="2">
        <v>96.41</v>
      </c>
      <c r="F29" s="3">
        <v>82.9</v>
      </c>
      <c r="G29" s="3">
        <v>58.1</v>
      </c>
      <c r="H29" s="3">
        <v>53.5</v>
      </c>
      <c r="I29" s="3">
        <v>82.1</v>
      </c>
      <c r="J29" s="3">
        <v>51.3</v>
      </c>
      <c r="K29" s="3">
        <v>79.3</v>
      </c>
      <c r="L29" s="3">
        <v>97</v>
      </c>
      <c r="M29" s="3">
        <v>78.8</v>
      </c>
      <c r="N29" s="3">
        <v>69.400000000000006</v>
      </c>
      <c r="O29" s="3">
        <v>82.2</v>
      </c>
      <c r="P29" s="3">
        <v>72.900000000000006</v>
      </c>
      <c r="Q29" s="3">
        <v>77.3</v>
      </c>
      <c r="R29" s="3">
        <f>SUM(StudentData[[#This Row],[Math Test1]:[History Final]])</f>
        <v>884.8</v>
      </c>
      <c r="S29" s="2">
        <f>StudentData[[#This Row],[Total Score]]/12</f>
        <v>73.733333333333334</v>
      </c>
      <c r="T29" t="str">
        <f t="shared" si="0"/>
        <v>C</v>
      </c>
    </row>
    <row r="30" spans="1:20" x14ac:dyDescent="0.25">
      <c r="A30" t="s">
        <v>48</v>
      </c>
      <c r="B30" t="s">
        <v>98</v>
      </c>
      <c r="C30" t="s">
        <v>120</v>
      </c>
      <c r="D30" t="s">
        <v>124</v>
      </c>
      <c r="E30" s="2">
        <v>98.54</v>
      </c>
      <c r="F30" s="3">
        <v>69.3</v>
      </c>
      <c r="G30" s="3">
        <v>98.1</v>
      </c>
      <c r="H30" s="3">
        <v>95.3</v>
      </c>
      <c r="I30" s="3">
        <v>59.8</v>
      </c>
      <c r="J30" s="3">
        <v>53.5</v>
      </c>
      <c r="K30" s="3">
        <v>55</v>
      </c>
      <c r="L30" s="3">
        <v>50.9</v>
      </c>
      <c r="M30" s="3">
        <v>54.7</v>
      </c>
      <c r="N30" s="3">
        <v>84.2</v>
      </c>
      <c r="O30" s="3">
        <v>53.6</v>
      </c>
      <c r="P30" s="3">
        <v>65.900000000000006</v>
      </c>
      <c r="Q30" s="3">
        <v>92.2</v>
      </c>
      <c r="R30" s="3">
        <f>SUM(StudentData[[#This Row],[Math Test1]:[History Final]])</f>
        <v>832.50000000000011</v>
      </c>
      <c r="S30" s="2">
        <f>StudentData[[#This Row],[Total Score]]/12</f>
        <v>69.375000000000014</v>
      </c>
      <c r="T30" t="str">
        <f t="shared" si="0"/>
        <v>D</v>
      </c>
    </row>
    <row r="31" spans="1:20" x14ac:dyDescent="0.25">
      <c r="A31" t="s">
        <v>49</v>
      </c>
      <c r="B31" t="s">
        <v>99</v>
      </c>
      <c r="C31" t="s">
        <v>120</v>
      </c>
      <c r="D31" t="s">
        <v>122</v>
      </c>
      <c r="E31" s="2">
        <v>75.58</v>
      </c>
      <c r="F31" s="3">
        <v>90.7</v>
      </c>
      <c r="G31" s="3">
        <v>64.099999999999994</v>
      </c>
      <c r="H31" s="3">
        <v>55.9</v>
      </c>
      <c r="I31" s="3">
        <v>84.8</v>
      </c>
      <c r="J31" s="3">
        <v>81.400000000000006</v>
      </c>
      <c r="K31" s="3">
        <v>93.9</v>
      </c>
      <c r="L31" s="3">
        <v>86.8</v>
      </c>
      <c r="M31" s="3">
        <v>90.2</v>
      </c>
      <c r="N31" s="3">
        <v>64.099999999999994</v>
      </c>
      <c r="O31" s="3">
        <v>58.9</v>
      </c>
      <c r="P31" s="3">
        <v>87.5</v>
      </c>
      <c r="Q31" s="3">
        <v>90.3</v>
      </c>
      <c r="R31" s="3">
        <f>SUM(StudentData[[#This Row],[Math Test1]:[History Final]])</f>
        <v>948.59999999999991</v>
      </c>
      <c r="S31" s="2">
        <f>StudentData[[#This Row],[Total Score]]/12</f>
        <v>79.05</v>
      </c>
      <c r="T31" t="str">
        <f t="shared" si="0"/>
        <v>C</v>
      </c>
    </row>
    <row r="32" spans="1:20" x14ac:dyDescent="0.25">
      <c r="A32" t="s">
        <v>50</v>
      </c>
      <c r="B32" t="s">
        <v>100</v>
      </c>
      <c r="C32" t="s">
        <v>120</v>
      </c>
      <c r="D32" t="s">
        <v>124</v>
      </c>
      <c r="E32" s="2">
        <v>99.76</v>
      </c>
      <c r="F32" s="3">
        <v>70.599999999999994</v>
      </c>
      <c r="G32" s="3">
        <v>68.599999999999994</v>
      </c>
      <c r="H32" s="3">
        <v>88.8</v>
      </c>
      <c r="I32" s="3">
        <v>67</v>
      </c>
      <c r="J32" s="3">
        <v>96.5</v>
      </c>
      <c r="K32" s="3">
        <v>92.9</v>
      </c>
      <c r="L32" s="3">
        <v>71.400000000000006</v>
      </c>
      <c r="M32" s="3">
        <v>87.5</v>
      </c>
      <c r="N32" s="3">
        <v>87.7</v>
      </c>
      <c r="O32" s="3">
        <v>55.2</v>
      </c>
      <c r="P32" s="3">
        <v>95.1</v>
      </c>
      <c r="Q32" s="3">
        <v>75.3</v>
      </c>
      <c r="R32" s="3">
        <f>SUM(StudentData[[#This Row],[Math Test1]:[History Final]])</f>
        <v>956.6</v>
      </c>
      <c r="S32" s="2">
        <f>StudentData[[#This Row],[Total Score]]/12</f>
        <v>79.716666666666669</v>
      </c>
      <c r="T32" t="str">
        <f t="shared" si="0"/>
        <v>C</v>
      </c>
    </row>
    <row r="33" spans="1:20" x14ac:dyDescent="0.25">
      <c r="A33" t="s">
        <v>51</v>
      </c>
      <c r="B33" t="s">
        <v>101</v>
      </c>
      <c r="C33" t="s">
        <v>121</v>
      </c>
      <c r="D33" t="s">
        <v>124</v>
      </c>
      <c r="E33" s="2">
        <v>95.66</v>
      </c>
      <c r="F33" s="3">
        <v>66</v>
      </c>
      <c r="G33" s="3">
        <v>94.8</v>
      </c>
      <c r="H33" s="3">
        <v>69.5</v>
      </c>
      <c r="I33" s="3">
        <v>50.5</v>
      </c>
      <c r="J33" s="3">
        <v>95.3</v>
      </c>
      <c r="K33" s="3">
        <v>54.6</v>
      </c>
      <c r="L33" s="3">
        <v>66</v>
      </c>
      <c r="M33" s="3">
        <v>97.5</v>
      </c>
      <c r="N33" s="3">
        <v>97.5</v>
      </c>
      <c r="O33" s="3">
        <v>78.7</v>
      </c>
      <c r="P33" s="3">
        <v>81.599999999999994</v>
      </c>
      <c r="Q33" s="3">
        <v>72.400000000000006</v>
      </c>
      <c r="R33" s="3">
        <f>SUM(StudentData[[#This Row],[Math Test1]:[History Final]])</f>
        <v>924.40000000000009</v>
      </c>
      <c r="S33" s="2">
        <f>StudentData[[#This Row],[Total Score]]/12</f>
        <v>77.033333333333346</v>
      </c>
      <c r="T33" t="str">
        <f t="shared" si="0"/>
        <v>C</v>
      </c>
    </row>
    <row r="34" spans="1:20" x14ac:dyDescent="0.25">
      <c r="A34" t="s">
        <v>52</v>
      </c>
      <c r="B34" t="s">
        <v>102</v>
      </c>
      <c r="C34" t="s">
        <v>121</v>
      </c>
      <c r="D34" t="s">
        <v>122</v>
      </c>
      <c r="E34" s="2">
        <v>82.33</v>
      </c>
      <c r="F34" s="3">
        <v>66.400000000000006</v>
      </c>
      <c r="G34" s="3">
        <v>83.6</v>
      </c>
      <c r="H34" s="3">
        <v>87.6</v>
      </c>
      <c r="I34" s="3">
        <v>89.6</v>
      </c>
      <c r="J34" s="3">
        <v>89.5</v>
      </c>
      <c r="K34" s="3">
        <v>54.6</v>
      </c>
      <c r="L34" s="3">
        <v>74.7</v>
      </c>
      <c r="M34" s="3">
        <v>52.9</v>
      </c>
      <c r="N34" s="3">
        <v>77.5</v>
      </c>
      <c r="O34" s="3">
        <v>72.099999999999994</v>
      </c>
      <c r="P34" s="3">
        <v>94.4</v>
      </c>
      <c r="Q34" s="3">
        <v>67.5</v>
      </c>
      <c r="R34" s="3">
        <f>SUM(StudentData[[#This Row],[Math Test1]:[History Final]])</f>
        <v>910.4</v>
      </c>
      <c r="S34" s="2">
        <f>StudentData[[#This Row],[Total Score]]/12</f>
        <v>75.86666666666666</v>
      </c>
      <c r="T34" t="str">
        <f t="shared" si="0"/>
        <v>C</v>
      </c>
    </row>
    <row r="35" spans="1:20" x14ac:dyDescent="0.25">
      <c r="A35" t="s">
        <v>53</v>
      </c>
      <c r="B35" t="s">
        <v>103</v>
      </c>
      <c r="C35" t="s">
        <v>121</v>
      </c>
      <c r="D35" t="s">
        <v>124</v>
      </c>
      <c r="E35" s="2">
        <v>77.930000000000007</v>
      </c>
      <c r="F35" s="3">
        <v>57.1</v>
      </c>
      <c r="G35" s="3">
        <v>88.1</v>
      </c>
      <c r="H35" s="3">
        <v>80.900000000000006</v>
      </c>
      <c r="I35" s="3">
        <v>55.1</v>
      </c>
      <c r="J35" s="3">
        <v>54.2</v>
      </c>
      <c r="K35" s="3">
        <v>85</v>
      </c>
      <c r="L35" s="3">
        <v>53.6</v>
      </c>
      <c r="M35" s="3">
        <v>91.1</v>
      </c>
      <c r="N35" s="3">
        <v>85.3</v>
      </c>
      <c r="O35" s="3">
        <v>54.1</v>
      </c>
      <c r="P35" s="3">
        <v>54.2</v>
      </c>
      <c r="Q35" s="3">
        <v>99.3</v>
      </c>
      <c r="R35" s="3">
        <f>SUM(StudentData[[#This Row],[Math Test1]:[History Final]])</f>
        <v>858</v>
      </c>
      <c r="S35" s="2">
        <f>StudentData[[#This Row],[Total Score]]/12</f>
        <v>71.5</v>
      </c>
      <c r="T35" t="str">
        <f t="shared" si="0"/>
        <v>C</v>
      </c>
    </row>
    <row r="36" spans="1:20" x14ac:dyDescent="0.25">
      <c r="A36" t="s">
        <v>54</v>
      </c>
      <c r="B36" t="s">
        <v>104</v>
      </c>
      <c r="C36" t="s">
        <v>120</v>
      </c>
      <c r="D36" t="s">
        <v>123</v>
      </c>
      <c r="E36" s="2">
        <v>84.36</v>
      </c>
      <c r="F36" s="3">
        <v>68.5</v>
      </c>
      <c r="G36" s="3">
        <v>90.6</v>
      </c>
      <c r="H36" s="3">
        <v>97.4</v>
      </c>
      <c r="I36" s="3">
        <v>99.3</v>
      </c>
      <c r="J36" s="3">
        <v>87.7</v>
      </c>
      <c r="K36" s="3">
        <v>68.8</v>
      </c>
      <c r="L36" s="3">
        <v>54.2</v>
      </c>
      <c r="M36" s="3">
        <v>88.9</v>
      </c>
      <c r="N36" s="3">
        <v>77.900000000000006</v>
      </c>
      <c r="O36" s="3">
        <v>71.2</v>
      </c>
      <c r="P36" s="3">
        <v>95.3</v>
      </c>
      <c r="Q36" s="3">
        <v>55.6</v>
      </c>
      <c r="R36" s="3">
        <f>SUM(StudentData[[#This Row],[Math Test1]:[History Final]])</f>
        <v>955.4</v>
      </c>
      <c r="S36" s="2">
        <f>StudentData[[#This Row],[Total Score]]/12</f>
        <v>79.61666666666666</v>
      </c>
      <c r="T36" t="str">
        <f t="shared" si="0"/>
        <v>C</v>
      </c>
    </row>
    <row r="37" spans="1:20" x14ac:dyDescent="0.25">
      <c r="A37" t="s">
        <v>55</v>
      </c>
      <c r="B37" t="s">
        <v>105</v>
      </c>
      <c r="C37" t="s">
        <v>121</v>
      </c>
      <c r="D37" t="s">
        <v>123</v>
      </c>
      <c r="E37" s="2">
        <v>87.32</v>
      </c>
      <c r="F37" s="3">
        <v>50.6</v>
      </c>
      <c r="G37" s="3">
        <v>73.400000000000006</v>
      </c>
      <c r="H37" s="3">
        <v>52.8</v>
      </c>
      <c r="I37" s="3">
        <v>55.9</v>
      </c>
      <c r="J37" s="3">
        <v>55.9</v>
      </c>
      <c r="K37" s="3">
        <v>82.5</v>
      </c>
      <c r="L37" s="3">
        <v>87.3</v>
      </c>
      <c r="M37" s="3">
        <v>79.2</v>
      </c>
      <c r="N37" s="3">
        <v>98.1</v>
      </c>
      <c r="O37" s="3">
        <v>68.7</v>
      </c>
      <c r="P37" s="3">
        <v>64.3</v>
      </c>
      <c r="Q37" s="3">
        <v>93.4</v>
      </c>
      <c r="R37" s="3">
        <f>SUM(StudentData[[#This Row],[Math Test1]:[History Final]])</f>
        <v>862.1</v>
      </c>
      <c r="S37" s="2">
        <f>StudentData[[#This Row],[Total Score]]/12</f>
        <v>71.841666666666669</v>
      </c>
      <c r="T37" t="str">
        <f t="shared" si="0"/>
        <v>C</v>
      </c>
    </row>
    <row r="38" spans="1:20" x14ac:dyDescent="0.25">
      <c r="A38" t="s">
        <v>56</v>
      </c>
      <c r="B38" t="s">
        <v>106</v>
      </c>
      <c r="C38" t="s">
        <v>120</v>
      </c>
      <c r="D38" t="s">
        <v>123</v>
      </c>
      <c r="E38" s="2">
        <v>80.59</v>
      </c>
      <c r="F38" s="3">
        <v>98.2</v>
      </c>
      <c r="G38" s="3">
        <v>50.6</v>
      </c>
      <c r="H38" s="3">
        <v>98.5</v>
      </c>
      <c r="I38" s="3">
        <v>52.2</v>
      </c>
      <c r="J38" s="3">
        <v>94.6</v>
      </c>
      <c r="K38" s="3">
        <v>76.400000000000006</v>
      </c>
      <c r="L38" s="3">
        <v>99.6</v>
      </c>
      <c r="M38" s="3">
        <v>53.7</v>
      </c>
      <c r="N38" s="3">
        <v>77.7</v>
      </c>
      <c r="O38" s="3">
        <v>98.5</v>
      </c>
      <c r="P38" s="3">
        <v>76.2</v>
      </c>
      <c r="Q38" s="3">
        <v>81.5</v>
      </c>
      <c r="R38" s="3">
        <f>SUM(StudentData[[#This Row],[Math Test1]:[History Final]])</f>
        <v>957.70000000000016</v>
      </c>
      <c r="S38" s="2">
        <f>StudentData[[#This Row],[Total Score]]/12</f>
        <v>79.808333333333351</v>
      </c>
      <c r="T38" t="str">
        <f t="shared" si="0"/>
        <v>C</v>
      </c>
    </row>
    <row r="39" spans="1:20" x14ac:dyDescent="0.25">
      <c r="A39" t="s">
        <v>57</v>
      </c>
      <c r="B39" t="s">
        <v>107</v>
      </c>
      <c r="C39" t="s">
        <v>120</v>
      </c>
      <c r="D39" t="s">
        <v>123</v>
      </c>
      <c r="E39" s="2">
        <v>92.39</v>
      </c>
      <c r="F39" s="3">
        <v>72.7</v>
      </c>
      <c r="G39" s="3">
        <v>81.400000000000006</v>
      </c>
      <c r="H39" s="3">
        <v>79.2</v>
      </c>
      <c r="I39" s="3">
        <v>95.1</v>
      </c>
      <c r="J39" s="3">
        <v>52.3</v>
      </c>
      <c r="K39" s="3">
        <v>64</v>
      </c>
      <c r="L39" s="3">
        <v>97.5</v>
      </c>
      <c r="M39" s="3">
        <v>94.5</v>
      </c>
      <c r="N39" s="3">
        <v>72.8</v>
      </c>
      <c r="O39" s="3">
        <v>81</v>
      </c>
      <c r="P39" s="3">
        <v>63.9</v>
      </c>
      <c r="Q39" s="3">
        <v>59.4</v>
      </c>
      <c r="R39" s="3">
        <f>SUM(StudentData[[#This Row],[Math Test1]:[History Final]])</f>
        <v>913.8</v>
      </c>
      <c r="S39" s="2">
        <f>StudentData[[#This Row],[Total Score]]/12</f>
        <v>76.149999999999991</v>
      </c>
      <c r="T39" t="str">
        <f t="shared" si="0"/>
        <v>C</v>
      </c>
    </row>
    <row r="40" spans="1:20" x14ac:dyDescent="0.25">
      <c r="A40" t="s">
        <v>58</v>
      </c>
      <c r="B40" t="s">
        <v>108</v>
      </c>
      <c r="C40" t="s">
        <v>120</v>
      </c>
      <c r="D40" t="s">
        <v>122</v>
      </c>
      <c r="E40" s="2">
        <v>86.59</v>
      </c>
      <c r="F40" s="3">
        <v>67.7</v>
      </c>
      <c r="G40" s="3">
        <v>79.2</v>
      </c>
      <c r="H40" s="3">
        <v>53.9</v>
      </c>
      <c r="I40" s="3">
        <v>98.7</v>
      </c>
      <c r="J40" s="3">
        <v>99.3</v>
      </c>
      <c r="K40" s="3">
        <v>84.9</v>
      </c>
      <c r="L40" s="3">
        <v>76.8</v>
      </c>
      <c r="M40" s="3">
        <v>65.5</v>
      </c>
      <c r="N40" s="3">
        <v>90.7</v>
      </c>
      <c r="O40" s="3">
        <v>84.2</v>
      </c>
      <c r="P40" s="3">
        <v>58.1</v>
      </c>
      <c r="Q40" s="3">
        <v>95.5</v>
      </c>
      <c r="R40" s="3">
        <f>SUM(StudentData[[#This Row],[Math Test1]:[History Final]])</f>
        <v>954.50000000000011</v>
      </c>
      <c r="S40" s="2">
        <f>StudentData[[#This Row],[Total Score]]/12</f>
        <v>79.541666666666671</v>
      </c>
      <c r="T40" t="str">
        <f t="shared" si="0"/>
        <v>C</v>
      </c>
    </row>
    <row r="41" spans="1:20" x14ac:dyDescent="0.25">
      <c r="A41" t="s">
        <v>59</v>
      </c>
      <c r="B41" t="s">
        <v>109</v>
      </c>
      <c r="C41" t="s">
        <v>121</v>
      </c>
      <c r="D41" t="s">
        <v>124</v>
      </c>
      <c r="E41" s="2">
        <v>95.56</v>
      </c>
      <c r="F41" s="3">
        <v>97.5</v>
      </c>
      <c r="G41" s="3">
        <v>86.3</v>
      </c>
      <c r="H41" s="3">
        <v>80.7</v>
      </c>
      <c r="I41" s="3">
        <v>70.900000000000006</v>
      </c>
      <c r="J41" s="3">
        <v>96.6</v>
      </c>
      <c r="K41" s="3">
        <v>93.3</v>
      </c>
      <c r="L41" s="3">
        <v>52.3</v>
      </c>
      <c r="M41" s="3">
        <v>51.3</v>
      </c>
      <c r="N41" s="3">
        <v>68.8</v>
      </c>
      <c r="O41" s="3">
        <v>90.5</v>
      </c>
      <c r="P41" s="3">
        <v>99.4</v>
      </c>
      <c r="Q41" s="3">
        <v>57.5</v>
      </c>
      <c r="R41" s="3">
        <f>SUM(StudentData[[#This Row],[Math Test1]:[History Final]])</f>
        <v>945.0999999999998</v>
      </c>
      <c r="S41" s="2">
        <f>StudentData[[#This Row],[Total Score]]/12</f>
        <v>78.758333333333312</v>
      </c>
      <c r="T41" t="str">
        <f t="shared" si="0"/>
        <v>C</v>
      </c>
    </row>
    <row r="42" spans="1:20" x14ac:dyDescent="0.25">
      <c r="A42" t="s">
        <v>60</v>
      </c>
      <c r="B42" t="s">
        <v>110</v>
      </c>
      <c r="C42" t="s">
        <v>121</v>
      </c>
      <c r="D42" t="s">
        <v>123</v>
      </c>
      <c r="E42" s="2">
        <v>89.85</v>
      </c>
      <c r="F42" s="3">
        <v>69</v>
      </c>
      <c r="G42" s="3">
        <v>98.5</v>
      </c>
      <c r="H42" s="3">
        <v>92.1</v>
      </c>
      <c r="I42" s="3">
        <v>91.9</v>
      </c>
      <c r="J42" s="3">
        <v>73.400000000000006</v>
      </c>
      <c r="K42" s="3">
        <v>70.7</v>
      </c>
      <c r="L42" s="3">
        <v>63.7</v>
      </c>
      <c r="M42" s="3">
        <v>52.8</v>
      </c>
      <c r="N42" s="3">
        <v>93.2</v>
      </c>
      <c r="O42" s="3">
        <v>90.6</v>
      </c>
      <c r="P42" s="3">
        <v>100</v>
      </c>
      <c r="Q42" s="3">
        <v>99.8</v>
      </c>
      <c r="R42" s="3">
        <f>SUM(StudentData[[#This Row],[Math Test1]:[History Final]])</f>
        <v>995.69999999999993</v>
      </c>
      <c r="S42" s="2">
        <f>StudentData[[#This Row],[Total Score]]/12</f>
        <v>82.974999999999994</v>
      </c>
      <c r="T42" t="str">
        <f t="shared" si="0"/>
        <v>B</v>
      </c>
    </row>
    <row r="43" spans="1:20" x14ac:dyDescent="0.25">
      <c r="A43" t="s">
        <v>61</v>
      </c>
      <c r="B43" t="s">
        <v>111</v>
      </c>
      <c r="C43" t="s">
        <v>120</v>
      </c>
      <c r="D43" t="s">
        <v>123</v>
      </c>
      <c r="E43" s="2">
        <v>88.89</v>
      </c>
      <c r="F43" s="3">
        <v>88.4</v>
      </c>
      <c r="G43" s="3">
        <v>97.2</v>
      </c>
      <c r="H43" s="3">
        <v>92.5</v>
      </c>
      <c r="I43" s="3">
        <v>62.4</v>
      </c>
      <c r="J43" s="3">
        <v>72.5</v>
      </c>
      <c r="K43" s="3">
        <v>56.5</v>
      </c>
      <c r="L43" s="3">
        <v>97.7</v>
      </c>
      <c r="M43" s="3">
        <v>80.3</v>
      </c>
      <c r="N43" s="3">
        <v>61.4</v>
      </c>
      <c r="O43" s="3">
        <v>83.6</v>
      </c>
      <c r="P43" s="3">
        <v>80.900000000000006</v>
      </c>
      <c r="Q43" s="3">
        <v>67.900000000000006</v>
      </c>
      <c r="R43" s="3">
        <f>SUM(StudentData[[#This Row],[Math Test1]:[History Final]])</f>
        <v>941.3</v>
      </c>
      <c r="S43" s="2">
        <f>StudentData[[#This Row],[Total Score]]/12</f>
        <v>78.441666666666663</v>
      </c>
      <c r="T43" t="str">
        <f t="shared" si="0"/>
        <v>C</v>
      </c>
    </row>
    <row r="44" spans="1:20" x14ac:dyDescent="0.25">
      <c r="A44" t="s">
        <v>62</v>
      </c>
      <c r="B44" t="s">
        <v>112</v>
      </c>
      <c r="C44" t="s">
        <v>121</v>
      </c>
      <c r="D44" t="s">
        <v>122</v>
      </c>
      <c r="E44" s="2">
        <v>77.84</v>
      </c>
      <c r="F44" s="3">
        <v>83.6</v>
      </c>
      <c r="G44" s="3">
        <v>76</v>
      </c>
      <c r="H44" s="3">
        <v>88.6</v>
      </c>
      <c r="I44" s="3">
        <v>76</v>
      </c>
      <c r="J44" s="3">
        <v>92.6</v>
      </c>
      <c r="K44" s="3">
        <v>77.599999999999994</v>
      </c>
      <c r="L44" s="3">
        <v>78</v>
      </c>
      <c r="M44" s="3">
        <v>93.8</v>
      </c>
      <c r="N44" s="3">
        <v>70.2</v>
      </c>
      <c r="O44" s="3">
        <v>56.7</v>
      </c>
      <c r="P44" s="3">
        <v>51.4</v>
      </c>
      <c r="Q44" s="3">
        <v>87.8</v>
      </c>
      <c r="R44" s="3">
        <f>SUM(StudentData[[#This Row],[Math Test1]:[History Final]])</f>
        <v>932.3</v>
      </c>
      <c r="S44" s="2">
        <f>StudentData[[#This Row],[Total Score]]/12</f>
        <v>77.691666666666663</v>
      </c>
      <c r="T44" t="str">
        <f t="shared" si="0"/>
        <v>C</v>
      </c>
    </row>
    <row r="45" spans="1:20" x14ac:dyDescent="0.25">
      <c r="A45" t="s">
        <v>63</v>
      </c>
      <c r="B45" t="s">
        <v>113</v>
      </c>
      <c r="C45" t="s">
        <v>120</v>
      </c>
      <c r="D45" t="s">
        <v>122</v>
      </c>
      <c r="E45" s="2">
        <v>90.51</v>
      </c>
      <c r="F45" s="3">
        <v>85.2</v>
      </c>
      <c r="G45" s="3">
        <v>60.6</v>
      </c>
      <c r="H45" s="3">
        <v>56.8</v>
      </c>
      <c r="I45" s="3">
        <v>50.7</v>
      </c>
      <c r="J45" s="3">
        <v>67.5</v>
      </c>
      <c r="K45" s="3">
        <v>79.5</v>
      </c>
      <c r="L45" s="3">
        <v>69.599999999999994</v>
      </c>
      <c r="M45" s="3">
        <v>71.900000000000006</v>
      </c>
      <c r="N45" s="3">
        <v>95.2</v>
      </c>
      <c r="O45" s="3">
        <v>67.400000000000006</v>
      </c>
      <c r="P45" s="3">
        <v>75.7</v>
      </c>
      <c r="Q45" s="3">
        <v>89.2</v>
      </c>
      <c r="R45" s="3">
        <f>SUM(StudentData[[#This Row],[Math Test1]:[History Final]])</f>
        <v>869.30000000000007</v>
      </c>
      <c r="S45" s="2">
        <f>StudentData[[#This Row],[Total Score]]/12</f>
        <v>72.441666666666677</v>
      </c>
      <c r="T45" t="str">
        <f t="shared" si="0"/>
        <v>C</v>
      </c>
    </row>
    <row r="46" spans="1:20" x14ac:dyDescent="0.25">
      <c r="A46" t="s">
        <v>64</v>
      </c>
      <c r="B46" t="s">
        <v>114</v>
      </c>
      <c r="C46" t="s">
        <v>121</v>
      </c>
      <c r="D46" t="s">
        <v>124</v>
      </c>
      <c r="E46" s="2">
        <v>84.91</v>
      </c>
      <c r="F46" s="3">
        <v>81.099999999999994</v>
      </c>
      <c r="G46" s="3">
        <v>93.1</v>
      </c>
      <c r="H46" s="3">
        <v>97.5</v>
      </c>
      <c r="I46" s="3">
        <v>57.4</v>
      </c>
      <c r="J46" s="3">
        <v>96.3</v>
      </c>
      <c r="K46" s="3">
        <v>74.599999999999994</v>
      </c>
      <c r="L46" s="3">
        <v>62.9</v>
      </c>
      <c r="M46" s="3">
        <v>73</v>
      </c>
      <c r="N46" s="3">
        <v>99</v>
      </c>
      <c r="O46" s="3">
        <v>74.599999999999994</v>
      </c>
      <c r="P46" s="3">
        <v>66.400000000000006</v>
      </c>
      <c r="Q46" s="3">
        <v>81.7</v>
      </c>
      <c r="R46" s="3">
        <f>SUM(StudentData[[#This Row],[Math Test1]:[History Final]])</f>
        <v>957.6</v>
      </c>
      <c r="S46" s="2">
        <f>StudentData[[#This Row],[Total Score]]/12</f>
        <v>79.8</v>
      </c>
      <c r="T46" t="str">
        <f t="shared" si="0"/>
        <v>C</v>
      </c>
    </row>
    <row r="47" spans="1:20" x14ac:dyDescent="0.25">
      <c r="A47" t="s">
        <v>65</v>
      </c>
      <c r="B47" t="s">
        <v>115</v>
      </c>
      <c r="C47" t="s">
        <v>121</v>
      </c>
      <c r="D47" t="s">
        <v>122</v>
      </c>
      <c r="E47" s="2">
        <v>81</v>
      </c>
      <c r="F47" s="3">
        <v>53.8</v>
      </c>
      <c r="G47" s="3">
        <v>56.4</v>
      </c>
      <c r="H47" s="3">
        <v>56.4</v>
      </c>
      <c r="I47" s="3">
        <v>57.6</v>
      </c>
      <c r="J47" s="3">
        <v>56.9</v>
      </c>
      <c r="K47" s="3">
        <v>82</v>
      </c>
      <c r="L47" s="3">
        <v>59.1</v>
      </c>
      <c r="M47" s="3">
        <v>67.3</v>
      </c>
      <c r="N47" s="3">
        <v>94.8</v>
      </c>
      <c r="O47" s="3">
        <v>73.7</v>
      </c>
      <c r="P47" s="3">
        <v>83.4</v>
      </c>
      <c r="Q47" s="3">
        <v>58.6</v>
      </c>
      <c r="R47" s="3">
        <f>SUM(StudentData[[#This Row],[Math Test1]:[History Final]])</f>
        <v>800</v>
      </c>
      <c r="S47" s="2">
        <f>StudentData[[#This Row],[Total Score]]/12</f>
        <v>66.666666666666671</v>
      </c>
      <c r="T47" t="str">
        <f t="shared" si="0"/>
        <v>D</v>
      </c>
    </row>
    <row r="48" spans="1:20" x14ac:dyDescent="0.25">
      <c r="A48" t="s">
        <v>66</v>
      </c>
      <c r="B48" t="s">
        <v>116</v>
      </c>
      <c r="C48" t="s">
        <v>120</v>
      </c>
      <c r="D48" t="s">
        <v>123</v>
      </c>
      <c r="E48" s="2">
        <v>79.81</v>
      </c>
      <c r="F48" s="3">
        <v>52</v>
      </c>
      <c r="G48" s="3">
        <v>58.4</v>
      </c>
      <c r="H48" s="3">
        <v>63.9</v>
      </c>
      <c r="I48" s="3">
        <v>58.9</v>
      </c>
      <c r="J48" s="3">
        <v>54.4</v>
      </c>
      <c r="K48" s="3">
        <v>56</v>
      </c>
      <c r="L48" s="3">
        <v>73</v>
      </c>
      <c r="M48" s="3">
        <v>60.3</v>
      </c>
      <c r="N48" s="3">
        <v>68.2</v>
      </c>
      <c r="O48" s="3">
        <v>75.2</v>
      </c>
      <c r="P48" s="3">
        <v>84.5</v>
      </c>
      <c r="Q48" s="3">
        <v>52</v>
      </c>
      <c r="R48" s="3">
        <f>SUM(StudentData[[#This Row],[Math Test1]:[History Final]])</f>
        <v>756.80000000000007</v>
      </c>
      <c r="S48" s="2">
        <f>StudentData[[#This Row],[Total Score]]/12</f>
        <v>63.06666666666667</v>
      </c>
      <c r="T48" t="str">
        <f t="shared" si="0"/>
        <v>D</v>
      </c>
    </row>
    <row r="49" spans="1:20" x14ac:dyDescent="0.25">
      <c r="A49" t="s">
        <v>67</v>
      </c>
      <c r="B49" t="s">
        <v>117</v>
      </c>
      <c r="C49" t="s">
        <v>121</v>
      </c>
      <c r="D49" t="s">
        <v>122</v>
      </c>
      <c r="E49" s="2">
        <v>94.99</v>
      </c>
      <c r="F49" s="3">
        <v>81.400000000000006</v>
      </c>
      <c r="G49" s="3">
        <v>54.1</v>
      </c>
      <c r="H49" s="3">
        <v>93.7</v>
      </c>
      <c r="I49" s="3">
        <v>96</v>
      </c>
      <c r="J49" s="3">
        <v>53.1</v>
      </c>
      <c r="K49" s="3">
        <v>63.8</v>
      </c>
      <c r="L49" s="3">
        <v>90.3</v>
      </c>
      <c r="M49" s="3">
        <v>87.4</v>
      </c>
      <c r="N49" s="3">
        <v>59.2</v>
      </c>
      <c r="O49" s="3">
        <v>60.5</v>
      </c>
      <c r="P49" s="3">
        <v>68.5</v>
      </c>
      <c r="Q49" s="3">
        <v>74.2</v>
      </c>
      <c r="R49" s="3">
        <f>SUM(StudentData[[#This Row],[Math Test1]:[History Final]])</f>
        <v>882.2</v>
      </c>
      <c r="S49" s="2">
        <f>StudentData[[#This Row],[Total Score]]/12</f>
        <v>73.516666666666666</v>
      </c>
      <c r="T49" t="str">
        <f t="shared" si="0"/>
        <v>C</v>
      </c>
    </row>
    <row r="50" spans="1:20" x14ac:dyDescent="0.25">
      <c r="A50" t="s">
        <v>68</v>
      </c>
      <c r="B50" t="s">
        <v>118</v>
      </c>
      <c r="C50" t="s">
        <v>121</v>
      </c>
      <c r="D50" t="s">
        <v>124</v>
      </c>
      <c r="E50" s="2">
        <v>90.46</v>
      </c>
      <c r="F50" s="3">
        <v>68.400000000000006</v>
      </c>
      <c r="G50" s="3">
        <v>73.099999999999994</v>
      </c>
      <c r="H50" s="3">
        <v>87.4</v>
      </c>
      <c r="I50" s="3">
        <v>51.8</v>
      </c>
      <c r="J50" s="3">
        <v>62.6</v>
      </c>
      <c r="K50" s="3">
        <v>85.7</v>
      </c>
      <c r="L50" s="3">
        <v>94.8</v>
      </c>
      <c r="M50" s="3">
        <v>75.599999999999994</v>
      </c>
      <c r="N50" s="3">
        <v>76.599999999999994</v>
      </c>
      <c r="O50" s="3">
        <v>55.4</v>
      </c>
      <c r="P50" s="3">
        <v>72.400000000000006</v>
      </c>
      <c r="Q50" s="3">
        <v>76.599999999999994</v>
      </c>
      <c r="R50" s="3">
        <f>SUM(StudentData[[#This Row],[Math Test1]:[History Final]])</f>
        <v>880.4</v>
      </c>
      <c r="S50" s="2">
        <f>StudentData[[#This Row],[Total Score]]/12</f>
        <v>73.36666666666666</v>
      </c>
      <c r="T50" t="str">
        <f t="shared" si="0"/>
        <v>C</v>
      </c>
    </row>
    <row r="51" spans="1:20" x14ac:dyDescent="0.25">
      <c r="A51" t="s">
        <v>69</v>
      </c>
      <c r="B51" t="s">
        <v>119</v>
      </c>
      <c r="C51" t="s">
        <v>121</v>
      </c>
      <c r="D51" t="s">
        <v>122</v>
      </c>
      <c r="E51" s="2">
        <v>81.06</v>
      </c>
      <c r="F51" s="3">
        <v>63.5</v>
      </c>
      <c r="G51" s="3">
        <v>68.900000000000006</v>
      </c>
      <c r="H51" s="3">
        <v>51</v>
      </c>
      <c r="I51" s="3">
        <v>66.099999999999994</v>
      </c>
      <c r="J51" s="3">
        <v>60.6</v>
      </c>
      <c r="K51" s="3">
        <v>66.400000000000006</v>
      </c>
      <c r="L51" s="3">
        <v>56</v>
      </c>
      <c r="M51" s="3">
        <v>94.5</v>
      </c>
      <c r="N51" s="3">
        <v>79.7</v>
      </c>
      <c r="O51" s="3">
        <v>84</v>
      </c>
      <c r="P51" s="3">
        <v>89.5</v>
      </c>
      <c r="Q51" s="3">
        <v>74.900000000000006</v>
      </c>
      <c r="R51" s="3">
        <f>SUM(StudentData[[#This Row],[Math Test1]:[History Final]])</f>
        <v>855.1</v>
      </c>
      <c r="S51" s="2">
        <f>StudentData[[#This Row],[Total Score]]/12</f>
        <v>71.25833333333334</v>
      </c>
      <c r="T51" t="str">
        <f t="shared" si="0"/>
        <v>C</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15CCA-9504-4EB5-9B8D-EB282636C533}">
  <sheetPr>
    <tabColor theme="1" tint="0.34998626667073579"/>
  </sheetPr>
  <dimension ref="B1:N75"/>
  <sheetViews>
    <sheetView tabSelected="1" workbookViewId="0">
      <selection activeCell="B17" sqref="B17"/>
    </sheetView>
  </sheetViews>
  <sheetFormatPr defaultRowHeight="15" x14ac:dyDescent="0.25"/>
  <cols>
    <col min="2" max="2" width="13.140625" bestFit="1" customWidth="1"/>
    <col min="3" max="4" width="21.140625" bestFit="1" customWidth="1"/>
    <col min="5" max="5" width="20.7109375" bestFit="1" customWidth="1"/>
    <col min="6" max="7" width="22.85546875" bestFit="1" customWidth="1"/>
    <col min="8" max="8" width="22.42578125" bestFit="1" customWidth="1"/>
    <col min="9" max="10" width="23.28515625" bestFit="1" customWidth="1"/>
    <col min="11" max="13" width="22.85546875" bestFit="1" customWidth="1"/>
    <col min="14" max="14" width="22.42578125" bestFit="1" customWidth="1"/>
  </cols>
  <sheetData>
    <row r="1" spans="2:14" ht="15.75" thickBot="1" x14ac:dyDescent="0.3"/>
    <row r="2" spans="2:14" ht="15.75" thickBot="1" x14ac:dyDescent="0.3">
      <c r="B2" s="22" t="s">
        <v>128</v>
      </c>
      <c r="C2" s="23"/>
      <c r="D2" s="24"/>
    </row>
    <row r="3" spans="2:14" x14ac:dyDescent="0.25">
      <c r="B3" s="5" t="s">
        <v>2</v>
      </c>
      <c r="C3" s="6" t="s">
        <v>130</v>
      </c>
      <c r="D3" s="6" t="s">
        <v>131</v>
      </c>
      <c r="E3" s="6" t="s">
        <v>132</v>
      </c>
      <c r="F3" s="6" t="s">
        <v>133</v>
      </c>
      <c r="G3" s="6" t="s">
        <v>134</v>
      </c>
      <c r="H3" s="6" t="s">
        <v>135</v>
      </c>
      <c r="I3" s="6" t="s">
        <v>136</v>
      </c>
      <c r="J3" s="6" t="s">
        <v>137</v>
      </c>
      <c r="K3" s="6" t="s">
        <v>138</v>
      </c>
      <c r="L3" s="6" t="s">
        <v>139</v>
      </c>
      <c r="M3" s="6" t="s">
        <v>140</v>
      </c>
      <c r="N3" s="6" t="s">
        <v>141</v>
      </c>
    </row>
    <row r="4" spans="2:14" x14ac:dyDescent="0.25">
      <c r="B4" s="7" t="s">
        <v>121</v>
      </c>
      <c r="C4" s="21">
        <v>75.331999999999994</v>
      </c>
      <c r="D4" s="21">
        <v>75.372</v>
      </c>
      <c r="E4" s="21">
        <v>76.231999999999999</v>
      </c>
      <c r="F4" s="21">
        <v>75.024000000000001</v>
      </c>
      <c r="G4" s="21">
        <v>74.304000000000002</v>
      </c>
      <c r="H4" s="21">
        <v>74.028000000000006</v>
      </c>
      <c r="I4" s="21">
        <v>71.847999999999999</v>
      </c>
      <c r="J4" s="21">
        <v>73.608000000000004</v>
      </c>
      <c r="K4" s="21">
        <v>80.376000000000005</v>
      </c>
      <c r="L4" s="21">
        <v>72.572000000000003</v>
      </c>
      <c r="M4" s="21">
        <v>77.84</v>
      </c>
      <c r="N4" s="21">
        <v>75.212000000000003</v>
      </c>
    </row>
    <row r="5" spans="2:14" x14ac:dyDescent="0.25">
      <c r="B5" s="7" t="s">
        <v>120</v>
      </c>
      <c r="C5" s="21">
        <v>74.091999999999999</v>
      </c>
      <c r="D5" s="21">
        <v>74.347999999999999</v>
      </c>
      <c r="E5" s="21">
        <v>76.691999999999993</v>
      </c>
      <c r="F5" s="21">
        <v>71.787999999999997</v>
      </c>
      <c r="G5" s="21">
        <v>70.043999999999997</v>
      </c>
      <c r="H5" s="21">
        <v>71.180000000000007</v>
      </c>
      <c r="I5" s="21">
        <v>75.992000000000004</v>
      </c>
      <c r="J5" s="21">
        <v>75.256</v>
      </c>
      <c r="K5" s="21">
        <v>78.911999999999992</v>
      </c>
      <c r="L5" s="21">
        <v>74.555999999999997</v>
      </c>
      <c r="M5" s="21">
        <v>76.451999999999998</v>
      </c>
      <c r="N5" s="21">
        <v>75.411999999999992</v>
      </c>
    </row>
    <row r="6" spans="2:14" x14ac:dyDescent="0.25">
      <c r="B6" s="7" t="s">
        <v>129</v>
      </c>
      <c r="C6" s="21">
        <v>74.712000000000003</v>
      </c>
      <c r="D6" s="21">
        <v>74.86</v>
      </c>
      <c r="E6" s="21">
        <v>76.462000000000003</v>
      </c>
      <c r="F6" s="21">
        <v>73.406000000000006</v>
      </c>
      <c r="G6" s="21">
        <v>72.173999999999992</v>
      </c>
      <c r="H6" s="21">
        <v>72.603999999999999</v>
      </c>
      <c r="I6" s="21">
        <v>73.92</v>
      </c>
      <c r="J6" s="21">
        <v>74.432000000000002</v>
      </c>
      <c r="K6" s="21">
        <v>79.643999999999991</v>
      </c>
      <c r="L6" s="21">
        <v>73.563999999999993</v>
      </c>
      <c r="M6" s="21">
        <v>77.146000000000001</v>
      </c>
      <c r="N6" s="21">
        <v>75.311999999999998</v>
      </c>
    </row>
    <row r="7" spans="2:14" ht="15.75" thickBot="1" x14ac:dyDescent="0.3"/>
    <row r="8" spans="2:14" ht="15.75" thickBot="1" x14ac:dyDescent="0.3">
      <c r="B8" s="25" t="s">
        <v>142</v>
      </c>
      <c r="C8" s="26"/>
      <c r="D8" s="27"/>
    </row>
    <row r="9" spans="2:14" x14ac:dyDescent="0.25">
      <c r="B9" s="5" t="s">
        <v>3</v>
      </c>
      <c r="C9" s="6" t="s">
        <v>130</v>
      </c>
      <c r="D9" s="6" t="s">
        <v>131</v>
      </c>
      <c r="E9" s="6" t="s">
        <v>132</v>
      </c>
      <c r="F9" s="6" t="s">
        <v>133</v>
      </c>
      <c r="G9" s="6" t="s">
        <v>134</v>
      </c>
      <c r="H9" s="6" t="s">
        <v>135</v>
      </c>
      <c r="I9" s="6" t="s">
        <v>136</v>
      </c>
      <c r="J9" s="6" t="s">
        <v>137</v>
      </c>
      <c r="K9" s="6" t="s">
        <v>138</v>
      </c>
      <c r="L9" s="6" t="s">
        <v>139</v>
      </c>
      <c r="M9" s="6" t="s">
        <v>140</v>
      </c>
      <c r="N9" s="6" t="s">
        <v>141</v>
      </c>
    </row>
    <row r="10" spans="2:14" x14ac:dyDescent="0.25">
      <c r="B10" s="7" t="s">
        <v>122</v>
      </c>
      <c r="C10" s="21">
        <v>75.433333333333323</v>
      </c>
      <c r="D10" s="21">
        <v>70.952380952380949</v>
      </c>
      <c r="E10" s="21">
        <v>69.347619047619048</v>
      </c>
      <c r="F10" s="21">
        <v>78.542857142857144</v>
      </c>
      <c r="G10" s="21">
        <v>72.976190476190482</v>
      </c>
      <c r="H10" s="21">
        <v>72.047619047619051</v>
      </c>
      <c r="I10" s="21">
        <v>77.38095238095238</v>
      </c>
      <c r="J10" s="21">
        <v>77.776190476190479</v>
      </c>
      <c r="K10" s="21">
        <v>78.742857142857133</v>
      </c>
      <c r="L10" s="21">
        <v>72.280952380952385</v>
      </c>
      <c r="M10" s="21">
        <v>75.152380952380952</v>
      </c>
      <c r="N10" s="21">
        <v>76.904761904761898</v>
      </c>
    </row>
    <row r="11" spans="2:14" x14ac:dyDescent="0.25">
      <c r="B11" s="7" t="s">
        <v>124</v>
      </c>
      <c r="C11" s="21">
        <v>76.109090909090909</v>
      </c>
      <c r="D11" s="21">
        <v>81.763636363636365</v>
      </c>
      <c r="E11" s="21">
        <v>82.899999999999991</v>
      </c>
      <c r="F11" s="21">
        <v>64.25454545454545</v>
      </c>
      <c r="G11" s="21">
        <v>76.227272727272734</v>
      </c>
      <c r="H11" s="21">
        <v>78.190909090909088</v>
      </c>
      <c r="I11" s="21">
        <v>63.854545454545452</v>
      </c>
      <c r="J11" s="21">
        <v>71.445454545454538</v>
      </c>
      <c r="K11" s="21">
        <v>86.74545454545455</v>
      </c>
      <c r="L11" s="21">
        <v>73.899999999999991</v>
      </c>
      <c r="M11" s="21">
        <v>77.13636363636364</v>
      </c>
      <c r="N11" s="21">
        <v>76.445454545454538</v>
      </c>
    </row>
    <row r="12" spans="2:14" x14ac:dyDescent="0.25">
      <c r="B12" s="7" t="s">
        <v>123</v>
      </c>
      <c r="C12" s="21">
        <v>73.016666666666666</v>
      </c>
      <c r="D12" s="21">
        <v>75.199999999999989</v>
      </c>
      <c r="E12" s="21">
        <v>80.827777777777783</v>
      </c>
      <c r="F12" s="21">
        <v>73.005555555555546</v>
      </c>
      <c r="G12" s="21">
        <v>68.76111111111112</v>
      </c>
      <c r="H12" s="21">
        <v>69.838888888888889</v>
      </c>
      <c r="I12" s="21">
        <v>76.033333333333331</v>
      </c>
      <c r="J12" s="21">
        <v>72.355555555555554</v>
      </c>
      <c r="K12" s="21">
        <v>76.355555555555554</v>
      </c>
      <c r="L12" s="21">
        <v>74.855555555555554</v>
      </c>
      <c r="M12" s="21">
        <v>79.477777777777774</v>
      </c>
      <c r="N12" s="21">
        <v>72.76111111111112</v>
      </c>
    </row>
    <row r="13" spans="2:14" x14ac:dyDescent="0.25">
      <c r="B13" s="7" t="s">
        <v>129</v>
      </c>
      <c r="C13" s="21">
        <v>74.712000000000003</v>
      </c>
      <c r="D13" s="21">
        <v>74.86</v>
      </c>
      <c r="E13" s="21">
        <v>76.462000000000003</v>
      </c>
      <c r="F13" s="21">
        <v>73.406000000000006</v>
      </c>
      <c r="G13" s="21">
        <v>72.173999999999992</v>
      </c>
      <c r="H13" s="21">
        <v>72.603999999999999</v>
      </c>
      <c r="I13" s="21">
        <v>73.92</v>
      </c>
      <c r="J13" s="21">
        <v>74.432000000000002</v>
      </c>
      <c r="K13" s="21">
        <v>79.643999999999991</v>
      </c>
      <c r="L13" s="21">
        <v>73.563999999999993</v>
      </c>
      <c r="M13" s="21">
        <v>77.146000000000001</v>
      </c>
      <c r="N13" s="21">
        <v>75.311999999999998</v>
      </c>
    </row>
    <row r="14" spans="2:14" ht="15.75" thickBot="1" x14ac:dyDescent="0.3">
      <c r="B14" s="4"/>
    </row>
    <row r="15" spans="2:14" ht="15.75" thickBot="1" x14ac:dyDescent="0.3">
      <c r="B15" s="25" t="s">
        <v>143</v>
      </c>
      <c r="C15" s="26"/>
      <c r="D15" s="26"/>
      <c r="E15" s="26"/>
      <c r="F15" s="27"/>
      <c r="H15" s="25" t="s">
        <v>145</v>
      </c>
      <c r="I15" s="27"/>
    </row>
    <row r="16" spans="2:14" x14ac:dyDescent="0.25">
      <c r="B16" s="5" t="s">
        <v>144</v>
      </c>
      <c r="C16" s="5" t="s">
        <v>19</v>
      </c>
      <c r="D16" s="6"/>
      <c r="E16" s="6"/>
      <c r="F16" s="6"/>
      <c r="H16" s="5" t="s">
        <v>3</v>
      </c>
      <c r="I16" s="6" t="s">
        <v>146</v>
      </c>
    </row>
    <row r="17" spans="2:9" x14ac:dyDescent="0.25">
      <c r="B17" s="5" t="s">
        <v>3</v>
      </c>
      <c r="C17" s="6" t="s">
        <v>127</v>
      </c>
      <c r="D17" s="6" t="s">
        <v>125</v>
      </c>
      <c r="E17" s="6" t="s">
        <v>126</v>
      </c>
      <c r="F17" s="6" t="s">
        <v>129</v>
      </c>
      <c r="H17" s="7" t="s">
        <v>122</v>
      </c>
      <c r="I17" s="21">
        <v>85.560476190476194</v>
      </c>
    </row>
    <row r="18" spans="2:9" x14ac:dyDescent="0.25">
      <c r="B18" s="7" t="s">
        <v>122</v>
      </c>
      <c r="C18" s="6">
        <v>1</v>
      </c>
      <c r="D18" s="6">
        <v>18</v>
      </c>
      <c r="E18" s="6">
        <v>2</v>
      </c>
      <c r="F18" s="6">
        <v>21</v>
      </c>
      <c r="H18" s="7" t="s">
        <v>124</v>
      </c>
      <c r="I18" s="21">
        <v>91.08</v>
      </c>
    </row>
    <row r="19" spans="2:9" x14ac:dyDescent="0.25">
      <c r="B19" s="7" t="s">
        <v>124</v>
      </c>
      <c r="C19" s="6"/>
      <c r="D19" s="6">
        <v>10</v>
      </c>
      <c r="E19" s="6">
        <v>1</v>
      </c>
      <c r="F19" s="6">
        <v>11</v>
      </c>
      <c r="H19" s="7" t="s">
        <v>123</v>
      </c>
      <c r="I19" s="21">
        <v>87.123888888888885</v>
      </c>
    </row>
    <row r="20" spans="2:9" x14ac:dyDescent="0.25">
      <c r="B20" s="7" t="s">
        <v>123</v>
      </c>
      <c r="C20" s="6">
        <v>1</v>
      </c>
      <c r="D20" s="6">
        <v>14</v>
      </c>
      <c r="E20" s="6">
        <v>3</v>
      </c>
      <c r="F20" s="6">
        <v>18</v>
      </c>
      <c r="H20" s="7" t="s">
        <v>129</v>
      </c>
      <c r="I20" s="21">
        <v>87.337600000000009</v>
      </c>
    </row>
    <row r="21" spans="2:9" x14ac:dyDescent="0.25">
      <c r="B21" s="7" t="s">
        <v>129</v>
      </c>
      <c r="C21" s="6">
        <v>2</v>
      </c>
      <c r="D21" s="6">
        <v>42</v>
      </c>
      <c r="E21" s="6">
        <v>6</v>
      </c>
      <c r="F21" s="6">
        <v>50</v>
      </c>
    </row>
    <row r="22" spans="2:9" ht="15.75" thickBot="1" x14ac:dyDescent="0.3"/>
    <row r="23" spans="2:9" ht="15.75" thickBot="1" x14ac:dyDescent="0.3">
      <c r="B23" s="25" t="s">
        <v>147</v>
      </c>
      <c r="C23" s="26"/>
      <c r="D23" s="27"/>
    </row>
    <row r="24" spans="2:9" ht="15.75" thickBot="1" x14ac:dyDescent="0.3">
      <c r="B24" s="5" t="s">
        <v>167</v>
      </c>
      <c r="C24" s="6" t="s">
        <v>148</v>
      </c>
      <c r="D24" s="6" t="s">
        <v>149</v>
      </c>
      <c r="H24" s="25" t="s">
        <v>150</v>
      </c>
      <c r="I24" s="27"/>
    </row>
    <row r="25" spans="2:9" x14ac:dyDescent="0.25">
      <c r="B25" s="7" t="s">
        <v>70</v>
      </c>
      <c r="C25" s="6">
        <v>932.4</v>
      </c>
      <c r="D25" s="21">
        <v>77.7</v>
      </c>
      <c r="H25" s="5" t="s">
        <v>3</v>
      </c>
      <c r="I25" s="6" t="s">
        <v>144</v>
      </c>
    </row>
    <row r="26" spans="2:9" x14ac:dyDescent="0.25">
      <c r="B26" s="7" t="s">
        <v>79</v>
      </c>
      <c r="C26" s="6">
        <v>920.69999999999993</v>
      </c>
      <c r="D26" s="21">
        <v>76.724999999999994</v>
      </c>
      <c r="H26" s="7" t="s">
        <v>127</v>
      </c>
      <c r="I26" s="6">
        <v>2</v>
      </c>
    </row>
    <row r="27" spans="2:9" x14ac:dyDescent="0.25">
      <c r="B27" s="7" t="s">
        <v>80</v>
      </c>
      <c r="C27" s="6">
        <v>910.80000000000007</v>
      </c>
      <c r="D27" s="21">
        <v>75.900000000000006</v>
      </c>
      <c r="H27" s="7" t="s">
        <v>125</v>
      </c>
      <c r="I27" s="6">
        <v>42</v>
      </c>
    </row>
    <row r="28" spans="2:9" x14ac:dyDescent="0.25">
      <c r="B28" s="7" t="s">
        <v>81</v>
      </c>
      <c r="C28" s="6">
        <v>838.6</v>
      </c>
      <c r="D28" s="21">
        <v>69.88333333333334</v>
      </c>
      <c r="H28" s="7" t="s">
        <v>126</v>
      </c>
      <c r="I28" s="6">
        <v>6</v>
      </c>
    </row>
    <row r="29" spans="2:9" x14ac:dyDescent="0.25">
      <c r="B29" s="7" t="s">
        <v>82</v>
      </c>
      <c r="C29" s="6">
        <v>868.49999999999989</v>
      </c>
      <c r="D29" s="21">
        <v>72.374999999999986</v>
      </c>
      <c r="H29" s="7" t="s">
        <v>129</v>
      </c>
      <c r="I29" s="6">
        <v>50</v>
      </c>
    </row>
    <row r="30" spans="2:9" x14ac:dyDescent="0.25">
      <c r="B30" s="7" t="s">
        <v>83</v>
      </c>
      <c r="C30" s="6">
        <v>842.9</v>
      </c>
      <c r="D30" s="21">
        <v>70.24166666666666</v>
      </c>
    </row>
    <row r="31" spans="2:9" x14ac:dyDescent="0.25">
      <c r="B31" s="7" t="s">
        <v>84</v>
      </c>
      <c r="C31" s="6">
        <v>940.40000000000009</v>
      </c>
      <c r="D31" s="21">
        <v>78.366666666666674</v>
      </c>
    </row>
    <row r="32" spans="2:9" x14ac:dyDescent="0.25">
      <c r="B32" s="7" t="s">
        <v>85</v>
      </c>
      <c r="C32" s="6">
        <v>923</v>
      </c>
      <c r="D32" s="21">
        <v>76.916666666666671</v>
      </c>
    </row>
    <row r="33" spans="2:4" x14ac:dyDescent="0.25">
      <c r="B33" s="7" t="s">
        <v>86</v>
      </c>
      <c r="C33" s="6">
        <v>922.79999999999984</v>
      </c>
      <c r="D33" s="21">
        <v>76.899999999999991</v>
      </c>
    </row>
    <row r="34" spans="2:4" x14ac:dyDescent="0.25">
      <c r="B34" s="7" t="s">
        <v>87</v>
      </c>
      <c r="C34" s="6">
        <v>911.40000000000009</v>
      </c>
      <c r="D34" s="21">
        <v>75.95</v>
      </c>
    </row>
    <row r="35" spans="2:4" x14ac:dyDescent="0.25">
      <c r="B35" s="7" t="s">
        <v>88</v>
      </c>
      <c r="C35" s="6">
        <v>920</v>
      </c>
      <c r="D35" s="21">
        <v>76.666666666666671</v>
      </c>
    </row>
    <row r="36" spans="2:4" x14ac:dyDescent="0.25">
      <c r="B36" s="7" t="s">
        <v>71</v>
      </c>
      <c r="C36" s="6">
        <v>828.49999999999989</v>
      </c>
      <c r="D36" s="21">
        <v>69.041666666666657</v>
      </c>
    </row>
    <row r="37" spans="2:4" x14ac:dyDescent="0.25">
      <c r="B37" s="7" t="s">
        <v>89</v>
      </c>
      <c r="C37" s="6">
        <v>934.5999999999998</v>
      </c>
      <c r="D37" s="21">
        <v>77.883333333333312</v>
      </c>
    </row>
    <row r="38" spans="2:4" x14ac:dyDescent="0.25">
      <c r="B38" s="7" t="s">
        <v>90</v>
      </c>
      <c r="C38" s="6">
        <v>990.40000000000009</v>
      </c>
      <c r="D38" s="21">
        <v>82.533333333333346</v>
      </c>
    </row>
    <row r="39" spans="2:4" x14ac:dyDescent="0.25">
      <c r="B39" s="7" t="s">
        <v>91</v>
      </c>
      <c r="C39" s="6">
        <v>913.59999999999991</v>
      </c>
      <c r="D39" s="21">
        <v>76.133333333333326</v>
      </c>
    </row>
    <row r="40" spans="2:4" x14ac:dyDescent="0.25">
      <c r="B40" s="7" t="s">
        <v>92</v>
      </c>
      <c r="C40" s="6">
        <v>846.3</v>
      </c>
      <c r="D40" s="21">
        <v>70.524999999999991</v>
      </c>
    </row>
    <row r="41" spans="2:4" x14ac:dyDescent="0.25">
      <c r="B41" s="7" t="s">
        <v>93</v>
      </c>
      <c r="C41" s="6">
        <v>894.19999999999993</v>
      </c>
      <c r="D41" s="21">
        <v>74.516666666666666</v>
      </c>
    </row>
    <row r="42" spans="2:4" x14ac:dyDescent="0.25">
      <c r="B42" s="7" t="s">
        <v>94</v>
      </c>
      <c r="C42" s="6">
        <v>932.00000000000011</v>
      </c>
      <c r="D42" s="21">
        <v>77.666666666666671</v>
      </c>
    </row>
    <row r="43" spans="2:4" x14ac:dyDescent="0.25">
      <c r="B43" s="7" t="s">
        <v>95</v>
      </c>
      <c r="C43" s="6">
        <v>836.19999999999993</v>
      </c>
      <c r="D43" s="21">
        <v>69.683333333333323</v>
      </c>
    </row>
    <row r="44" spans="2:4" x14ac:dyDescent="0.25">
      <c r="B44" s="7" t="s">
        <v>96</v>
      </c>
      <c r="C44" s="6">
        <v>843.6</v>
      </c>
      <c r="D44" s="21">
        <v>70.3</v>
      </c>
    </row>
    <row r="45" spans="2:4" x14ac:dyDescent="0.25">
      <c r="B45" s="7" t="s">
        <v>97</v>
      </c>
      <c r="C45" s="6">
        <v>884.8</v>
      </c>
      <c r="D45" s="21">
        <v>73.733333333333334</v>
      </c>
    </row>
    <row r="46" spans="2:4" x14ac:dyDescent="0.25">
      <c r="B46" s="7" t="s">
        <v>98</v>
      </c>
      <c r="C46" s="6">
        <v>832.50000000000011</v>
      </c>
      <c r="D46" s="21">
        <v>69.375000000000014</v>
      </c>
    </row>
    <row r="47" spans="2:4" x14ac:dyDescent="0.25">
      <c r="B47" s="7" t="s">
        <v>72</v>
      </c>
      <c r="C47" s="6">
        <v>890.2</v>
      </c>
      <c r="D47" s="21">
        <v>74.183333333333337</v>
      </c>
    </row>
    <row r="48" spans="2:4" x14ac:dyDescent="0.25">
      <c r="B48" s="7" t="s">
        <v>99</v>
      </c>
      <c r="C48" s="6">
        <v>948.59999999999991</v>
      </c>
      <c r="D48" s="21">
        <v>79.05</v>
      </c>
    </row>
    <row r="49" spans="2:4" x14ac:dyDescent="0.25">
      <c r="B49" s="7" t="s">
        <v>100</v>
      </c>
      <c r="C49" s="6">
        <v>956.6</v>
      </c>
      <c r="D49" s="21">
        <v>79.716666666666669</v>
      </c>
    </row>
    <row r="50" spans="2:4" x14ac:dyDescent="0.25">
      <c r="B50" s="7" t="s">
        <v>101</v>
      </c>
      <c r="C50" s="6">
        <v>924.40000000000009</v>
      </c>
      <c r="D50" s="21">
        <v>77.033333333333346</v>
      </c>
    </row>
    <row r="51" spans="2:4" x14ac:dyDescent="0.25">
      <c r="B51" s="7" t="s">
        <v>102</v>
      </c>
      <c r="C51" s="6">
        <v>910.4</v>
      </c>
      <c r="D51" s="21">
        <v>75.86666666666666</v>
      </c>
    </row>
    <row r="52" spans="2:4" x14ac:dyDescent="0.25">
      <c r="B52" s="7" t="s">
        <v>103</v>
      </c>
      <c r="C52" s="6">
        <v>858</v>
      </c>
      <c r="D52" s="21">
        <v>71.5</v>
      </c>
    </row>
    <row r="53" spans="2:4" x14ac:dyDescent="0.25">
      <c r="B53" s="7" t="s">
        <v>104</v>
      </c>
      <c r="C53" s="6">
        <v>955.4</v>
      </c>
      <c r="D53" s="21">
        <v>79.61666666666666</v>
      </c>
    </row>
    <row r="54" spans="2:4" x14ac:dyDescent="0.25">
      <c r="B54" s="7" t="s">
        <v>105</v>
      </c>
      <c r="C54" s="6">
        <v>862.1</v>
      </c>
      <c r="D54" s="21">
        <v>71.841666666666669</v>
      </c>
    </row>
    <row r="55" spans="2:4" x14ac:dyDescent="0.25">
      <c r="B55" s="7" t="s">
        <v>106</v>
      </c>
      <c r="C55" s="6">
        <v>957.70000000000016</v>
      </c>
      <c r="D55" s="21">
        <v>79.808333333333351</v>
      </c>
    </row>
    <row r="56" spans="2:4" x14ac:dyDescent="0.25">
      <c r="B56" s="7" t="s">
        <v>107</v>
      </c>
      <c r="C56" s="6">
        <v>913.8</v>
      </c>
      <c r="D56" s="21">
        <v>76.149999999999991</v>
      </c>
    </row>
    <row r="57" spans="2:4" x14ac:dyDescent="0.25">
      <c r="B57" s="7" t="s">
        <v>108</v>
      </c>
      <c r="C57" s="6">
        <v>954.50000000000011</v>
      </c>
      <c r="D57" s="21">
        <v>79.541666666666671</v>
      </c>
    </row>
    <row r="58" spans="2:4" x14ac:dyDescent="0.25">
      <c r="B58" s="7" t="s">
        <v>73</v>
      </c>
      <c r="C58" s="6">
        <v>889.5</v>
      </c>
      <c r="D58" s="21">
        <v>74.125</v>
      </c>
    </row>
    <row r="59" spans="2:4" x14ac:dyDescent="0.25">
      <c r="B59" s="7" t="s">
        <v>109</v>
      </c>
      <c r="C59" s="6">
        <v>945.0999999999998</v>
      </c>
      <c r="D59" s="21">
        <v>78.758333333333312</v>
      </c>
    </row>
    <row r="60" spans="2:4" x14ac:dyDescent="0.25">
      <c r="B60" s="7" t="s">
        <v>110</v>
      </c>
      <c r="C60" s="6">
        <v>995.69999999999993</v>
      </c>
      <c r="D60" s="21">
        <v>82.974999999999994</v>
      </c>
    </row>
    <row r="61" spans="2:4" x14ac:dyDescent="0.25">
      <c r="B61" s="7" t="s">
        <v>111</v>
      </c>
      <c r="C61" s="6">
        <v>941.3</v>
      </c>
      <c r="D61" s="21">
        <v>78.441666666666663</v>
      </c>
    </row>
    <row r="62" spans="2:4" x14ac:dyDescent="0.25">
      <c r="B62" s="7" t="s">
        <v>112</v>
      </c>
      <c r="C62" s="6">
        <v>932.3</v>
      </c>
      <c r="D62" s="21">
        <v>77.691666666666663</v>
      </c>
    </row>
    <row r="63" spans="2:4" x14ac:dyDescent="0.25">
      <c r="B63" s="7" t="s">
        <v>113</v>
      </c>
      <c r="C63" s="6">
        <v>869.30000000000007</v>
      </c>
      <c r="D63" s="21">
        <v>72.441666666666677</v>
      </c>
    </row>
    <row r="64" spans="2:4" x14ac:dyDescent="0.25">
      <c r="B64" s="7" t="s">
        <v>114</v>
      </c>
      <c r="C64" s="6">
        <v>957.6</v>
      </c>
      <c r="D64" s="21">
        <v>79.8</v>
      </c>
    </row>
    <row r="65" spans="2:4" x14ac:dyDescent="0.25">
      <c r="B65" s="7" t="s">
        <v>115</v>
      </c>
      <c r="C65" s="6">
        <v>800</v>
      </c>
      <c r="D65" s="21">
        <v>66.666666666666671</v>
      </c>
    </row>
    <row r="66" spans="2:4" x14ac:dyDescent="0.25">
      <c r="B66" s="7" t="s">
        <v>116</v>
      </c>
      <c r="C66" s="6">
        <v>756.80000000000007</v>
      </c>
      <c r="D66" s="21">
        <v>63.06666666666667</v>
      </c>
    </row>
    <row r="67" spans="2:4" x14ac:dyDescent="0.25">
      <c r="B67" s="7" t="s">
        <v>117</v>
      </c>
      <c r="C67" s="6">
        <v>882.2</v>
      </c>
      <c r="D67" s="21">
        <v>73.516666666666666</v>
      </c>
    </row>
    <row r="68" spans="2:4" x14ac:dyDescent="0.25">
      <c r="B68" s="7" t="s">
        <v>118</v>
      </c>
      <c r="C68" s="6">
        <v>880.4</v>
      </c>
      <c r="D68" s="21">
        <v>73.36666666666666</v>
      </c>
    </row>
    <row r="69" spans="2:4" x14ac:dyDescent="0.25">
      <c r="B69" s="7" t="s">
        <v>74</v>
      </c>
      <c r="C69" s="6">
        <v>859.7</v>
      </c>
      <c r="D69" s="21">
        <v>71.641666666666666</v>
      </c>
    </row>
    <row r="70" spans="2:4" x14ac:dyDescent="0.25">
      <c r="B70" s="7" t="s">
        <v>119</v>
      </c>
      <c r="C70" s="6">
        <v>855.1</v>
      </c>
      <c r="D70" s="21">
        <v>71.25833333333334</v>
      </c>
    </row>
    <row r="71" spans="2:4" x14ac:dyDescent="0.25">
      <c r="B71" s="7" t="s">
        <v>75</v>
      </c>
      <c r="C71" s="6">
        <v>903.80000000000007</v>
      </c>
      <c r="D71" s="21">
        <v>75.316666666666677</v>
      </c>
    </row>
    <row r="72" spans="2:4" x14ac:dyDescent="0.25">
      <c r="B72" s="7" t="s">
        <v>76</v>
      </c>
      <c r="C72" s="6">
        <v>874.1</v>
      </c>
      <c r="D72" s="21">
        <v>72.841666666666669</v>
      </c>
    </row>
    <row r="73" spans="2:4" x14ac:dyDescent="0.25">
      <c r="B73" s="7" t="s">
        <v>77</v>
      </c>
      <c r="C73" s="6">
        <v>857.99999999999989</v>
      </c>
      <c r="D73" s="21">
        <v>71.499999999999986</v>
      </c>
    </row>
    <row r="74" spans="2:4" x14ac:dyDescent="0.25">
      <c r="B74" s="7" t="s">
        <v>78</v>
      </c>
      <c r="C74" s="6">
        <v>911.00000000000011</v>
      </c>
      <c r="D74" s="21">
        <v>75.916666666666671</v>
      </c>
    </row>
    <row r="75" spans="2:4" x14ac:dyDescent="0.25">
      <c r="B75" s="7" t="s">
        <v>129</v>
      </c>
      <c r="C75" s="6">
        <v>995.69999999999993</v>
      </c>
      <c r="D75" s="21">
        <v>74.853000000000009</v>
      </c>
    </row>
  </sheetData>
  <mergeCells count="6">
    <mergeCell ref="B2:D2"/>
    <mergeCell ref="B8:D8"/>
    <mergeCell ref="H24:I24"/>
    <mergeCell ref="H15:I15"/>
    <mergeCell ref="B23:D23"/>
    <mergeCell ref="B15:F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8C0A8-0B42-4549-9019-BE59E051397E}">
  <sheetPr>
    <tabColor theme="8" tint="-0.249977111117893"/>
  </sheetPr>
  <dimension ref="A1:U5"/>
  <sheetViews>
    <sheetView workbookViewId="0">
      <selection activeCell="U35" sqref="U35"/>
    </sheetView>
  </sheetViews>
  <sheetFormatPr defaultRowHeight="15" x14ac:dyDescent="0.25"/>
  <cols>
    <col min="1" max="2" width="9.140625" style="8"/>
    <col min="3" max="3" width="9.7109375" style="8" customWidth="1"/>
    <col min="4" max="8" width="9.140625" style="8"/>
    <col min="9" max="9" width="9.140625" style="8" customWidth="1"/>
    <col min="10" max="16384" width="9.140625" style="8"/>
  </cols>
  <sheetData>
    <row r="1" spans="1:21" ht="32.25" thickBot="1" x14ac:dyDescent="0.55000000000000004">
      <c r="A1" s="28" t="s">
        <v>151</v>
      </c>
      <c r="B1" s="28"/>
      <c r="C1" s="28"/>
      <c r="D1" s="28"/>
      <c r="E1" s="28"/>
      <c r="F1" s="28"/>
      <c r="G1" s="28"/>
      <c r="H1" s="28"/>
      <c r="I1" s="28"/>
      <c r="J1" s="28"/>
      <c r="K1" s="28"/>
      <c r="L1" s="28"/>
      <c r="M1" s="28"/>
      <c r="N1" s="28"/>
      <c r="O1" s="28"/>
      <c r="P1" s="28"/>
      <c r="Q1" s="28"/>
      <c r="R1" s="28"/>
      <c r="S1" s="28"/>
      <c r="T1" s="28"/>
      <c r="U1" s="28"/>
    </row>
    <row r="2" spans="1:21" ht="15.75" thickBot="1" x14ac:dyDescent="0.3">
      <c r="A2" s="29" t="s">
        <v>152</v>
      </c>
      <c r="B2" s="30"/>
      <c r="C2" s="30"/>
      <c r="D2" s="30"/>
      <c r="E2" s="30"/>
      <c r="F2" s="30"/>
      <c r="G2" s="30"/>
      <c r="H2" s="30"/>
      <c r="I2" s="30"/>
      <c r="J2" s="30"/>
      <c r="K2" s="30"/>
      <c r="L2" s="30"/>
      <c r="M2" s="30"/>
      <c r="N2" s="30"/>
      <c r="O2" s="30"/>
      <c r="P2" s="30"/>
      <c r="Q2" s="30"/>
      <c r="R2" s="30"/>
      <c r="S2" s="30"/>
      <c r="T2" s="30"/>
      <c r="U2" s="31"/>
    </row>
    <row r="3" spans="1:21" ht="19.5" thickBot="1" x14ac:dyDescent="0.35">
      <c r="A3" s="32" t="s">
        <v>153</v>
      </c>
      <c r="B3" s="33"/>
      <c r="C3" s="34"/>
      <c r="D3" s="9"/>
      <c r="E3" s="32" t="s">
        <v>154</v>
      </c>
      <c r="F3" s="33"/>
      <c r="G3" s="34"/>
      <c r="H3" s="9"/>
      <c r="I3" s="32" t="s">
        <v>155</v>
      </c>
      <c r="J3" s="34"/>
      <c r="K3" s="9"/>
      <c r="L3" s="35" t="s">
        <v>156</v>
      </c>
      <c r="M3" s="36"/>
      <c r="N3" s="36"/>
      <c r="O3" s="37"/>
      <c r="P3" s="9"/>
      <c r="Q3" s="35" t="s">
        <v>157</v>
      </c>
      <c r="R3" s="36"/>
      <c r="S3" s="36"/>
      <c r="T3" s="37"/>
      <c r="U3" s="9"/>
    </row>
    <row r="4" spans="1:21" x14ac:dyDescent="0.25">
      <c r="A4" s="38">
        <f>AVERAGE('Raw Data'!E:E)</f>
        <v>87.337600000000009</v>
      </c>
      <c r="B4" s="39"/>
      <c r="C4" s="40"/>
      <c r="D4" s="9"/>
      <c r="E4" s="38">
        <f>AVERAGE('Raw Data'!S:S)</f>
        <v>74.853000000000009</v>
      </c>
      <c r="F4" s="39"/>
      <c r="G4" s="40"/>
      <c r="H4" s="9"/>
      <c r="I4" s="44" t="str">
        <f>_xlfn.XLOOKUP(MAX('Raw Data'!R:R),'Raw Data'!R:R,'Raw Data'!B:B)</f>
        <v>Student 41</v>
      </c>
      <c r="J4" s="45"/>
      <c r="K4" s="9"/>
      <c r="L4" s="38">
        <f>COUNTIF('Raw Data'!T:T,"A")/COUNTA('Raw Data'!T:T)</f>
        <v>0</v>
      </c>
      <c r="M4" s="39"/>
      <c r="N4" s="39"/>
      <c r="O4" s="40"/>
      <c r="P4" s="9"/>
      <c r="Q4" s="44">
        <f>COUNTA('Raw Data'!A:A)</f>
        <v>51</v>
      </c>
      <c r="R4" s="48"/>
      <c r="S4" s="48"/>
      <c r="T4" s="45"/>
      <c r="U4" s="9"/>
    </row>
    <row r="5" spans="1:21" ht="15.75" thickBot="1" x14ac:dyDescent="0.3">
      <c r="A5" s="41"/>
      <c r="B5" s="42"/>
      <c r="C5" s="43"/>
      <c r="D5" s="9"/>
      <c r="E5" s="41"/>
      <c r="F5" s="42"/>
      <c r="G5" s="43"/>
      <c r="H5" s="9"/>
      <c r="I5" s="46"/>
      <c r="J5" s="47"/>
      <c r="K5" s="9"/>
      <c r="L5" s="41"/>
      <c r="M5" s="42"/>
      <c r="N5" s="42"/>
      <c r="O5" s="43"/>
      <c r="P5" s="9"/>
      <c r="Q5" s="46"/>
      <c r="R5" s="49"/>
      <c r="S5" s="49"/>
      <c r="T5" s="47"/>
      <c r="U5" s="9"/>
    </row>
  </sheetData>
  <mergeCells count="12">
    <mergeCell ref="A4:C5"/>
    <mergeCell ref="E4:G5"/>
    <mergeCell ref="I4:J5"/>
    <mergeCell ref="L4:O5"/>
    <mergeCell ref="Q4:T5"/>
    <mergeCell ref="A1:U1"/>
    <mergeCell ref="A2:U2"/>
    <mergeCell ref="A3:C3"/>
    <mergeCell ref="E3:G3"/>
    <mergeCell ref="I3:J3"/>
    <mergeCell ref="L3:O3"/>
    <mergeCell ref="Q3: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5D2F-EE99-4E8C-9381-9DBE582E0C47}">
  <sheetPr>
    <tabColor rgb="FF00B050"/>
  </sheetPr>
  <dimension ref="A1:B24"/>
  <sheetViews>
    <sheetView workbookViewId="0">
      <selection activeCell="A19" sqref="A19"/>
    </sheetView>
  </sheetViews>
  <sheetFormatPr defaultRowHeight="15" x14ac:dyDescent="0.25"/>
  <cols>
    <col min="1" max="1" width="241.85546875" bestFit="1" customWidth="1"/>
    <col min="2" max="2" width="11.28515625" customWidth="1"/>
  </cols>
  <sheetData>
    <row r="1" spans="1:2" ht="23.25" x14ac:dyDescent="0.25">
      <c r="A1" s="15" t="s">
        <v>158</v>
      </c>
    </row>
    <row r="2" spans="1:2" x14ac:dyDescent="0.25">
      <c r="A2" s="16" t="s">
        <v>159</v>
      </c>
    </row>
    <row r="3" spans="1:2" x14ac:dyDescent="0.25">
      <c r="A3" s="8"/>
    </row>
    <row r="4" spans="1:2" ht="18" x14ac:dyDescent="0.25">
      <c r="A4" s="17" t="s">
        <v>160</v>
      </c>
    </row>
    <row r="5" spans="1:2" ht="19.5" customHeight="1" x14ac:dyDescent="0.25">
      <c r="A5" s="10" t="s">
        <v>161</v>
      </c>
    </row>
    <row r="6" spans="1:2" ht="19.5" customHeight="1" x14ac:dyDescent="0.25">
      <c r="A6" s="19">
        <v>0.87339999999999995</v>
      </c>
      <c r="B6" s="13"/>
    </row>
    <row r="7" spans="1:2" ht="18" customHeight="1" x14ac:dyDescent="0.25">
      <c r="A7" s="10" t="s">
        <v>162</v>
      </c>
    </row>
    <row r="8" spans="1:2" ht="18" customHeight="1" x14ac:dyDescent="0.25">
      <c r="A8" s="19">
        <v>0.74850000000000005</v>
      </c>
      <c r="B8" s="13"/>
    </row>
    <row r="9" spans="1:2" ht="19.5" customHeight="1" x14ac:dyDescent="0.25">
      <c r="A9" s="10" t="s">
        <v>163</v>
      </c>
    </row>
    <row r="10" spans="1:2" ht="19.5" customHeight="1" x14ac:dyDescent="0.25">
      <c r="A10" s="20" t="s">
        <v>110</v>
      </c>
      <c r="B10" s="14"/>
    </row>
    <row r="11" spans="1:2" ht="21.75" customHeight="1" x14ac:dyDescent="0.25">
      <c r="A11" s="10" t="s">
        <v>164</v>
      </c>
    </row>
    <row r="12" spans="1:2" ht="21.75" customHeight="1" x14ac:dyDescent="0.25">
      <c r="A12" s="19">
        <v>0</v>
      </c>
      <c r="B12" s="13"/>
    </row>
    <row r="13" spans="1:2" ht="22.5" customHeight="1" x14ac:dyDescent="0.25">
      <c r="A13" s="10" t="s">
        <v>165</v>
      </c>
    </row>
    <row r="14" spans="1:2" x14ac:dyDescent="0.25">
      <c r="A14" s="18">
        <v>50</v>
      </c>
    </row>
    <row r="15" spans="1:2" ht="18" x14ac:dyDescent="0.25">
      <c r="A15" s="17" t="s">
        <v>166</v>
      </c>
    </row>
    <row r="16" spans="1:2" x14ac:dyDescent="0.25">
      <c r="A16" s="11" t="s">
        <v>168</v>
      </c>
    </row>
    <row r="17" spans="1:1" x14ac:dyDescent="0.25">
      <c r="A17" s="11" t="s">
        <v>169</v>
      </c>
    </row>
    <row r="18" spans="1:1" x14ac:dyDescent="0.25">
      <c r="A18" s="11" t="s">
        <v>170</v>
      </c>
    </row>
    <row r="19" spans="1:1" x14ac:dyDescent="0.25">
      <c r="A19" s="11" t="s">
        <v>171</v>
      </c>
    </row>
    <row r="20" spans="1:1" x14ac:dyDescent="0.25">
      <c r="A20" s="12" t="s">
        <v>172</v>
      </c>
    </row>
    <row r="21" spans="1:1" x14ac:dyDescent="0.25">
      <c r="A21" s="12" t="s">
        <v>173</v>
      </c>
    </row>
    <row r="22" spans="1:1" x14ac:dyDescent="0.25">
      <c r="A22" s="11" t="s">
        <v>174</v>
      </c>
    </row>
    <row r="23" spans="1:1" x14ac:dyDescent="0.25">
      <c r="A23" s="11" t="s">
        <v>175</v>
      </c>
    </row>
    <row r="24" spans="1:1" x14ac:dyDescent="0.25">
      <c r="A24" s="11"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2025-04-21T03:57:28Z</dcterms:created>
  <dcterms:modified xsi:type="dcterms:W3CDTF">2025-04-25T05:35:19Z</dcterms:modified>
</cp:coreProperties>
</file>