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mc:AlternateContent xmlns:mc="http://schemas.openxmlformats.org/markup-compatibility/2006">
    <mc:Choice Requires="x15">
      <x15ac:absPath xmlns:x15ac="http://schemas.microsoft.com/office/spreadsheetml/2010/11/ac" url="D:\excel\"/>
    </mc:Choice>
  </mc:AlternateContent>
  <xr:revisionPtr revIDLastSave="0" documentId="13_ncr:1_{9B2BBC60-3992-4201-8E25-9DDFCEDD92A6}" xr6:coauthVersionLast="47" xr6:coauthVersionMax="47" xr10:uidLastSave="{00000000-0000-0000-0000-000000000000}"/>
  <bookViews>
    <workbookView xWindow="-120" yWindow="-120" windowWidth="20730" windowHeight="11760" firstSheet="1" activeTab="5" xr2:uid="{00000000-000D-0000-FFFF-FFFF00000000}"/>
  </bookViews>
  <sheets>
    <sheet name="Student Data" sheetId="1" r:id="rId1"/>
    <sheet name="Attendance Records" sheetId="2" r:id="rId2"/>
    <sheet name="Analytics" sheetId="3" r:id="rId3"/>
    <sheet name="Pivot Data" sheetId="5" r:id="rId4"/>
    <sheet name="Dashboard" sheetId="4" r:id="rId5"/>
    <sheet name="Summary Report" sheetId="6" r:id="rId6"/>
  </sheets>
  <definedNames>
    <definedName name="_xlcn.WorksheetConnection_33.Attendance_Analytics_Project.xlsxTable21" hidden="1">Table2[]</definedName>
    <definedName name="Slicer_Class">#N/A</definedName>
    <definedName name="Slicer_Date">#N/A</definedName>
    <definedName name="Slicer_Status">#N/A</definedName>
    <definedName name="Slicer_Student_ID">#N/A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33.Attendance_Analytics_Project.xlsx!Table2"/>
        </x15:modelTables>
        <x15:extLst>
          <ext xmlns:x16="http://schemas.microsoft.com/office/spreadsheetml/2014/11/main" uri="{9835A34E-60A6-4A7C-AAB8-D5F71C897F49}">
            <x16:modelTimeGroupings>
              <x16:modelTimeGrouping tableName="Table2"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I2" i="3"/>
  <c r="I3" i="3"/>
  <c r="I4" i="3"/>
  <c r="I5" i="3"/>
  <c r="I6" i="3"/>
  <c r="I7" i="3"/>
  <c r="I8" i="3"/>
  <c r="I9" i="3"/>
  <c r="I10" i="3"/>
  <c r="I11" i="3"/>
  <c r="I12" i="3"/>
  <c r="I13" i="3"/>
  <c r="I14" i="3"/>
  <c r="I15" i="3"/>
  <c r="I16" i="3"/>
  <c r="I17" i="3"/>
  <c r="I18" i="3"/>
  <c r="I19" i="3"/>
  <c r="I20" i="3"/>
  <c r="I21" i="3"/>
  <c r="H2" i="3"/>
  <c r="H3" i="3"/>
  <c r="H4" i="3"/>
  <c r="H5" i="3"/>
  <c r="H6" i="3"/>
  <c r="H7" i="3"/>
  <c r="H8" i="3"/>
  <c r="H9" i="3"/>
  <c r="H10" i="3"/>
  <c r="H11" i="3"/>
  <c r="H12" i="3"/>
  <c r="H13" i="3"/>
  <c r="H14" i="3"/>
  <c r="H15" i="3"/>
  <c r="H16" i="3"/>
  <c r="H17" i="3"/>
  <c r="H18" i="3"/>
  <c r="H19" i="3"/>
  <c r="H20" i="3"/>
  <c r="H21" i="3"/>
  <c r="G2" i="3"/>
  <c r="G3" i="3"/>
  <c r="G4" i="3"/>
  <c r="G5" i="3"/>
  <c r="G6" i="3"/>
  <c r="G7" i="3"/>
  <c r="G8" i="3"/>
  <c r="G9" i="3"/>
  <c r="G10" i="3"/>
  <c r="G11" i="3"/>
  <c r="G12" i="3"/>
  <c r="G13" i="3"/>
  <c r="G14" i="3"/>
  <c r="G15" i="3"/>
  <c r="G16" i="3"/>
  <c r="G17" i="3"/>
  <c r="G18" i="3"/>
  <c r="G19" i="3"/>
  <c r="G20" i="3"/>
  <c r="G21" i="3"/>
  <c r="F2" i="3"/>
  <c r="F3" i="3"/>
  <c r="F4" i="3"/>
  <c r="F5" i="3"/>
  <c r="F6" i="3"/>
  <c r="F7" i="3"/>
  <c r="F8" i="3"/>
  <c r="F9" i="3"/>
  <c r="F10" i="3"/>
  <c r="F11" i="3"/>
  <c r="F12" i="3"/>
  <c r="F13" i="3"/>
  <c r="F14" i="3"/>
  <c r="F15" i="3"/>
  <c r="F16" i="3"/>
  <c r="F17" i="3"/>
  <c r="F18" i="3"/>
  <c r="F19" i="3"/>
  <c r="F20" i="3"/>
  <c r="F21" i="3"/>
  <c r="E2" i="3"/>
  <c r="J2" i="3" s="1"/>
  <c r="E3" i="3"/>
  <c r="J3" i="3" s="1"/>
  <c r="E4" i="3"/>
  <c r="J4" i="3" s="1"/>
  <c r="E5" i="3"/>
  <c r="J5" i="3" s="1"/>
  <c r="E6" i="3"/>
  <c r="J6" i="3" s="1"/>
  <c r="E7" i="3"/>
  <c r="J7" i="3" s="1"/>
  <c r="E8" i="3"/>
  <c r="J8" i="3" s="1"/>
  <c r="E9" i="3"/>
  <c r="J9" i="3" s="1"/>
  <c r="E10" i="3"/>
  <c r="J10" i="3" s="1"/>
  <c r="E11" i="3"/>
  <c r="J11" i="3" s="1"/>
  <c r="E12" i="3"/>
  <c r="J12" i="3" s="1"/>
  <c r="E13" i="3"/>
  <c r="J13" i="3" s="1"/>
  <c r="E14" i="3"/>
  <c r="J14" i="3" s="1"/>
  <c r="E15" i="3"/>
  <c r="J15" i="3" s="1"/>
  <c r="E16" i="3"/>
  <c r="J16" i="3" s="1"/>
  <c r="E17" i="3"/>
  <c r="J17" i="3" s="1"/>
  <c r="E18" i="3"/>
  <c r="J18" i="3" s="1"/>
  <c r="E19" i="3"/>
  <c r="J19" i="3" s="1"/>
  <c r="E20" i="3"/>
  <c r="J20" i="3" s="1"/>
  <c r="E21" i="3"/>
  <c r="J21" i="3" s="1"/>
  <c r="D2" i="3"/>
  <c r="D3" i="3"/>
  <c r="D4" i="3"/>
  <c r="D5" i="3"/>
  <c r="D6" i="3"/>
  <c r="D7" i="3"/>
  <c r="D8" i="3"/>
  <c r="D9" i="3"/>
  <c r="D10" i="3"/>
  <c r="D11" i="3"/>
  <c r="D12" i="3"/>
  <c r="D13" i="3"/>
  <c r="D14" i="3"/>
  <c r="D15" i="3"/>
  <c r="D16" i="3"/>
  <c r="D17" i="3"/>
  <c r="D18" i="3"/>
  <c r="D19" i="3"/>
  <c r="D20" i="3"/>
  <c r="D21" i="3"/>
  <c r="C2" i="3"/>
  <c r="C3" i="3"/>
  <c r="C4" i="3"/>
  <c r="C5" i="3"/>
  <c r="C6" i="3"/>
  <c r="C7" i="3"/>
  <c r="C8" i="3"/>
  <c r="C9" i="3"/>
  <c r="C10" i="3"/>
  <c r="C11" i="3"/>
  <c r="C12" i="3"/>
  <c r="C13" i="3"/>
  <c r="C14" i="3"/>
  <c r="C15" i="3"/>
  <c r="C16" i="3"/>
  <c r="C17" i="3"/>
  <c r="C18" i="3"/>
  <c r="C19" i="3"/>
  <c r="C20" i="3"/>
  <c r="C21" i="3"/>
  <c r="B2" i="3"/>
  <c r="B3" i="3"/>
  <c r="B4" i="3"/>
  <c r="B5" i="3"/>
  <c r="B6" i="3"/>
  <c r="B7" i="3"/>
  <c r="B8" i="3"/>
  <c r="B9" i="3"/>
  <c r="B10" i="3"/>
  <c r="B11" i="3"/>
  <c r="B12" i="3"/>
  <c r="B13" i="3"/>
  <c r="B14" i="3"/>
  <c r="B15" i="3"/>
  <c r="B16" i="3"/>
  <c r="B17" i="3"/>
  <c r="B18" i="3"/>
  <c r="B19" i="3"/>
  <c r="B20" i="3"/>
  <c r="B21" i="3"/>
  <c r="A19" i="3"/>
  <c r="A20" i="3"/>
  <c r="A21" i="3"/>
  <c r="A3" i="3"/>
  <c r="A4" i="3"/>
  <c r="A5" i="3"/>
  <c r="A6" i="3"/>
  <c r="A7" i="3"/>
  <c r="A8" i="3"/>
  <c r="A9" i="3"/>
  <c r="A10" i="3"/>
  <c r="A11" i="3"/>
  <c r="A12" i="3"/>
  <c r="A13" i="3"/>
  <c r="A14" i="3"/>
  <c r="A15" i="3"/>
  <c r="A16" i="3"/>
  <c r="A17" i="3"/>
  <c r="A18" i="3"/>
  <c r="A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EF0BFB-0C0E-4D8B-8C92-E538D58172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E4E2E09-EA53-4ED4-8FC4-84F05BB1A345}" name="WorksheetConnection_33.Attendance_Analytics_Project.xlsx!Table2" type="102" refreshedVersion="8" minRefreshableVersion="5">
    <extLst>
      <ext xmlns:x15="http://schemas.microsoft.com/office/spreadsheetml/2010/11/main" uri="{DE250136-89BD-433C-8126-D09CA5730AF9}">
        <x15:connection id="Table2" autoDelete="1">
          <x15:rangePr sourceName="_xlcn.WorksheetConnection_33.Attendance_Analytics_Project.xlsxTable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2].[Class].[All]}"/>
    <s v="{[Table2].[Status].[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<sst xmlns="http://schemas.openxmlformats.org/spreadsheetml/2006/main" count="921" uniqueCount="140">
  <si>
    <t>Student ID</t>
  </si>
  <si>
    <t>Student Name</t>
  </si>
  <si>
    <t>Class</t>
  </si>
  <si>
    <t>Section</t>
  </si>
  <si>
    <t>Enrollment Date</t>
  </si>
  <si>
    <t>S1000</t>
  </si>
  <si>
    <t>Student 1</t>
  </si>
  <si>
    <t>Grade 10</t>
  </si>
  <si>
    <t>A</t>
  </si>
  <si>
    <t>S1001</t>
  </si>
  <si>
    <t>Student 2</t>
  </si>
  <si>
    <t>B</t>
  </si>
  <si>
    <t>S1002</t>
  </si>
  <si>
    <t>Student 3</t>
  </si>
  <si>
    <t>S1003</t>
  </si>
  <si>
    <t>Student 4</t>
  </si>
  <si>
    <t>S1004</t>
  </si>
  <si>
    <t>Student 5</t>
  </si>
  <si>
    <t>S1005</t>
  </si>
  <si>
    <t>Student 6</t>
  </si>
  <si>
    <t>S1006</t>
  </si>
  <si>
    <t>Student 7</t>
  </si>
  <si>
    <t>S1007</t>
  </si>
  <si>
    <t>Student 8</t>
  </si>
  <si>
    <t>S1008</t>
  </si>
  <si>
    <t>Student 9</t>
  </si>
  <si>
    <t>S1009</t>
  </si>
  <si>
    <t>Student 10</t>
  </si>
  <si>
    <t>S1010</t>
  </si>
  <si>
    <t>Student 11</t>
  </si>
  <si>
    <t>Grade 11</t>
  </si>
  <si>
    <t>S1011</t>
  </si>
  <si>
    <t>Student 12</t>
  </si>
  <si>
    <t>S1012</t>
  </si>
  <si>
    <t>Student 13</t>
  </si>
  <si>
    <t>S1013</t>
  </si>
  <si>
    <t>Student 14</t>
  </si>
  <si>
    <t>S1014</t>
  </si>
  <si>
    <t>Student 15</t>
  </si>
  <si>
    <t>S1015</t>
  </si>
  <si>
    <t>Student 16</t>
  </si>
  <si>
    <t>S1016</t>
  </si>
  <si>
    <t>Student 17</t>
  </si>
  <si>
    <t>S1017</t>
  </si>
  <si>
    <t>Student 18</t>
  </si>
  <si>
    <t>S1018</t>
  </si>
  <si>
    <t>Student 19</t>
  </si>
  <si>
    <t>S1019</t>
  </si>
  <si>
    <t>Student 20</t>
  </si>
  <si>
    <t>Date</t>
  </si>
  <si>
    <t>Status</t>
  </si>
  <si>
    <t>Present</t>
  </si>
  <si>
    <t>Excused</t>
  </si>
  <si>
    <t>Late</t>
  </si>
  <si>
    <t>Absent</t>
  </si>
  <si>
    <t>Total Days Recorded</t>
  </si>
  <si>
    <t>Days Present</t>
  </si>
  <si>
    <t>Days Absent</t>
  </si>
  <si>
    <t>Days Late</t>
  </si>
  <si>
    <t>Days Excused</t>
  </si>
  <si>
    <t>Attendance %</t>
  </si>
  <si>
    <t>Row Labels</t>
  </si>
  <si>
    <t>Grand Total</t>
  </si>
  <si>
    <t>Count of Status</t>
  </si>
  <si>
    <t>Column Labels</t>
  </si>
  <si>
    <t>All</t>
  </si>
  <si>
    <t>1: Attendance Summary by Student</t>
  </si>
  <si>
    <t>2: Attendance Summary by Class</t>
  </si>
  <si>
    <t>3: Monthly Attendance Trend</t>
  </si>
  <si>
    <t>Apr</t>
  </si>
  <si>
    <t>4: Student-wise Monthly Attendance</t>
  </si>
  <si>
    <t>5: Class-wise Monthly Attendance</t>
  </si>
  <si>
    <t>6: Daily Attendance Summary</t>
  </si>
  <si>
    <t>7: Top Absent Students</t>
  </si>
  <si>
    <r>
      <t xml:space="preserve">📅 </t>
    </r>
    <r>
      <rPr>
        <i/>
        <sz val="11"/>
        <color theme="1"/>
        <rFont val="Calibri"/>
        <family val="2"/>
        <scheme val="minor"/>
      </rPr>
      <t>Overview of Attendance Performance, Trends &amp; Insights</t>
    </r>
  </si>
  <si>
    <r>
      <t xml:space="preserve">🎓 </t>
    </r>
    <r>
      <rPr>
        <b/>
        <i/>
        <sz val="24"/>
        <color theme="0"/>
        <rFont val="Calibri"/>
        <family val="2"/>
        <scheme val="minor"/>
      </rPr>
      <t>Student Attendance Dashboard</t>
    </r>
  </si>
  <si>
    <t>📋 Student Attendance Dashboard – Summary Report</t>
  </si>
  <si>
    <t>🗂️ Project Overview</t>
  </si>
  <si>
    <t>This Excel-based dashboard provides a comprehensive analysis of student attendance data, allowing school administrators and educators to monitor attendance trends, identify irregularities, and evaluate class-wise and student-wise performance.</t>
  </si>
  <si>
    <t>📊 Pivot Tables Included</t>
  </si>
  <si>
    <t>1. Attendance Summary by Student</t>
  </si>
  <si>
    <t>Shows total count of attendance statuses (Present, Absent, Late, Excused) per student. Source: Attendance Record</t>
  </si>
  <si>
    <t>2. Attendance Summary by Class</t>
  </si>
  <si>
    <t>Compares attendance statuses across different classes (e.g., Grade 10, Grade 11).</t>
  </si>
  <si>
    <t>3. Monthly Attendance Trend</t>
  </si>
  <si>
    <t>Summarizes attendance per status by Month.</t>
  </si>
  <si>
    <t>4. Student-wise Monthly Attendance</t>
  </si>
  <si>
    <t>Detailed monthly breakdown of each student’s attendance pattern.</t>
  </si>
  <si>
    <t>5. Class-wise Monthly Attendance</t>
  </si>
  <si>
    <t>Compares trends between different classes across time.</t>
  </si>
  <si>
    <t>6. Daily Attendance Summary</t>
  </si>
  <si>
    <t>Provides a day-to-day view of attendance trends.</t>
  </si>
  <si>
    <t>🎛️ Slicers Added for Interactivity</t>
  </si>
  <si>
    <t>- Class Slicer – Filters data by class.</t>
  </si>
  <si>
    <t>- Student ID Slicer – Views individual student records.</t>
  </si>
  <si>
    <t>- Status Slicer – Filters by Absent, Present, Late, or Excused.</t>
  </si>
  <si>
    <t>📈 Dashboard Charts &amp; Layout</t>
  </si>
  <si>
    <t>Dashboard Title:</t>
  </si>
  <si>
    <t>🎓 Student Attendance Dashboard</t>
  </si>
  <si>
    <t>Subtitle:</t>
  </si>
  <si>
    <t>📅 Visual Summary of Attendance Records by Class and Student</t>
  </si>
  <si>
    <t>Layout Overview:</t>
  </si>
  <si>
    <t>Chart Title</t>
  </si>
  <si>
    <t>Chart Type</t>
  </si>
  <si>
    <t>Pivot Source</t>
  </si>
  <si>
    <t>Top Left</t>
  </si>
  <si>
    <t>Pie Chart</t>
  </si>
  <si>
    <t>Pivot 2</t>
  </si>
  <si>
    <t>Top Right</t>
  </si>
  <si>
    <t>Monthly Attendance Trend</t>
  </si>
  <si>
    <t>Line Chart</t>
  </si>
  <si>
    <t>Pivot 3</t>
  </si>
  <si>
    <t>Middle Left</t>
  </si>
  <si>
    <t>Student-wise Attendance Breakdown</t>
  </si>
  <si>
    <t>Pivot 1</t>
  </si>
  <si>
    <t>Middle Right</t>
  </si>
  <si>
    <t>Column Chart</t>
  </si>
  <si>
    <t>Pivot 6</t>
  </si>
  <si>
    <t>Bottom Left</t>
  </si>
  <si>
    <t>Stacked Column</t>
  </si>
  <si>
    <t>Pivot 4</t>
  </si>
  <si>
    <t>Bottom Right</t>
  </si>
  <si>
    <t>Class-wise Monthly Attendance</t>
  </si>
  <si>
    <t>Clustered Column</t>
  </si>
  <si>
    <t>Pivot 5</t>
  </si>
  <si>
    <t>📌 Key Insights</t>
  </si>
  <si>
    <t>- Grade 11 had higher absences in April compared to Grade 10.</t>
  </si>
  <si>
    <t>- Some students (e.g., S1004, S1010) had consistently high late marks.</t>
  </si>
  <si>
    <t>- Attendance peaked mid-month but dropped slightly toward the end.</t>
  </si>
  <si>
    <t>- Daily absences spiked around specific dates (e.g., April 2nd, April 12th).</t>
  </si>
  <si>
    <t>📎 Recommendations</t>
  </si>
  <si>
    <t>- Monitor students with high absence or late counts regularly.</t>
  </si>
  <si>
    <t>- Investigate patterns of poor attendance on specific dates.</t>
  </si>
  <si>
    <t>- Share monthly attendance reports with class teachers and guardians.</t>
  </si>
  <si>
    <t>- Integrate gender or subject-wise data for deeper insights in future iterations.</t>
  </si>
  <si>
    <t>- Date Slicer – Filters by attendance date.</t>
  </si>
  <si>
    <t>Bar Chart</t>
  </si>
  <si>
    <t>Class-wise Attendance Distribution</t>
  </si>
  <si>
    <t>Status Summary (All Records Combined)</t>
  </si>
  <si>
    <t>Daily Attendance Status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</si>
</sst>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1" x14ac:knownFonts="1">
    <font>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b/>
      <sz val="24"/>
      <color theme="0"/>
      <name val="Calibri"/>
      <family val="2"/>
      <scheme val="minor"/>
    </font>
    <font>
      <b/>
      <i/>
      <sz val="24"/>
      <color theme="0"/>
      <name val="Calibri"/>
      <family val="2"/>
      <scheme val="minor"/>
    </font>
    <font>
      <b/>
      <sz val="11"/>
      <color theme="1"/>
      <name val="Calibri"/>
      <family val="2"/>
      <scheme val="minor"/>
    </font>
    <font>
      <b/>
      <sz val="14"/>
      <name val="Calibri"/>
    </font>
    <font>
      <b/>
      <sz val="14"/>
      <color theme="0"/>
      <name val="Calibri"/>
      <family val="2"/>
    </font>
    <font>
      <b/>
      <sz val="16"/>
      <color theme="0"/>
      <name val="Calibri"/>
      <family val="2"/>
    </font>
    <font>
      <b/>
      <sz val="12"/>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164" fontId="0" fillId="0" borderId="0" xfId="0" applyNumberFormat="1"/>
    <xf numFmtId="165" fontId="0" fillId="0" borderId="0" xfId="1" applyNumberFormat="1" applyFont="1"/>
    <xf numFmtId="0" fontId="0" fillId="0" borderId="1" xfId="0" pivotButton="1" applyBorder="1"/>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indent="1"/>
    </xf>
    <xf numFmtId="0" fontId="0" fillId="2" borderId="0" xfId="0" applyFill="1"/>
    <xf numFmtId="0" fontId="0" fillId="4" borderId="6" xfId="0" applyFill="1" applyBorder="1"/>
    <xf numFmtId="0" fontId="0" fillId="4" borderId="7" xfId="0" applyFill="1" applyBorder="1"/>
    <xf numFmtId="0" fontId="0" fillId="4" borderId="9" xfId="0" applyFill="1" applyBorder="1"/>
    <xf numFmtId="0" fontId="0" fillId="4" borderId="10" xfId="0" applyFill="1" applyBorder="1"/>
    <xf numFmtId="0" fontId="6" fillId="3" borderId="1" xfId="0" applyFont="1" applyFill="1" applyBorder="1"/>
    <xf numFmtId="0" fontId="6" fillId="3" borderId="8" xfId="0" applyFont="1" applyFill="1" applyBorder="1"/>
    <xf numFmtId="0" fontId="6" fillId="3" borderId="7" xfId="0" applyFont="1" applyFill="1" applyBorder="1"/>
    <xf numFmtId="0" fontId="6" fillId="3" borderId="5" xfId="0" applyFont="1" applyFill="1" applyBorder="1"/>
    <xf numFmtId="0" fontId="9" fillId="2" borderId="0" xfId="0" applyFont="1" applyFill="1"/>
    <xf numFmtId="0" fontId="8" fillId="2" borderId="0" xfId="0" applyFont="1" applyFill="1"/>
    <xf numFmtId="0" fontId="7" fillId="2" borderId="0" xfId="0" applyFont="1" applyFill="1"/>
    <xf numFmtId="0" fontId="10" fillId="2" borderId="0" xfId="0" applyFont="1" applyFill="1"/>
    <xf numFmtId="49" fontId="10" fillId="2" borderId="0" xfId="0" applyNumberFormat="1" applyFont="1" applyFill="1"/>
    <xf numFmtId="0" fontId="0" fillId="4" borderId="0" xfId="0" applyFill="1"/>
    <xf numFmtId="49" fontId="0" fillId="4" borderId="0" xfId="0" applyNumberFormat="1" applyFill="1"/>
    <xf numFmtId="0" fontId="0" fillId="3" borderId="0" xfId="0" applyFill="1"/>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3" xfId="0" applyFont="1" applyFill="1" applyBorder="1" applyAlignment="1">
      <alignment horizontal="center"/>
    </xf>
    <xf numFmtId="0" fontId="4" fillId="2" borderId="0" xfId="0" applyFont="1" applyFill="1" applyAlignment="1">
      <alignment horizontal="center"/>
    </xf>
    <xf numFmtId="0" fontId="0" fillId="3" borderId="0" xfId="0" applyFill="1" applyAlignment="1">
      <alignment horizontal="center"/>
    </xf>
  </cellXfs>
  <cellStyles count="2">
    <cellStyle name="Normal" xfId="0" builtinId="0"/>
    <cellStyle name="Percent" xfId="1" builtinId="5"/>
  </cellStyles>
  <dxfs count="8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horizontal style="thin">
          <color indexed="64"/>
        </horizontal>
      </border>
    </dxf>
    <dxf>
      <border>
        <right style="thin">
          <color indexed="64"/>
        </right>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horizontal style="thin">
          <color indexed="64"/>
        </horizontal>
      </border>
    </dxf>
    <dxf>
      <border>
        <right style="thin">
          <color indexed="64"/>
        </right>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dxf>
    <dxf>
      <numFmt numFmtId="164"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Student-wise Attendance Breakdown</a:t>
            </a:r>
            <a:endParaRPr lang="en-US" b="1" i="1">
              <a:solidFill>
                <a:schemeClr val="tx1"/>
              </a:solidFill>
            </a:endParaRPr>
          </a:p>
        </c:rich>
      </c:tx>
      <c:layout>
        <c:manualLayout>
          <c:xMode val="edge"/>
          <c:yMode val="edge"/>
          <c:x val="0.25146522309711283"/>
          <c:y val="6.7403032954214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23381452318463"/>
          <c:y val="0.20670858850976956"/>
          <c:w val="0.54935892388451435"/>
          <c:h val="0.68589202391367754"/>
        </c:manualLayout>
      </c:layout>
      <c:barChart>
        <c:barDir val="bar"/>
        <c:grouping val="clustered"/>
        <c:varyColors val="0"/>
        <c:ser>
          <c:idx val="0"/>
          <c:order val="0"/>
          <c:tx>
            <c:strRef>
              <c:f>'Pivot Data'!$C$4:$C$5</c:f>
              <c:strCache>
                <c:ptCount val="1"/>
                <c:pt idx="0">
                  <c:v>Absent</c:v>
                </c:pt>
              </c:strCache>
            </c:strRef>
          </c:tx>
          <c:spPr>
            <a:solidFill>
              <a:schemeClr val="accent1"/>
            </a:solidFill>
            <a:ln>
              <a:noFill/>
            </a:ln>
            <a:effectLst/>
          </c:spPr>
          <c:invertIfNegative val="0"/>
          <c:cat>
            <c:strRef>
              <c:f>'Pivot Data'!$B$6:$B$26</c:f>
              <c:strCache>
                <c:ptCount val="20"/>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strCache>
            </c:strRef>
          </c:cat>
          <c:val>
            <c:numRef>
              <c:f>'Pivot Data'!$C$6:$C$26</c:f>
              <c:numCache>
                <c:formatCode>General</c:formatCode>
                <c:ptCount val="20"/>
                <c:pt idx="0">
                  <c:v>2</c:v>
                </c:pt>
                <c:pt idx="1">
                  <c:v>3</c:v>
                </c:pt>
                <c:pt idx="3">
                  <c:v>5</c:v>
                </c:pt>
                <c:pt idx="4">
                  <c:v>6</c:v>
                </c:pt>
                <c:pt idx="5">
                  <c:v>4</c:v>
                </c:pt>
                <c:pt idx="6">
                  <c:v>2</c:v>
                </c:pt>
                <c:pt idx="7">
                  <c:v>4</c:v>
                </c:pt>
                <c:pt idx="8">
                  <c:v>3</c:v>
                </c:pt>
                <c:pt idx="9">
                  <c:v>4</c:v>
                </c:pt>
                <c:pt idx="10">
                  <c:v>7</c:v>
                </c:pt>
                <c:pt idx="11">
                  <c:v>5</c:v>
                </c:pt>
                <c:pt idx="12">
                  <c:v>3</c:v>
                </c:pt>
                <c:pt idx="13">
                  <c:v>4</c:v>
                </c:pt>
                <c:pt idx="14">
                  <c:v>3</c:v>
                </c:pt>
                <c:pt idx="15">
                  <c:v>3</c:v>
                </c:pt>
                <c:pt idx="16">
                  <c:v>3</c:v>
                </c:pt>
                <c:pt idx="17">
                  <c:v>4</c:v>
                </c:pt>
                <c:pt idx="18">
                  <c:v>1</c:v>
                </c:pt>
                <c:pt idx="19">
                  <c:v>4</c:v>
                </c:pt>
              </c:numCache>
            </c:numRef>
          </c:val>
          <c:extLst>
            <c:ext xmlns:c16="http://schemas.microsoft.com/office/drawing/2014/chart" uri="{C3380CC4-5D6E-409C-BE32-E72D297353CC}">
              <c16:uniqueId val="{00000000-6F81-449D-A7E7-9D3150513494}"/>
            </c:ext>
          </c:extLst>
        </c:ser>
        <c:ser>
          <c:idx val="1"/>
          <c:order val="1"/>
          <c:tx>
            <c:strRef>
              <c:f>'Pivot Data'!$D$4:$D$5</c:f>
              <c:strCache>
                <c:ptCount val="1"/>
                <c:pt idx="0">
                  <c:v>Excused</c:v>
                </c:pt>
              </c:strCache>
            </c:strRef>
          </c:tx>
          <c:spPr>
            <a:solidFill>
              <a:schemeClr val="accent2"/>
            </a:solidFill>
            <a:ln>
              <a:noFill/>
            </a:ln>
            <a:effectLst/>
          </c:spPr>
          <c:invertIfNegative val="0"/>
          <c:cat>
            <c:strRef>
              <c:f>'Pivot Data'!$B$6:$B$26</c:f>
              <c:strCache>
                <c:ptCount val="20"/>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strCache>
            </c:strRef>
          </c:cat>
          <c:val>
            <c:numRef>
              <c:f>'Pivot Data'!$D$6:$D$26</c:f>
              <c:numCache>
                <c:formatCode>General</c:formatCode>
                <c:ptCount val="20"/>
                <c:pt idx="0">
                  <c:v>4</c:v>
                </c:pt>
                <c:pt idx="1">
                  <c:v>4</c:v>
                </c:pt>
                <c:pt idx="2">
                  <c:v>4</c:v>
                </c:pt>
                <c:pt idx="3">
                  <c:v>3</c:v>
                </c:pt>
                <c:pt idx="4">
                  <c:v>4</c:v>
                </c:pt>
                <c:pt idx="5">
                  <c:v>3</c:v>
                </c:pt>
                <c:pt idx="6">
                  <c:v>4</c:v>
                </c:pt>
                <c:pt idx="7">
                  <c:v>2</c:v>
                </c:pt>
                <c:pt idx="8">
                  <c:v>6</c:v>
                </c:pt>
                <c:pt idx="9">
                  <c:v>4</c:v>
                </c:pt>
                <c:pt idx="10">
                  <c:v>2</c:v>
                </c:pt>
                <c:pt idx="11">
                  <c:v>4</c:v>
                </c:pt>
                <c:pt idx="12">
                  <c:v>1</c:v>
                </c:pt>
                <c:pt idx="13">
                  <c:v>5</c:v>
                </c:pt>
                <c:pt idx="14">
                  <c:v>6</c:v>
                </c:pt>
                <c:pt idx="15">
                  <c:v>5</c:v>
                </c:pt>
                <c:pt idx="16">
                  <c:v>3</c:v>
                </c:pt>
                <c:pt idx="17">
                  <c:v>5</c:v>
                </c:pt>
                <c:pt idx="18">
                  <c:v>4</c:v>
                </c:pt>
                <c:pt idx="19">
                  <c:v>1</c:v>
                </c:pt>
              </c:numCache>
            </c:numRef>
          </c:val>
          <c:extLst>
            <c:ext xmlns:c16="http://schemas.microsoft.com/office/drawing/2014/chart" uri="{C3380CC4-5D6E-409C-BE32-E72D297353CC}">
              <c16:uniqueId val="{00000001-6F81-449D-A7E7-9D3150513494}"/>
            </c:ext>
          </c:extLst>
        </c:ser>
        <c:ser>
          <c:idx val="2"/>
          <c:order val="2"/>
          <c:tx>
            <c:strRef>
              <c:f>'Pivot Data'!$E$4:$E$5</c:f>
              <c:strCache>
                <c:ptCount val="1"/>
                <c:pt idx="0">
                  <c:v>Late</c:v>
                </c:pt>
              </c:strCache>
            </c:strRef>
          </c:tx>
          <c:spPr>
            <a:solidFill>
              <a:schemeClr val="accent3"/>
            </a:solidFill>
            <a:ln>
              <a:noFill/>
            </a:ln>
            <a:effectLst/>
          </c:spPr>
          <c:invertIfNegative val="0"/>
          <c:cat>
            <c:strRef>
              <c:f>'Pivot Data'!$B$6:$B$26</c:f>
              <c:strCache>
                <c:ptCount val="20"/>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strCache>
            </c:strRef>
          </c:cat>
          <c:val>
            <c:numRef>
              <c:f>'Pivot Data'!$E$6:$E$26</c:f>
              <c:numCache>
                <c:formatCode>General</c:formatCode>
                <c:ptCount val="20"/>
                <c:pt idx="0">
                  <c:v>3</c:v>
                </c:pt>
                <c:pt idx="1">
                  <c:v>5</c:v>
                </c:pt>
                <c:pt idx="2">
                  <c:v>3</c:v>
                </c:pt>
                <c:pt idx="3">
                  <c:v>3</c:v>
                </c:pt>
                <c:pt idx="4">
                  <c:v>4</c:v>
                </c:pt>
                <c:pt idx="5">
                  <c:v>4</c:v>
                </c:pt>
                <c:pt idx="6">
                  <c:v>6</c:v>
                </c:pt>
                <c:pt idx="7">
                  <c:v>5</c:v>
                </c:pt>
                <c:pt idx="8">
                  <c:v>3</c:v>
                </c:pt>
                <c:pt idx="9">
                  <c:v>4</c:v>
                </c:pt>
                <c:pt idx="10">
                  <c:v>6</c:v>
                </c:pt>
                <c:pt idx="11">
                  <c:v>4</c:v>
                </c:pt>
                <c:pt idx="12">
                  <c:v>6</c:v>
                </c:pt>
                <c:pt idx="13">
                  <c:v>3</c:v>
                </c:pt>
                <c:pt idx="14">
                  <c:v>3</c:v>
                </c:pt>
                <c:pt idx="15">
                  <c:v>6</c:v>
                </c:pt>
                <c:pt idx="16">
                  <c:v>7</c:v>
                </c:pt>
                <c:pt idx="17">
                  <c:v>3</c:v>
                </c:pt>
                <c:pt idx="18">
                  <c:v>5</c:v>
                </c:pt>
                <c:pt idx="19">
                  <c:v>7</c:v>
                </c:pt>
              </c:numCache>
            </c:numRef>
          </c:val>
          <c:extLst>
            <c:ext xmlns:c16="http://schemas.microsoft.com/office/drawing/2014/chart" uri="{C3380CC4-5D6E-409C-BE32-E72D297353CC}">
              <c16:uniqueId val="{00000002-6F81-449D-A7E7-9D3150513494}"/>
            </c:ext>
          </c:extLst>
        </c:ser>
        <c:ser>
          <c:idx val="3"/>
          <c:order val="3"/>
          <c:tx>
            <c:strRef>
              <c:f>'Pivot Data'!$F$4:$F$5</c:f>
              <c:strCache>
                <c:ptCount val="1"/>
                <c:pt idx="0">
                  <c:v>Present</c:v>
                </c:pt>
              </c:strCache>
            </c:strRef>
          </c:tx>
          <c:spPr>
            <a:solidFill>
              <a:schemeClr val="accent4"/>
            </a:solidFill>
            <a:ln>
              <a:noFill/>
            </a:ln>
            <a:effectLst/>
          </c:spPr>
          <c:invertIfNegative val="0"/>
          <c:cat>
            <c:strRef>
              <c:f>'Pivot Data'!$B$6:$B$26</c:f>
              <c:strCache>
                <c:ptCount val="20"/>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strCache>
            </c:strRef>
          </c:cat>
          <c:val>
            <c:numRef>
              <c:f>'Pivot Data'!$F$6:$F$26</c:f>
              <c:numCache>
                <c:formatCode>General</c:formatCode>
                <c:ptCount val="20"/>
                <c:pt idx="0">
                  <c:v>6</c:v>
                </c:pt>
                <c:pt idx="1">
                  <c:v>3</c:v>
                </c:pt>
                <c:pt idx="2">
                  <c:v>8</c:v>
                </c:pt>
                <c:pt idx="3">
                  <c:v>4</c:v>
                </c:pt>
                <c:pt idx="4">
                  <c:v>1</c:v>
                </c:pt>
                <c:pt idx="5">
                  <c:v>4</c:v>
                </c:pt>
                <c:pt idx="6">
                  <c:v>3</c:v>
                </c:pt>
                <c:pt idx="7">
                  <c:v>4</c:v>
                </c:pt>
                <c:pt idx="8">
                  <c:v>3</c:v>
                </c:pt>
                <c:pt idx="9">
                  <c:v>3</c:v>
                </c:pt>
                <c:pt idx="11">
                  <c:v>2</c:v>
                </c:pt>
                <c:pt idx="12">
                  <c:v>5</c:v>
                </c:pt>
                <c:pt idx="13">
                  <c:v>3</c:v>
                </c:pt>
                <c:pt idx="14">
                  <c:v>3</c:v>
                </c:pt>
                <c:pt idx="15">
                  <c:v>1</c:v>
                </c:pt>
                <c:pt idx="16">
                  <c:v>2</c:v>
                </c:pt>
                <c:pt idx="17">
                  <c:v>3</c:v>
                </c:pt>
                <c:pt idx="18">
                  <c:v>5</c:v>
                </c:pt>
                <c:pt idx="19">
                  <c:v>3</c:v>
                </c:pt>
              </c:numCache>
            </c:numRef>
          </c:val>
          <c:extLst>
            <c:ext xmlns:c16="http://schemas.microsoft.com/office/drawing/2014/chart" uri="{C3380CC4-5D6E-409C-BE32-E72D297353CC}">
              <c16:uniqueId val="{00000003-6F81-449D-A7E7-9D3150513494}"/>
            </c:ext>
          </c:extLst>
        </c:ser>
        <c:dLbls>
          <c:showLegendKey val="0"/>
          <c:showVal val="0"/>
          <c:showCatName val="0"/>
          <c:showSerName val="0"/>
          <c:showPercent val="0"/>
          <c:showBubbleSize val="0"/>
        </c:dLbls>
        <c:gapWidth val="182"/>
        <c:axId val="271930320"/>
        <c:axId val="271914960"/>
      </c:barChart>
      <c:catAx>
        <c:axId val="27193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1914960"/>
        <c:crosses val="autoZero"/>
        <c:auto val="1"/>
        <c:lblAlgn val="ctr"/>
        <c:lblOffset val="100"/>
        <c:noMultiLvlLbl val="0"/>
      </c:catAx>
      <c:valAx>
        <c:axId val="27191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19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Data!PivotTable2</c:name>
    <c:fmtId val="5"/>
  </c:pivotSource>
  <c:chart>
    <c:title>
      <c:tx>
        <c:rich>
          <a:bodyPr rot="0" spcFirstLastPara="1" vertOverflow="ellipsis" vert="horz" wrap="square" anchor="ctr" anchorCtr="1"/>
          <a:lstStyle/>
          <a:p>
            <a:pPr>
              <a:defRPr sz="1800" b="1" i="1" u="none" strike="noStrike" kern="1200" cap="none" spc="50" baseline="0">
                <a:solidFill>
                  <a:schemeClr val="tx1"/>
                </a:solidFill>
                <a:latin typeface="+mn-lt"/>
                <a:ea typeface="+mn-ea"/>
                <a:cs typeface="+mn-cs"/>
              </a:defRPr>
            </a:pPr>
            <a:r>
              <a:rPr lang="en-US" b="1" i="1">
                <a:solidFill>
                  <a:schemeClr val="tx1"/>
                </a:solidFill>
              </a:rPr>
              <a:t>Class-wise Attendance Distribution</a:t>
            </a:r>
          </a:p>
        </c:rich>
      </c:tx>
      <c:overlay val="0"/>
      <c:spPr>
        <a:noFill/>
        <a:ln>
          <a:noFill/>
        </a:ln>
        <a:effectLst/>
      </c:spPr>
      <c:txPr>
        <a:bodyPr rot="0" spcFirstLastPara="1" vertOverflow="ellipsis" vert="horz" wrap="square" anchor="ctr" anchorCtr="1"/>
        <a:lstStyle/>
        <a:p>
          <a:pPr>
            <a:defRPr sz="1800" b="1" i="1" u="none" strike="noStrike" kern="1200" cap="none"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a:glow rad="127000">
              <a:srgbClr val="00B0F0"/>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a:glow rad="127000">
              <a:schemeClr val="accent6">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a:glow rad="127000">
              <a:schemeClr val="accent3">
                <a:lumMod val="60000"/>
                <a:lumOff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25400" cap="flat" cmpd="sng" algn="ctr">
            <a:solidFill>
              <a:schemeClr val="accent1"/>
            </a:solidFill>
            <a:miter lim="800000"/>
          </a:ln>
          <a:effectLst>
            <a:glow rad="127000">
              <a:schemeClr val="accent4">
                <a:lumMod val="40000"/>
                <a:lumOff val="6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Data'!$J$2:$J$3</c:f>
              <c:strCache>
                <c:ptCount val="1"/>
                <c:pt idx="0">
                  <c:v>Absent</c:v>
                </c:pt>
              </c:strCache>
            </c:strRef>
          </c:tx>
          <c:spPr>
            <a:noFill/>
            <a:ln w="25400" cap="flat" cmpd="sng" algn="ctr">
              <a:solidFill>
                <a:schemeClr val="accent1"/>
              </a:solidFill>
              <a:miter lim="800000"/>
            </a:ln>
            <a:effectLst>
              <a:glow rad="127000">
                <a:srgbClr val="00B0F0"/>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Data'!$I$4:$I$6</c:f>
              <c:strCache>
                <c:ptCount val="2"/>
                <c:pt idx="0">
                  <c:v>Grade 10</c:v>
                </c:pt>
                <c:pt idx="1">
                  <c:v>Grade 11</c:v>
                </c:pt>
              </c:strCache>
            </c:strRef>
          </c:cat>
          <c:val>
            <c:numRef>
              <c:f>'Pivot Data'!$J$4:$J$6</c:f>
              <c:numCache>
                <c:formatCode>General</c:formatCode>
                <c:ptCount val="2"/>
                <c:pt idx="0">
                  <c:v>33</c:v>
                </c:pt>
                <c:pt idx="1">
                  <c:v>37</c:v>
                </c:pt>
              </c:numCache>
            </c:numRef>
          </c:val>
          <c:extLst>
            <c:ext xmlns:c16="http://schemas.microsoft.com/office/drawing/2014/chart" uri="{C3380CC4-5D6E-409C-BE32-E72D297353CC}">
              <c16:uniqueId val="{00000000-4019-4693-81CC-1CAD03108552}"/>
            </c:ext>
          </c:extLst>
        </c:ser>
        <c:ser>
          <c:idx val="1"/>
          <c:order val="1"/>
          <c:tx>
            <c:strRef>
              <c:f>'Pivot Data'!$K$2:$K$3</c:f>
              <c:strCache>
                <c:ptCount val="1"/>
                <c:pt idx="0">
                  <c:v>Excused</c:v>
                </c:pt>
              </c:strCache>
            </c:strRef>
          </c:tx>
          <c:spPr>
            <a:noFill/>
            <a:ln w="25400" cap="flat" cmpd="sng" algn="ctr">
              <a:solidFill>
                <a:schemeClr val="accent2"/>
              </a:solidFill>
              <a:miter lim="800000"/>
            </a:ln>
            <a:effectLst>
              <a:glow rad="127000">
                <a:schemeClr val="accent6">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Data'!$I$4:$I$6</c:f>
              <c:strCache>
                <c:ptCount val="2"/>
                <c:pt idx="0">
                  <c:v>Grade 10</c:v>
                </c:pt>
                <c:pt idx="1">
                  <c:v>Grade 11</c:v>
                </c:pt>
              </c:strCache>
            </c:strRef>
          </c:cat>
          <c:val>
            <c:numRef>
              <c:f>'Pivot Data'!$K$4:$K$6</c:f>
              <c:numCache>
                <c:formatCode>General</c:formatCode>
                <c:ptCount val="2"/>
                <c:pt idx="0">
                  <c:v>38</c:v>
                </c:pt>
                <c:pt idx="1">
                  <c:v>36</c:v>
                </c:pt>
              </c:numCache>
            </c:numRef>
          </c:val>
          <c:extLst>
            <c:ext xmlns:c16="http://schemas.microsoft.com/office/drawing/2014/chart" uri="{C3380CC4-5D6E-409C-BE32-E72D297353CC}">
              <c16:uniqueId val="{00000001-4019-4693-81CC-1CAD03108552}"/>
            </c:ext>
          </c:extLst>
        </c:ser>
        <c:ser>
          <c:idx val="2"/>
          <c:order val="2"/>
          <c:tx>
            <c:strRef>
              <c:f>'Pivot Data'!$L$2:$L$3</c:f>
              <c:strCache>
                <c:ptCount val="1"/>
                <c:pt idx="0">
                  <c:v>Late</c:v>
                </c:pt>
              </c:strCache>
            </c:strRef>
          </c:tx>
          <c:spPr>
            <a:noFill/>
            <a:ln w="25400" cap="flat" cmpd="sng" algn="ctr">
              <a:solidFill>
                <a:schemeClr val="accent3"/>
              </a:solidFill>
              <a:miter lim="800000"/>
            </a:ln>
            <a:effectLst>
              <a:glow rad="127000">
                <a:schemeClr val="accent3">
                  <a:lumMod val="60000"/>
                  <a:lumOff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Data'!$I$4:$I$6</c:f>
              <c:strCache>
                <c:ptCount val="2"/>
                <c:pt idx="0">
                  <c:v>Grade 10</c:v>
                </c:pt>
                <c:pt idx="1">
                  <c:v>Grade 11</c:v>
                </c:pt>
              </c:strCache>
            </c:strRef>
          </c:cat>
          <c:val>
            <c:numRef>
              <c:f>'Pivot Data'!$L$4:$L$6</c:f>
              <c:numCache>
                <c:formatCode>General</c:formatCode>
                <c:ptCount val="2"/>
                <c:pt idx="0">
                  <c:v>40</c:v>
                </c:pt>
                <c:pt idx="1">
                  <c:v>50</c:v>
                </c:pt>
              </c:numCache>
            </c:numRef>
          </c:val>
          <c:extLst>
            <c:ext xmlns:c16="http://schemas.microsoft.com/office/drawing/2014/chart" uri="{C3380CC4-5D6E-409C-BE32-E72D297353CC}">
              <c16:uniqueId val="{00000002-4019-4693-81CC-1CAD03108552}"/>
            </c:ext>
          </c:extLst>
        </c:ser>
        <c:ser>
          <c:idx val="3"/>
          <c:order val="3"/>
          <c:tx>
            <c:strRef>
              <c:f>'Pivot Data'!$M$2:$M$3</c:f>
              <c:strCache>
                <c:ptCount val="1"/>
                <c:pt idx="0">
                  <c:v>Present</c:v>
                </c:pt>
              </c:strCache>
            </c:strRef>
          </c:tx>
          <c:spPr>
            <a:noFill/>
            <a:ln w="25400" cap="flat" cmpd="sng" algn="ctr">
              <a:solidFill>
                <a:schemeClr val="accent4"/>
              </a:solidFill>
              <a:miter lim="800000"/>
            </a:ln>
            <a:effectLst>
              <a:glow rad="127000">
                <a:schemeClr val="accent4">
                  <a:lumMod val="40000"/>
                  <a:lumOff val="6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Data'!$I$4:$I$6</c:f>
              <c:strCache>
                <c:ptCount val="2"/>
                <c:pt idx="0">
                  <c:v>Grade 10</c:v>
                </c:pt>
                <c:pt idx="1">
                  <c:v>Grade 11</c:v>
                </c:pt>
              </c:strCache>
            </c:strRef>
          </c:cat>
          <c:val>
            <c:numRef>
              <c:f>'Pivot Data'!$M$4:$M$6</c:f>
              <c:numCache>
                <c:formatCode>General</c:formatCode>
                <c:ptCount val="2"/>
                <c:pt idx="0">
                  <c:v>39</c:v>
                </c:pt>
                <c:pt idx="1">
                  <c:v>27</c:v>
                </c:pt>
              </c:numCache>
            </c:numRef>
          </c:val>
          <c:extLst>
            <c:ext xmlns:c16="http://schemas.microsoft.com/office/drawing/2014/chart" uri="{C3380CC4-5D6E-409C-BE32-E72D297353CC}">
              <c16:uniqueId val="{00000003-4019-4693-81CC-1CAD03108552}"/>
            </c:ext>
          </c:extLst>
        </c:ser>
        <c:dLbls>
          <c:dLblPos val="outEnd"/>
          <c:showLegendKey val="0"/>
          <c:showVal val="1"/>
          <c:showCatName val="0"/>
          <c:showSerName val="0"/>
          <c:showPercent val="0"/>
          <c:showBubbleSize val="0"/>
        </c:dLbls>
        <c:gapWidth val="164"/>
        <c:overlap val="-35"/>
        <c:axId val="271910640"/>
        <c:axId val="271911600"/>
      </c:barChart>
      <c:catAx>
        <c:axId val="271910640"/>
        <c:scaling>
          <c:orientation val="minMax"/>
        </c:scaling>
        <c:delete val="0"/>
        <c:axPos val="b"/>
        <c:numFmt formatCode="General" sourceLinked="1"/>
        <c:majorTickMark val="none"/>
        <c:minorTickMark val="none"/>
        <c:tickLblPos val="nextTo"/>
        <c:spPr>
          <a:noFill/>
          <a:ln>
            <a:solidFill>
              <a:schemeClr val="tx1">
                <a:lumMod val="95000"/>
                <a:lumOff val="5000"/>
              </a:schemeClr>
            </a:solid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1911600"/>
        <c:crosses val="autoZero"/>
        <c:auto val="1"/>
        <c:lblAlgn val="ctr"/>
        <c:lblOffset val="100"/>
        <c:noMultiLvlLbl val="0"/>
      </c:catAx>
      <c:valAx>
        <c:axId val="27191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191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Data!PivotTable3</c:name>
    <c:fmtId val="5"/>
  </c:pivotSource>
  <c:chart>
    <c:title>
      <c:tx>
        <c:rich>
          <a:bodyPr rot="0" spcFirstLastPara="1" vertOverflow="ellipsis" vert="horz" wrap="square" anchor="ctr" anchorCtr="1"/>
          <a:lstStyle/>
          <a:p>
            <a:pPr>
              <a:defRPr sz="1400" b="1" i="1" u="none" strike="noStrike" kern="1200" cap="none" baseline="0">
                <a:solidFill>
                  <a:schemeClr val="bg1"/>
                </a:solidFill>
                <a:latin typeface="+mn-lt"/>
                <a:ea typeface="+mn-ea"/>
                <a:cs typeface="+mn-cs"/>
              </a:defRPr>
            </a:pPr>
            <a:r>
              <a:rPr lang="en-US" i="1">
                <a:solidFill>
                  <a:schemeClr val="bg1"/>
                </a:solidFill>
              </a:rPr>
              <a:t>Monthly Attendance Trend (Overall)</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Data'!$J$9:$J$10</c:f>
              <c:strCache>
                <c:ptCount val="1"/>
                <c:pt idx="0">
                  <c:v>Absent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Data'!$I$11:$I$12</c:f>
              <c:strCache>
                <c:ptCount val="1"/>
                <c:pt idx="0">
                  <c:v>Apr</c:v>
                </c:pt>
              </c:strCache>
            </c:strRef>
          </c:cat>
          <c:val>
            <c:numRef>
              <c:f>'Pivot Data'!$J$11:$J$12</c:f>
              <c:numCache>
                <c:formatCode>General</c:formatCode>
                <c:ptCount val="1"/>
                <c:pt idx="0">
                  <c:v>70</c:v>
                </c:pt>
              </c:numCache>
            </c:numRef>
          </c:val>
          <c:smooth val="0"/>
          <c:extLst>
            <c:ext xmlns:c16="http://schemas.microsoft.com/office/drawing/2014/chart" uri="{C3380CC4-5D6E-409C-BE32-E72D297353CC}">
              <c16:uniqueId val="{00000000-7B45-4648-9DAD-9A9AE88DC5F5}"/>
            </c:ext>
          </c:extLst>
        </c:ser>
        <c:ser>
          <c:idx val="1"/>
          <c:order val="1"/>
          <c:tx>
            <c:strRef>
              <c:f>'Pivot Data'!$K$9:$K$10</c:f>
              <c:strCache>
                <c:ptCount val="1"/>
                <c:pt idx="0">
                  <c:v>Excused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Data'!$I$11:$I$12</c:f>
              <c:strCache>
                <c:ptCount val="1"/>
                <c:pt idx="0">
                  <c:v>Apr</c:v>
                </c:pt>
              </c:strCache>
            </c:strRef>
          </c:cat>
          <c:val>
            <c:numRef>
              <c:f>'Pivot Data'!$K$11:$K$12</c:f>
              <c:numCache>
                <c:formatCode>General</c:formatCode>
                <c:ptCount val="1"/>
                <c:pt idx="0">
                  <c:v>74</c:v>
                </c:pt>
              </c:numCache>
            </c:numRef>
          </c:val>
          <c:smooth val="0"/>
          <c:extLst>
            <c:ext xmlns:c16="http://schemas.microsoft.com/office/drawing/2014/chart" uri="{C3380CC4-5D6E-409C-BE32-E72D297353CC}">
              <c16:uniqueId val="{00000001-7B45-4648-9DAD-9A9AE88DC5F5}"/>
            </c:ext>
          </c:extLst>
        </c:ser>
        <c:ser>
          <c:idx val="2"/>
          <c:order val="2"/>
          <c:tx>
            <c:strRef>
              <c:f>'Pivot Data'!$L$9:$L$10</c:f>
              <c:strCache>
                <c:ptCount val="1"/>
                <c:pt idx="0">
                  <c:v>Late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Data'!$I$11:$I$12</c:f>
              <c:strCache>
                <c:ptCount val="1"/>
                <c:pt idx="0">
                  <c:v>Apr</c:v>
                </c:pt>
              </c:strCache>
            </c:strRef>
          </c:cat>
          <c:val>
            <c:numRef>
              <c:f>'Pivot Data'!$L$11:$L$12</c:f>
              <c:numCache>
                <c:formatCode>General</c:formatCode>
                <c:ptCount val="1"/>
                <c:pt idx="0">
                  <c:v>90</c:v>
                </c:pt>
              </c:numCache>
            </c:numRef>
          </c:val>
          <c:smooth val="0"/>
          <c:extLst>
            <c:ext xmlns:c16="http://schemas.microsoft.com/office/drawing/2014/chart" uri="{C3380CC4-5D6E-409C-BE32-E72D297353CC}">
              <c16:uniqueId val="{00000002-7B45-4648-9DAD-9A9AE88DC5F5}"/>
            </c:ext>
          </c:extLst>
        </c:ser>
        <c:ser>
          <c:idx val="3"/>
          <c:order val="3"/>
          <c:tx>
            <c:strRef>
              <c:f>'Pivot Data'!$M$9:$M$10</c:f>
              <c:strCache>
                <c:ptCount val="1"/>
                <c:pt idx="0">
                  <c:v>Present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Data'!$I$11:$I$12</c:f>
              <c:strCache>
                <c:ptCount val="1"/>
                <c:pt idx="0">
                  <c:v>Apr</c:v>
                </c:pt>
              </c:strCache>
            </c:strRef>
          </c:cat>
          <c:val>
            <c:numRef>
              <c:f>'Pivot Data'!$M$11:$M$12</c:f>
              <c:numCache>
                <c:formatCode>General</c:formatCode>
                <c:ptCount val="1"/>
                <c:pt idx="0">
                  <c:v>66</c:v>
                </c:pt>
              </c:numCache>
            </c:numRef>
          </c:val>
          <c:smooth val="0"/>
          <c:extLst>
            <c:ext xmlns:c16="http://schemas.microsoft.com/office/drawing/2014/chart" uri="{C3380CC4-5D6E-409C-BE32-E72D297353CC}">
              <c16:uniqueId val="{00000003-7B45-4648-9DAD-9A9AE88DC5F5}"/>
            </c:ext>
          </c:extLst>
        </c:ser>
        <c:dLbls>
          <c:showLegendKey val="0"/>
          <c:showVal val="0"/>
          <c:showCatName val="0"/>
          <c:showSerName val="0"/>
          <c:showPercent val="0"/>
          <c:showBubbleSize val="0"/>
        </c:dLbls>
        <c:marker val="1"/>
        <c:smooth val="0"/>
        <c:axId val="271921200"/>
        <c:axId val="271911120"/>
      </c:lineChart>
      <c:catAx>
        <c:axId val="271921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1911120"/>
        <c:crosses val="autoZero"/>
        <c:auto val="1"/>
        <c:lblAlgn val="ctr"/>
        <c:lblOffset val="100"/>
        <c:noMultiLvlLbl val="0"/>
      </c:catAx>
      <c:valAx>
        <c:axId val="271911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192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Status Summary (All Records Combined)</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s>
    <c:plotArea>
      <c:layout/>
      <c:pieChart>
        <c:varyColors val="1"/>
        <c:ser>
          <c:idx val="0"/>
          <c:order val="0"/>
          <c:tx>
            <c:strRef>
              <c:f>'Pivot Data'!$J$15:$J$16</c:f>
              <c:strCache>
                <c:ptCount val="1"/>
                <c:pt idx="0">
                  <c:v>Absent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00-4FC0-A42E-620021CC47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00-4FC0-A42E-620021CC47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00-4FC0-A42E-620021CC47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00-4FC0-A42E-620021CC47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00-4FC0-A42E-620021CC47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00-4FC0-A42E-620021CC47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00-4FC0-A42E-620021CC47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000-4FC0-A42E-620021CC47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000-4FC0-A42E-620021CC47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000-4FC0-A42E-620021CC47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000-4FC0-A42E-620021CC476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000-4FC0-A42E-620021CC476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000-4FC0-A42E-620021CC476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000-4FC0-A42E-620021CC476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000-4FC0-A42E-620021CC476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000-4FC0-A42E-620021CC476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000-4FC0-A42E-620021CC476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000-4FC0-A42E-620021CC476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000-4FC0-A42E-620021CC476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000-4FC0-A42E-620021CC47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Data'!$I$17:$I$57</c:f>
              <c:multiLvlStrCache>
                <c:ptCount val="20"/>
                <c:lvl>
                  <c:pt idx="0">
                    <c:v>Apr</c:v>
                  </c:pt>
                  <c:pt idx="1">
                    <c:v>Apr</c:v>
                  </c:pt>
                  <c:pt idx="2">
                    <c:v>Apr</c:v>
                  </c:pt>
                  <c:pt idx="3">
                    <c:v>Apr</c:v>
                  </c:pt>
                  <c:pt idx="4">
                    <c:v>Apr</c:v>
                  </c:pt>
                  <c:pt idx="5">
                    <c:v>Apr</c:v>
                  </c:pt>
                  <c:pt idx="6">
                    <c:v>Apr</c:v>
                  </c:pt>
                  <c:pt idx="7">
                    <c:v>Apr</c:v>
                  </c:pt>
                  <c:pt idx="8">
                    <c:v>Apr</c:v>
                  </c:pt>
                  <c:pt idx="9">
                    <c:v>Apr</c:v>
                  </c:pt>
                  <c:pt idx="10">
                    <c:v>Apr</c:v>
                  </c:pt>
                  <c:pt idx="11">
                    <c:v>Apr</c:v>
                  </c:pt>
                  <c:pt idx="12">
                    <c:v>Apr</c:v>
                  </c:pt>
                  <c:pt idx="13">
                    <c:v>Apr</c:v>
                  </c:pt>
                  <c:pt idx="14">
                    <c:v>Apr</c:v>
                  </c:pt>
                  <c:pt idx="15">
                    <c:v>Apr</c:v>
                  </c:pt>
                  <c:pt idx="16">
                    <c:v>Apr</c:v>
                  </c:pt>
                  <c:pt idx="17">
                    <c:v>Apr</c:v>
                  </c:pt>
                  <c:pt idx="18">
                    <c:v>Apr</c:v>
                  </c:pt>
                  <c:pt idx="19">
                    <c:v>Apr</c:v>
                  </c:pt>
                </c:lvl>
                <c:lvl>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lvl>
              </c:multiLvlStrCache>
            </c:multiLvlStrRef>
          </c:cat>
          <c:val>
            <c:numRef>
              <c:f>'Pivot Data'!$J$17:$J$57</c:f>
              <c:numCache>
                <c:formatCode>General</c:formatCode>
                <c:ptCount val="20"/>
                <c:pt idx="0">
                  <c:v>2</c:v>
                </c:pt>
                <c:pt idx="1">
                  <c:v>3</c:v>
                </c:pt>
                <c:pt idx="3">
                  <c:v>5</c:v>
                </c:pt>
                <c:pt idx="4">
                  <c:v>6</c:v>
                </c:pt>
                <c:pt idx="5">
                  <c:v>4</c:v>
                </c:pt>
                <c:pt idx="6">
                  <c:v>2</c:v>
                </c:pt>
                <c:pt idx="7">
                  <c:v>4</c:v>
                </c:pt>
                <c:pt idx="8">
                  <c:v>3</c:v>
                </c:pt>
                <c:pt idx="9">
                  <c:v>4</c:v>
                </c:pt>
                <c:pt idx="10">
                  <c:v>7</c:v>
                </c:pt>
                <c:pt idx="11">
                  <c:v>5</c:v>
                </c:pt>
                <c:pt idx="12">
                  <c:v>3</c:v>
                </c:pt>
                <c:pt idx="13">
                  <c:v>4</c:v>
                </c:pt>
                <c:pt idx="14">
                  <c:v>3</c:v>
                </c:pt>
                <c:pt idx="15">
                  <c:v>3</c:v>
                </c:pt>
                <c:pt idx="16">
                  <c:v>3</c:v>
                </c:pt>
                <c:pt idx="17">
                  <c:v>4</c:v>
                </c:pt>
                <c:pt idx="18">
                  <c:v>1</c:v>
                </c:pt>
                <c:pt idx="19">
                  <c:v>4</c:v>
                </c:pt>
              </c:numCache>
            </c:numRef>
          </c:val>
          <c:extLst>
            <c:ext xmlns:c16="http://schemas.microsoft.com/office/drawing/2014/chart" uri="{C3380CC4-5D6E-409C-BE32-E72D297353CC}">
              <c16:uniqueId val="{00000028-C000-4FC0-A42E-620021CC476B}"/>
            </c:ext>
          </c:extLst>
        </c:ser>
        <c:ser>
          <c:idx val="1"/>
          <c:order val="1"/>
          <c:tx>
            <c:strRef>
              <c:f>'Pivot Data'!$K$15:$K$16</c:f>
              <c:strCache>
                <c:ptCount val="1"/>
                <c:pt idx="0">
                  <c:v>Excused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C000-4FC0-A42E-620021CC47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C-C000-4FC0-A42E-620021CC47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E-C000-4FC0-A42E-620021CC47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0-C000-4FC0-A42E-620021CC47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2-C000-4FC0-A42E-620021CC47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4-C000-4FC0-A42E-620021CC47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6-C000-4FC0-A42E-620021CC47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8-C000-4FC0-A42E-620021CC47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A-C000-4FC0-A42E-620021CC47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C-C000-4FC0-A42E-620021CC47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E-C000-4FC0-A42E-620021CC476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0-C000-4FC0-A42E-620021CC476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2-C000-4FC0-A42E-620021CC476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4-C000-4FC0-A42E-620021CC476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6-C000-4FC0-A42E-620021CC476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8-C000-4FC0-A42E-620021CC476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A-C000-4FC0-A42E-620021CC476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C-C000-4FC0-A42E-620021CC476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E-C000-4FC0-A42E-620021CC476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0-C000-4FC0-A42E-620021CC47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Data'!$I$17:$I$57</c:f>
              <c:multiLvlStrCache>
                <c:ptCount val="20"/>
                <c:lvl>
                  <c:pt idx="0">
                    <c:v>Apr</c:v>
                  </c:pt>
                  <c:pt idx="1">
                    <c:v>Apr</c:v>
                  </c:pt>
                  <c:pt idx="2">
                    <c:v>Apr</c:v>
                  </c:pt>
                  <c:pt idx="3">
                    <c:v>Apr</c:v>
                  </c:pt>
                  <c:pt idx="4">
                    <c:v>Apr</c:v>
                  </c:pt>
                  <c:pt idx="5">
                    <c:v>Apr</c:v>
                  </c:pt>
                  <c:pt idx="6">
                    <c:v>Apr</c:v>
                  </c:pt>
                  <c:pt idx="7">
                    <c:v>Apr</c:v>
                  </c:pt>
                  <c:pt idx="8">
                    <c:v>Apr</c:v>
                  </c:pt>
                  <c:pt idx="9">
                    <c:v>Apr</c:v>
                  </c:pt>
                  <c:pt idx="10">
                    <c:v>Apr</c:v>
                  </c:pt>
                  <c:pt idx="11">
                    <c:v>Apr</c:v>
                  </c:pt>
                  <c:pt idx="12">
                    <c:v>Apr</c:v>
                  </c:pt>
                  <c:pt idx="13">
                    <c:v>Apr</c:v>
                  </c:pt>
                  <c:pt idx="14">
                    <c:v>Apr</c:v>
                  </c:pt>
                  <c:pt idx="15">
                    <c:v>Apr</c:v>
                  </c:pt>
                  <c:pt idx="16">
                    <c:v>Apr</c:v>
                  </c:pt>
                  <c:pt idx="17">
                    <c:v>Apr</c:v>
                  </c:pt>
                  <c:pt idx="18">
                    <c:v>Apr</c:v>
                  </c:pt>
                  <c:pt idx="19">
                    <c:v>Apr</c:v>
                  </c:pt>
                </c:lvl>
                <c:lvl>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lvl>
              </c:multiLvlStrCache>
            </c:multiLvlStrRef>
          </c:cat>
          <c:val>
            <c:numRef>
              <c:f>'Pivot Data'!$K$17:$K$57</c:f>
              <c:numCache>
                <c:formatCode>General</c:formatCode>
                <c:ptCount val="20"/>
                <c:pt idx="0">
                  <c:v>4</c:v>
                </c:pt>
                <c:pt idx="1">
                  <c:v>4</c:v>
                </c:pt>
                <c:pt idx="2">
                  <c:v>4</c:v>
                </c:pt>
                <c:pt idx="3">
                  <c:v>3</c:v>
                </c:pt>
                <c:pt idx="4">
                  <c:v>4</c:v>
                </c:pt>
                <c:pt idx="5">
                  <c:v>3</c:v>
                </c:pt>
                <c:pt idx="6">
                  <c:v>4</c:v>
                </c:pt>
                <c:pt idx="7">
                  <c:v>2</c:v>
                </c:pt>
                <c:pt idx="8">
                  <c:v>6</c:v>
                </c:pt>
                <c:pt idx="9">
                  <c:v>4</c:v>
                </c:pt>
                <c:pt idx="10">
                  <c:v>2</c:v>
                </c:pt>
                <c:pt idx="11">
                  <c:v>4</c:v>
                </c:pt>
                <c:pt idx="12">
                  <c:v>1</c:v>
                </c:pt>
                <c:pt idx="13">
                  <c:v>5</c:v>
                </c:pt>
                <c:pt idx="14">
                  <c:v>6</c:v>
                </c:pt>
                <c:pt idx="15">
                  <c:v>5</c:v>
                </c:pt>
                <c:pt idx="16">
                  <c:v>3</c:v>
                </c:pt>
                <c:pt idx="17">
                  <c:v>5</c:v>
                </c:pt>
                <c:pt idx="18">
                  <c:v>4</c:v>
                </c:pt>
                <c:pt idx="19">
                  <c:v>1</c:v>
                </c:pt>
              </c:numCache>
            </c:numRef>
          </c:val>
          <c:extLst>
            <c:ext xmlns:c16="http://schemas.microsoft.com/office/drawing/2014/chart" uri="{C3380CC4-5D6E-409C-BE32-E72D297353CC}">
              <c16:uniqueId val="{00000051-C000-4FC0-A42E-620021CC476B}"/>
            </c:ext>
          </c:extLst>
        </c:ser>
        <c:ser>
          <c:idx val="2"/>
          <c:order val="2"/>
          <c:tx>
            <c:strRef>
              <c:f>'Pivot Data'!$L$15:$L$16</c:f>
              <c:strCache>
                <c:ptCount val="1"/>
                <c:pt idx="0">
                  <c:v>Late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3-C000-4FC0-A42E-620021CC47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5-C000-4FC0-A42E-620021CC47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7-C000-4FC0-A42E-620021CC47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9-C000-4FC0-A42E-620021CC47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B-C000-4FC0-A42E-620021CC47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D-C000-4FC0-A42E-620021CC47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F-C000-4FC0-A42E-620021CC47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1-C000-4FC0-A42E-620021CC47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3-C000-4FC0-A42E-620021CC47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5-C000-4FC0-A42E-620021CC47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7-C000-4FC0-A42E-620021CC476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9-C000-4FC0-A42E-620021CC476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B-C000-4FC0-A42E-620021CC476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D-C000-4FC0-A42E-620021CC476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F-C000-4FC0-A42E-620021CC476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1-C000-4FC0-A42E-620021CC476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3-C000-4FC0-A42E-620021CC476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5-C000-4FC0-A42E-620021CC476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7-C000-4FC0-A42E-620021CC476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9-C000-4FC0-A42E-620021CC47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Data'!$I$17:$I$57</c:f>
              <c:multiLvlStrCache>
                <c:ptCount val="20"/>
                <c:lvl>
                  <c:pt idx="0">
                    <c:v>Apr</c:v>
                  </c:pt>
                  <c:pt idx="1">
                    <c:v>Apr</c:v>
                  </c:pt>
                  <c:pt idx="2">
                    <c:v>Apr</c:v>
                  </c:pt>
                  <c:pt idx="3">
                    <c:v>Apr</c:v>
                  </c:pt>
                  <c:pt idx="4">
                    <c:v>Apr</c:v>
                  </c:pt>
                  <c:pt idx="5">
                    <c:v>Apr</c:v>
                  </c:pt>
                  <c:pt idx="6">
                    <c:v>Apr</c:v>
                  </c:pt>
                  <c:pt idx="7">
                    <c:v>Apr</c:v>
                  </c:pt>
                  <c:pt idx="8">
                    <c:v>Apr</c:v>
                  </c:pt>
                  <c:pt idx="9">
                    <c:v>Apr</c:v>
                  </c:pt>
                  <c:pt idx="10">
                    <c:v>Apr</c:v>
                  </c:pt>
                  <c:pt idx="11">
                    <c:v>Apr</c:v>
                  </c:pt>
                  <c:pt idx="12">
                    <c:v>Apr</c:v>
                  </c:pt>
                  <c:pt idx="13">
                    <c:v>Apr</c:v>
                  </c:pt>
                  <c:pt idx="14">
                    <c:v>Apr</c:v>
                  </c:pt>
                  <c:pt idx="15">
                    <c:v>Apr</c:v>
                  </c:pt>
                  <c:pt idx="16">
                    <c:v>Apr</c:v>
                  </c:pt>
                  <c:pt idx="17">
                    <c:v>Apr</c:v>
                  </c:pt>
                  <c:pt idx="18">
                    <c:v>Apr</c:v>
                  </c:pt>
                  <c:pt idx="19">
                    <c:v>Apr</c:v>
                  </c:pt>
                </c:lvl>
                <c:lvl>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lvl>
              </c:multiLvlStrCache>
            </c:multiLvlStrRef>
          </c:cat>
          <c:val>
            <c:numRef>
              <c:f>'Pivot Data'!$L$17:$L$57</c:f>
              <c:numCache>
                <c:formatCode>General</c:formatCode>
                <c:ptCount val="20"/>
                <c:pt idx="0">
                  <c:v>3</c:v>
                </c:pt>
                <c:pt idx="1">
                  <c:v>5</c:v>
                </c:pt>
                <c:pt idx="2">
                  <c:v>3</c:v>
                </c:pt>
                <c:pt idx="3">
                  <c:v>3</c:v>
                </c:pt>
                <c:pt idx="4">
                  <c:v>4</c:v>
                </c:pt>
                <c:pt idx="5">
                  <c:v>4</c:v>
                </c:pt>
                <c:pt idx="6">
                  <c:v>6</c:v>
                </c:pt>
                <c:pt idx="7">
                  <c:v>5</c:v>
                </c:pt>
                <c:pt idx="8">
                  <c:v>3</c:v>
                </c:pt>
                <c:pt idx="9">
                  <c:v>4</c:v>
                </c:pt>
                <c:pt idx="10">
                  <c:v>6</c:v>
                </c:pt>
                <c:pt idx="11">
                  <c:v>4</c:v>
                </c:pt>
                <c:pt idx="12">
                  <c:v>6</c:v>
                </c:pt>
                <c:pt idx="13">
                  <c:v>3</c:v>
                </c:pt>
                <c:pt idx="14">
                  <c:v>3</c:v>
                </c:pt>
                <c:pt idx="15">
                  <c:v>6</c:v>
                </c:pt>
                <c:pt idx="16">
                  <c:v>7</c:v>
                </c:pt>
                <c:pt idx="17">
                  <c:v>3</c:v>
                </c:pt>
                <c:pt idx="18">
                  <c:v>5</c:v>
                </c:pt>
                <c:pt idx="19">
                  <c:v>7</c:v>
                </c:pt>
              </c:numCache>
            </c:numRef>
          </c:val>
          <c:extLst>
            <c:ext xmlns:c16="http://schemas.microsoft.com/office/drawing/2014/chart" uri="{C3380CC4-5D6E-409C-BE32-E72D297353CC}">
              <c16:uniqueId val="{0000007A-C000-4FC0-A42E-620021CC476B}"/>
            </c:ext>
          </c:extLst>
        </c:ser>
        <c:ser>
          <c:idx val="3"/>
          <c:order val="3"/>
          <c:tx>
            <c:strRef>
              <c:f>'Pivot Data'!$M$15:$M$16</c:f>
              <c:strCache>
                <c:ptCount val="1"/>
                <c:pt idx="0">
                  <c:v>Present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C-C000-4FC0-A42E-620021CC47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E-C000-4FC0-A42E-620021CC47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0-C000-4FC0-A42E-620021CC47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2-C000-4FC0-A42E-620021CC47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4-C000-4FC0-A42E-620021CC47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6-C000-4FC0-A42E-620021CC476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8-C000-4FC0-A42E-620021CC476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A-C000-4FC0-A42E-620021CC476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C-C000-4FC0-A42E-620021CC476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8E-C000-4FC0-A42E-620021CC476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0-C000-4FC0-A42E-620021CC476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2-C000-4FC0-A42E-620021CC476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4-C000-4FC0-A42E-620021CC476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6-C000-4FC0-A42E-620021CC476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8-C000-4FC0-A42E-620021CC476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A-C000-4FC0-A42E-620021CC476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C-C000-4FC0-A42E-620021CC476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9E-C000-4FC0-A42E-620021CC476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A0-C000-4FC0-A42E-620021CC476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A2-C000-4FC0-A42E-620021CC47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Data'!$I$17:$I$57</c:f>
              <c:multiLvlStrCache>
                <c:ptCount val="20"/>
                <c:lvl>
                  <c:pt idx="0">
                    <c:v>Apr</c:v>
                  </c:pt>
                  <c:pt idx="1">
                    <c:v>Apr</c:v>
                  </c:pt>
                  <c:pt idx="2">
                    <c:v>Apr</c:v>
                  </c:pt>
                  <c:pt idx="3">
                    <c:v>Apr</c:v>
                  </c:pt>
                  <c:pt idx="4">
                    <c:v>Apr</c:v>
                  </c:pt>
                  <c:pt idx="5">
                    <c:v>Apr</c:v>
                  </c:pt>
                  <c:pt idx="6">
                    <c:v>Apr</c:v>
                  </c:pt>
                  <c:pt idx="7">
                    <c:v>Apr</c:v>
                  </c:pt>
                  <c:pt idx="8">
                    <c:v>Apr</c:v>
                  </c:pt>
                  <c:pt idx="9">
                    <c:v>Apr</c:v>
                  </c:pt>
                  <c:pt idx="10">
                    <c:v>Apr</c:v>
                  </c:pt>
                  <c:pt idx="11">
                    <c:v>Apr</c:v>
                  </c:pt>
                  <c:pt idx="12">
                    <c:v>Apr</c:v>
                  </c:pt>
                  <c:pt idx="13">
                    <c:v>Apr</c:v>
                  </c:pt>
                  <c:pt idx="14">
                    <c:v>Apr</c:v>
                  </c:pt>
                  <c:pt idx="15">
                    <c:v>Apr</c:v>
                  </c:pt>
                  <c:pt idx="16">
                    <c:v>Apr</c:v>
                  </c:pt>
                  <c:pt idx="17">
                    <c:v>Apr</c:v>
                  </c:pt>
                  <c:pt idx="18">
                    <c:v>Apr</c:v>
                  </c:pt>
                  <c:pt idx="19">
                    <c:v>Apr</c:v>
                  </c:pt>
                </c:lvl>
                <c:lvl>
                  <c:pt idx="0">
                    <c:v>S1000</c:v>
                  </c:pt>
                  <c:pt idx="1">
                    <c:v>S1001</c:v>
                  </c:pt>
                  <c:pt idx="2">
                    <c:v>S1002</c:v>
                  </c:pt>
                  <c:pt idx="3">
                    <c:v>S1003</c:v>
                  </c:pt>
                  <c:pt idx="4">
                    <c:v>S1004</c:v>
                  </c:pt>
                  <c:pt idx="5">
                    <c:v>S1005</c:v>
                  </c:pt>
                  <c:pt idx="6">
                    <c:v>S1006</c:v>
                  </c:pt>
                  <c:pt idx="7">
                    <c:v>S1007</c:v>
                  </c:pt>
                  <c:pt idx="8">
                    <c:v>S1008</c:v>
                  </c:pt>
                  <c:pt idx="9">
                    <c:v>S1009</c:v>
                  </c:pt>
                  <c:pt idx="10">
                    <c:v>S1010</c:v>
                  </c:pt>
                  <c:pt idx="11">
                    <c:v>S1011</c:v>
                  </c:pt>
                  <c:pt idx="12">
                    <c:v>S1012</c:v>
                  </c:pt>
                  <c:pt idx="13">
                    <c:v>S1013</c:v>
                  </c:pt>
                  <c:pt idx="14">
                    <c:v>S1014</c:v>
                  </c:pt>
                  <c:pt idx="15">
                    <c:v>S1015</c:v>
                  </c:pt>
                  <c:pt idx="16">
                    <c:v>S1016</c:v>
                  </c:pt>
                  <c:pt idx="17">
                    <c:v>S1017</c:v>
                  </c:pt>
                  <c:pt idx="18">
                    <c:v>S1018</c:v>
                  </c:pt>
                  <c:pt idx="19">
                    <c:v>S1019</c:v>
                  </c:pt>
                </c:lvl>
              </c:multiLvlStrCache>
            </c:multiLvlStrRef>
          </c:cat>
          <c:val>
            <c:numRef>
              <c:f>'Pivot Data'!$M$17:$M$57</c:f>
              <c:numCache>
                <c:formatCode>General</c:formatCode>
                <c:ptCount val="20"/>
                <c:pt idx="0">
                  <c:v>6</c:v>
                </c:pt>
                <c:pt idx="1">
                  <c:v>3</c:v>
                </c:pt>
                <c:pt idx="2">
                  <c:v>8</c:v>
                </c:pt>
                <c:pt idx="3">
                  <c:v>4</c:v>
                </c:pt>
                <c:pt idx="4">
                  <c:v>1</c:v>
                </c:pt>
                <c:pt idx="5">
                  <c:v>4</c:v>
                </c:pt>
                <c:pt idx="6">
                  <c:v>3</c:v>
                </c:pt>
                <c:pt idx="7">
                  <c:v>4</c:v>
                </c:pt>
                <c:pt idx="8">
                  <c:v>3</c:v>
                </c:pt>
                <c:pt idx="9">
                  <c:v>3</c:v>
                </c:pt>
                <c:pt idx="11">
                  <c:v>2</c:v>
                </c:pt>
                <c:pt idx="12">
                  <c:v>5</c:v>
                </c:pt>
                <c:pt idx="13">
                  <c:v>3</c:v>
                </c:pt>
                <c:pt idx="14">
                  <c:v>3</c:v>
                </c:pt>
                <c:pt idx="15">
                  <c:v>1</c:v>
                </c:pt>
                <c:pt idx="16">
                  <c:v>2</c:v>
                </c:pt>
                <c:pt idx="17">
                  <c:v>3</c:v>
                </c:pt>
                <c:pt idx="18">
                  <c:v>5</c:v>
                </c:pt>
                <c:pt idx="19">
                  <c:v>3</c:v>
                </c:pt>
              </c:numCache>
            </c:numRef>
          </c:val>
          <c:extLst>
            <c:ext xmlns:c16="http://schemas.microsoft.com/office/drawing/2014/chart" uri="{C3380CC4-5D6E-409C-BE32-E72D297353CC}">
              <c16:uniqueId val="{000000A3-C000-4FC0-A42E-620021CC47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1" u="none" strike="noStrike" baseline="0">
                <a:solidFill>
                  <a:schemeClr val="tx1"/>
                </a:solidFill>
              </a:rPr>
              <a:t>Monthly Attendance by Class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glow rad="127000">
              <a:schemeClr val="tx2">
                <a:lumMod val="40000"/>
                <a:lumOff val="6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glow rad="127000">
              <a:schemeClr val="accent2">
                <a:lumMod val="40000"/>
                <a:lumOff val="6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glow rad="127000">
              <a:schemeClr val="accent3">
                <a:lumMod val="40000"/>
                <a:lumOff val="6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glow rad="127000">
              <a:schemeClr val="accent4">
                <a:lumMod val="40000"/>
                <a:lumOff val="6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Data'!$Q$2:$Q$3</c:f>
              <c:strCache>
                <c:ptCount val="1"/>
                <c:pt idx="0">
                  <c:v>Absent</c:v>
                </c:pt>
              </c:strCache>
            </c:strRef>
          </c:tx>
          <c:spPr>
            <a:solidFill>
              <a:schemeClr val="accent1"/>
            </a:solidFill>
            <a:ln>
              <a:noFill/>
            </a:ln>
            <a:effectLst>
              <a:glow rad="127000">
                <a:schemeClr val="tx2">
                  <a:lumMod val="40000"/>
                  <a:lumOff val="6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Data'!$P$4:$P$8</c:f>
              <c:multiLvlStrCache>
                <c:ptCount val="2"/>
                <c:lvl>
                  <c:pt idx="0">
                    <c:v>Apr</c:v>
                  </c:pt>
                  <c:pt idx="1">
                    <c:v>Apr</c:v>
                  </c:pt>
                </c:lvl>
                <c:lvl>
                  <c:pt idx="0">
                    <c:v>Grade 10</c:v>
                  </c:pt>
                  <c:pt idx="1">
                    <c:v>Grade 11</c:v>
                  </c:pt>
                </c:lvl>
              </c:multiLvlStrCache>
            </c:multiLvlStrRef>
          </c:cat>
          <c:val>
            <c:numRef>
              <c:f>'Pivot Data'!$Q$4:$Q$8</c:f>
              <c:numCache>
                <c:formatCode>General</c:formatCode>
                <c:ptCount val="2"/>
                <c:pt idx="0">
                  <c:v>33</c:v>
                </c:pt>
                <c:pt idx="1">
                  <c:v>37</c:v>
                </c:pt>
              </c:numCache>
            </c:numRef>
          </c:val>
          <c:extLst>
            <c:ext xmlns:c16="http://schemas.microsoft.com/office/drawing/2014/chart" uri="{C3380CC4-5D6E-409C-BE32-E72D297353CC}">
              <c16:uniqueId val="{00000000-A98F-4B73-91FA-FF840C82808A}"/>
            </c:ext>
          </c:extLst>
        </c:ser>
        <c:ser>
          <c:idx val="1"/>
          <c:order val="1"/>
          <c:tx>
            <c:strRef>
              <c:f>'Pivot Data'!$R$2:$R$3</c:f>
              <c:strCache>
                <c:ptCount val="1"/>
                <c:pt idx="0">
                  <c:v>Excused</c:v>
                </c:pt>
              </c:strCache>
            </c:strRef>
          </c:tx>
          <c:spPr>
            <a:solidFill>
              <a:schemeClr val="accent2"/>
            </a:solidFill>
            <a:ln>
              <a:noFill/>
            </a:ln>
            <a:effectLst>
              <a:glow rad="127000">
                <a:schemeClr val="accent2">
                  <a:lumMod val="40000"/>
                  <a:lumOff val="6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Data'!$P$4:$P$8</c:f>
              <c:multiLvlStrCache>
                <c:ptCount val="2"/>
                <c:lvl>
                  <c:pt idx="0">
                    <c:v>Apr</c:v>
                  </c:pt>
                  <c:pt idx="1">
                    <c:v>Apr</c:v>
                  </c:pt>
                </c:lvl>
                <c:lvl>
                  <c:pt idx="0">
                    <c:v>Grade 10</c:v>
                  </c:pt>
                  <c:pt idx="1">
                    <c:v>Grade 11</c:v>
                  </c:pt>
                </c:lvl>
              </c:multiLvlStrCache>
            </c:multiLvlStrRef>
          </c:cat>
          <c:val>
            <c:numRef>
              <c:f>'Pivot Data'!$R$4:$R$8</c:f>
              <c:numCache>
                <c:formatCode>General</c:formatCode>
                <c:ptCount val="2"/>
                <c:pt idx="0">
                  <c:v>38</c:v>
                </c:pt>
                <c:pt idx="1">
                  <c:v>36</c:v>
                </c:pt>
              </c:numCache>
            </c:numRef>
          </c:val>
          <c:extLst>
            <c:ext xmlns:c16="http://schemas.microsoft.com/office/drawing/2014/chart" uri="{C3380CC4-5D6E-409C-BE32-E72D297353CC}">
              <c16:uniqueId val="{00000001-A98F-4B73-91FA-FF840C82808A}"/>
            </c:ext>
          </c:extLst>
        </c:ser>
        <c:ser>
          <c:idx val="2"/>
          <c:order val="2"/>
          <c:tx>
            <c:strRef>
              <c:f>'Pivot Data'!$S$2:$S$3</c:f>
              <c:strCache>
                <c:ptCount val="1"/>
                <c:pt idx="0">
                  <c:v>Late</c:v>
                </c:pt>
              </c:strCache>
            </c:strRef>
          </c:tx>
          <c:spPr>
            <a:solidFill>
              <a:schemeClr val="accent3"/>
            </a:solidFill>
            <a:ln>
              <a:noFill/>
            </a:ln>
            <a:effectLst>
              <a:glow rad="127000">
                <a:schemeClr val="accent3">
                  <a:lumMod val="40000"/>
                  <a:lumOff val="6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Data'!$P$4:$P$8</c:f>
              <c:multiLvlStrCache>
                <c:ptCount val="2"/>
                <c:lvl>
                  <c:pt idx="0">
                    <c:v>Apr</c:v>
                  </c:pt>
                  <c:pt idx="1">
                    <c:v>Apr</c:v>
                  </c:pt>
                </c:lvl>
                <c:lvl>
                  <c:pt idx="0">
                    <c:v>Grade 10</c:v>
                  </c:pt>
                  <c:pt idx="1">
                    <c:v>Grade 11</c:v>
                  </c:pt>
                </c:lvl>
              </c:multiLvlStrCache>
            </c:multiLvlStrRef>
          </c:cat>
          <c:val>
            <c:numRef>
              <c:f>'Pivot Data'!$S$4:$S$8</c:f>
              <c:numCache>
                <c:formatCode>General</c:formatCode>
                <c:ptCount val="2"/>
                <c:pt idx="0">
                  <c:v>40</c:v>
                </c:pt>
                <c:pt idx="1">
                  <c:v>50</c:v>
                </c:pt>
              </c:numCache>
            </c:numRef>
          </c:val>
          <c:extLst>
            <c:ext xmlns:c16="http://schemas.microsoft.com/office/drawing/2014/chart" uri="{C3380CC4-5D6E-409C-BE32-E72D297353CC}">
              <c16:uniqueId val="{00000002-A98F-4B73-91FA-FF840C82808A}"/>
            </c:ext>
          </c:extLst>
        </c:ser>
        <c:ser>
          <c:idx val="3"/>
          <c:order val="3"/>
          <c:tx>
            <c:strRef>
              <c:f>'Pivot Data'!$T$2:$T$3</c:f>
              <c:strCache>
                <c:ptCount val="1"/>
                <c:pt idx="0">
                  <c:v>Present</c:v>
                </c:pt>
              </c:strCache>
            </c:strRef>
          </c:tx>
          <c:spPr>
            <a:solidFill>
              <a:schemeClr val="accent4"/>
            </a:solidFill>
            <a:ln>
              <a:noFill/>
            </a:ln>
            <a:effectLst>
              <a:glow rad="127000">
                <a:schemeClr val="accent4">
                  <a:lumMod val="40000"/>
                  <a:lumOff val="6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Data'!$P$4:$P$8</c:f>
              <c:multiLvlStrCache>
                <c:ptCount val="2"/>
                <c:lvl>
                  <c:pt idx="0">
                    <c:v>Apr</c:v>
                  </c:pt>
                  <c:pt idx="1">
                    <c:v>Apr</c:v>
                  </c:pt>
                </c:lvl>
                <c:lvl>
                  <c:pt idx="0">
                    <c:v>Grade 10</c:v>
                  </c:pt>
                  <c:pt idx="1">
                    <c:v>Grade 11</c:v>
                  </c:pt>
                </c:lvl>
              </c:multiLvlStrCache>
            </c:multiLvlStrRef>
          </c:cat>
          <c:val>
            <c:numRef>
              <c:f>'Pivot Data'!$T$4:$T$8</c:f>
              <c:numCache>
                <c:formatCode>General</c:formatCode>
                <c:ptCount val="2"/>
                <c:pt idx="0">
                  <c:v>39</c:v>
                </c:pt>
                <c:pt idx="1">
                  <c:v>27</c:v>
                </c:pt>
              </c:numCache>
            </c:numRef>
          </c:val>
          <c:extLst>
            <c:ext xmlns:c16="http://schemas.microsoft.com/office/drawing/2014/chart" uri="{C3380CC4-5D6E-409C-BE32-E72D297353CC}">
              <c16:uniqueId val="{00000003-A98F-4B73-91FA-FF840C82808A}"/>
            </c:ext>
          </c:extLst>
        </c:ser>
        <c:dLbls>
          <c:dLblPos val="ctr"/>
          <c:showLegendKey val="0"/>
          <c:showVal val="1"/>
          <c:showCatName val="0"/>
          <c:showSerName val="0"/>
          <c:showPercent val="0"/>
          <c:showBubbleSize val="0"/>
        </c:dLbls>
        <c:gapWidth val="150"/>
        <c:overlap val="100"/>
        <c:axId val="906342432"/>
        <c:axId val="906324192"/>
      </c:barChart>
      <c:catAx>
        <c:axId val="90634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6324192"/>
        <c:crosses val="autoZero"/>
        <c:auto val="1"/>
        <c:lblAlgn val="ctr"/>
        <c:lblOffset val="100"/>
        <c:noMultiLvlLbl val="0"/>
      </c:catAx>
      <c:valAx>
        <c:axId val="9063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634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[33.Attendance_Analytics_Project.xlsx]Pivot Data!PivotTable6</c:name>
    <c:fmtId val="4"/>
  </c:pivotSource>
  <c:chart>
    <c:title>
      <c:tx>
        <c:rich>
          <a:bodyPr rot="0" spcFirstLastPara="1" vertOverflow="ellipsis" vert="horz" wrap="square" anchor="ctr" anchorCtr="1"/>
          <a:lstStyle/>
          <a:p>
            <a:pPr>
              <a:defRPr sz="1400" b="1" i="1" u="none" strike="noStrike" kern="1200" cap="none" baseline="0">
                <a:solidFill>
                  <a:schemeClr val="bg1"/>
                </a:solidFill>
                <a:latin typeface="+mn-lt"/>
                <a:ea typeface="+mn-ea"/>
                <a:cs typeface="+mn-cs"/>
              </a:defRPr>
            </a:pPr>
            <a:r>
              <a:rPr lang="en-US" i="1">
                <a:solidFill>
                  <a:schemeClr val="bg1"/>
                </a:solidFill>
              </a:rPr>
              <a:t>Daily Attendance Status Summary</a:t>
            </a:r>
          </a:p>
        </c:rich>
      </c:tx>
      <c:overlay val="0"/>
      <c:spPr>
        <a:noFill/>
        <a:ln>
          <a:noFill/>
        </a:ln>
        <a:effectLst/>
      </c:spPr>
      <c:txPr>
        <a:bodyPr rot="0" spcFirstLastPara="1" vertOverflow="ellipsis" vert="horz" wrap="square" anchor="ctr" anchorCtr="1"/>
        <a:lstStyle/>
        <a:p>
          <a:pPr>
            <a:defRPr sz="1400" b="1" i="1"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Data'!$Q$11:$Q$12</c:f>
              <c:strCache>
                <c:ptCount val="1"/>
                <c:pt idx="0">
                  <c:v>Absent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Data'!$P$13:$P$28</c:f>
              <c:strCache>
                <c:ptCount val="15"/>
                <c:pt idx="0">
                  <c:v>4/1/2025</c:v>
                </c:pt>
                <c:pt idx="1">
                  <c:v>4/2/2025</c:v>
                </c:pt>
                <c:pt idx="2">
                  <c:v>4/3/2025</c:v>
                </c:pt>
                <c:pt idx="3">
                  <c:v>4/4/2025</c:v>
                </c:pt>
                <c:pt idx="4">
                  <c:v>4/5/2025</c:v>
                </c:pt>
                <c:pt idx="5">
                  <c:v>4/6/2025</c:v>
                </c:pt>
                <c:pt idx="6">
                  <c:v>4/7/2025</c:v>
                </c:pt>
                <c:pt idx="7">
                  <c:v>4/8/2025</c:v>
                </c:pt>
                <c:pt idx="8">
                  <c:v>4/9/2025</c:v>
                </c:pt>
                <c:pt idx="9">
                  <c:v>4/10/2025</c:v>
                </c:pt>
                <c:pt idx="10">
                  <c:v>4/11/2025</c:v>
                </c:pt>
                <c:pt idx="11">
                  <c:v>4/12/2025</c:v>
                </c:pt>
                <c:pt idx="12">
                  <c:v>4/13/2025</c:v>
                </c:pt>
                <c:pt idx="13">
                  <c:v>4/14/2025</c:v>
                </c:pt>
                <c:pt idx="14">
                  <c:v>4/15/2025</c:v>
                </c:pt>
              </c:strCache>
            </c:strRef>
          </c:cat>
          <c:val>
            <c:numRef>
              <c:f>'Pivot Data'!$Q$13:$Q$28</c:f>
              <c:numCache>
                <c:formatCode>General</c:formatCode>
                <c:ptCount val="15"/>
                <c:pt idx="0">
                  <c:v>5</c:v>
                </c:pt>
                <c:pt idx="1">
                  <c:v>7</c:v>
                </c:pt>
                <c:pt idx="2">
                  <c:v>9</c:v>
                </c:pt>
                <c:pt idx="3">
                  <c:v>6</c:v>
                </c:pt>
                <c:pt idx="4">
                  <c:v>7</c:v>
                </c:pt>
                <c:pt idx="5">
                  <c:v>3</c:v>
                </c:pt>
                <c:pt idx="6">
                  <c:v>2</c:v>
                </c:pt>
                <c:pt idx="7">
                  <c:v>4</c:v>
                </c:pt>
                <c:pt idx="8">
                  <c:v>1</c:v>
                </c:pt>
                <c:pt idx="9">
                  <c:v>1</c:v>
                </c:pt>
                <c:pt idx="10">
                  <c:v>4</c:v>
                </c:pt>
                <c:pt idx="11">
                  <c:v>5</c:v>
                </c:pt>
                <c:pt idx="12">
                  <c:v>5</c:v>
                </c:pt>
                <c:pt idx="13">
                  <c:v>3</c:v>
                </c:pt>
                <c:pt idx="14">
                  <c:v>8</c:v>
                </c:pt>
              </c:numCache>
            </c:numRef>
          </c:val>
          <c:extLst>
            <c:ext xmlns:c16="http://schemas.microsoft.com/office/drawing/2014/chart" uri="{C3380CC4-5D6E-409C-BE32-E72D297353CC}">
              <c16:uniqueId val="{00000000-548B-45F8-B78C-7AADF9E19504}"/>
            </c:ext>
          </c:extLst>
        </c:ser>
        <c:ser>
          <c:idx val="1"/>
          <c:order val="1"/>
          <c:tx>
            <c:strRef>
              <c:f>'Pivot Data'!$R$11:$R$12</c:f>
              <c:strCache>
                <c:ptCount val="1"/>
                <c:pt idx="0">
                  <c:v>Excused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Data'!$P$13:$P$28</c:f>
              <c:strCache>
                <c:ptCount val="15"/>
                <c:pt idx="0">
                  <c:v>4/1/2025</c:v>
                </c:pt>
                <c:pt idx="1">
                  <c:v>4/2/2025</c:v>
                </c:pt>
                <c:pt idx="2">
                  <c:v>4/3/2025</c:v>
                </c:pt>
                <c:pt idx="3">
                  <c:v>4/4/2025</c:v>
                </c:pt>
                <c:pt idx="4">
                  <c:v>4/5/2025</c:v>
                </c:pt>
                <c:pt idx="5">
                  <c:v>4/6/2025</c:v>
                </c:pt>
                <c:pt idx="6">
                  <c:v>4/7/2025</c:v>
                </c:pt>
                <c:pt idx="7">
                  <c:v>4/8/2025</c:v>
                </c:pt>
                <c:pt idx="8">
                  <c:v>4/9/2025</c:v>
                </c:pt>
                <c:pt idx="9">
                  <c:v>4/10/2025</c:v>
                </c:pt>
                <c:pt idx="10">
                  <c:v>4/11/2025</c:v>
                </c:pt>
                <c:pt idx="11">
                  <c:v>4/12/2025</c:v>
                </c:pt>
                <c:pt idx="12">
                  <c:v>4/13/2025</c:v>
                </c:pt>
                <c:pt idx="13">
                  <c:v>4/14/2025</c:v>
                </c:pt>
                <c:pt idx="14">
                  <c:v>4/15/2025</c:v>
                </c:pt>
              </c:strCache>
            </c:strRef>
          </c:cat>
          <c:val>
            <c:numRef>
              <c:f>'Pivot Data'!$R$13:$R$28</c:f>
              <c:numCache>
                <c:formatCode>General</c:formatCode>
                <c:ptCount val="15"/>
                <c:pt idx="0">
                  <c:v>6</c:v>
                </c:pt>
                <c:pt idx="1">
                  <c:v>2</c:v>
                </c:pt>
                <c:pt idx="2">
                  <c:v>3</c:v>
                </c:pt>
                <c:pt idx="3">
                  <c:v>4</c:v>
                </c:pt>
                <c:pt idx="4">
                  <c:v>1</c:v>
                </c:pt>
                <c:pt idx="5">
                  <c:v>8</c:v>
                </c:pt>
                <c:pt idx="6">
                  <c:v>8</c:v>
                </c:pt>
                <c:pt idx="7">
                  <c:v>5</c:v>
                </c:pt>
                <c:pt idx="8">
                  <c:v>7</c:v>
                </c:pt>
                <c:pt idx="9">
                  <c:v>5</c:v>
                </c:pt>
                <c:pt idx="10">
                  <c:v>4</c:v>
                </c:pt>
                <c:pt idx="11">
                  <c:v>6</c:v>
                </c:pt>
                <c:pt idx="12">
                  <c:v>4</c:v>
                </c:pt>
                <c:pt idx="13">
                  <c:v>8</c:v>
                </c:pt>
                <c:pt idx="14">
                  <c:v>3</c:v>
                </c:pt>
              </c:numCache>
            </c:numRef>
          </c:val>
          <c:extLst>
            <c:ext xmlns:c16="http://schemas.microsoft.com/office/drawing/2014/chart" uri="{C3380CC4-5D6E-409C-BE32-E72D297353CC}">
              <c16:uniqueId val="{00000001-548B-45F8-B78C-7AADF9E19504}"/>
            </c:ext>
          </c:extLst>
        </c:ser>
        <c:ser>
          <c:idx val="2"/>
          <c:order val="2"/>
          <c:tx>
            <c:strRef>
              <c:f>'Pivot Data'!$S$11:$S$12</c:f>
              <c:strCache>
                <c:ptCount val="1"/>
                <c:pt idx="0">
                  <c:v>Late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Data'!$P$13:$P$28</c:f>
              <c:strCache>
                <c:ptCount val="15"/>
                <c:pt idx="0">
                  <c:v>4/1/2025</c:v>
                </c:pt>
                <c:pt idx="1">
                  <c:v>4/2/2025</c:v>
                </c:pt>
                <c:pt idx="2">
                  <c:v>4/3/2025</c:v>
                </c:pt>
                <c:pt idx="3">
                  <c:v>4/4/2025</c:v>
                </c:pt>
                <c:pt idx="4">
                  <c:v>4/5/2025</c:v>
                </c:pt>
                <c:pt idx="5">
                  <c:v>4/6/2025</c:v>
                </c:pt>
                <c:pt idx="6">
                  <c:v>4/7/2025</c:v>
                </c:pt>
                <c:pt idx="7">
                  <c:v>4/8/2025</c:v>
                </c:pt>
                <c:pt idx="8">
                  <c:v>4/9/2025</c:v>
                </c:pt>
                <c:pt idx="9">
                  <c:v>4/10/2025</c:v>
                </c:pt>
                <c:pt idx="10">
                  <c:v>4/11/2025</c:v>
                </c:pt>
                <c:pt idx="11">
                  <c:v>4/12/2025</c:v>
                </c:pt>
                <c:pt idx="12">
                  <c:v>4/13/2025</c:v>
                </c:pt>
                <c:pt idx="13">
                  <c:v>4/14/2025</c:v>
                </c:pt>
                <c:pt idx="14">
                  <c:v>4/15/2025</c:v>
                </c:pt>
              </c:strCache>
            </c:strRef>
          </c:cat>
          <c:val>
            <c:numRef>
              <c:f>'Pivot Data'!$S$13:$S$28</c:f>
              <c:numCache>
                <c:formatCode>General</c:formatCode>
                <c:ptCount val="15"/>
                <c:pt idx="0">
                  <c:v>5</c:v>
                </c:pt>
                <c:pt idx="1">
                  <c:v>8</c:v>
                </c:pt>
                <c:pt idx="2">
                  <c:v>3</c:v>
                </c:pt>
                <c:pt idx="3">
                  <c:v>6</c:v>
                </c:pt>
                <c:pt idx="4">
                  <c:v>8</c:v>
                </c:pt>
                <c:pt idx="5">
                  <c:v>4</c:v>
                </c:pt>
                <c:pt idx="6">
                  <c:v>4</c:v>
                </c:pt>
                <c:pt idx="7">
                  <c:v>9</c:v>
                </c:pt>
                <c:pt idx="8">
                  <c:v>9</c:v>
                </c:pt>
                <c:pt idx="9">
                  <c:v>5</c:v>
                </c:pt>
                <c:pt idx="10">
                  <c:v>9</c:v>
                </c:pt>
                <c:pt idx="11">
                  <c:v>8</c:v>
                </c:pt>
                <c:pt idx="12">
                  <c:v>5</c:v>
                </c:pt>
                <c:pt idx="13">
                  <c:v>4</c:v>
                </c:pt>
                <c:pt idx="14">
                  <c:v>3</c:v>
                </c:pt>
              </c:numCache>
            </c:numRef>
          </c:val>
          <c:extLst>
            <c:ext xmlns:c16="http://schemas.microsoft.com/office/drawing/2014/chart" uri="{C3380CC4-5D6E-409C-BE32-E72D297353CC}">
              <c16:uniqueId val="{00000002-548B-45F8-B78C-7AADF9E19504}"/>
            </c:ext>
          </c:extLst>
        </c:ser>
        <c:ser>
          <c:idx val="3"/>
          <c:order val="3"/>
          <c:tx>
            <c:strRef>
              <c:f>'Pivot Data'!$T$11:$T$12</c:f>
              <c:strCache>
                <c:ptCount val="1"/>
                <c:pt idx="0">
                  <c:v>Present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Data'!$P$13:$P$28</c:f>
              <c:strCache>
                <c:ptCount val="15"/>
                <c:pt idx="0">
                  <c:v>4/1/2025</c:v>
                </c:pt>
                <c:pt idx="1">
                  <c:v>4/2/2025</c:v>
                </c:pt>
                <c:pt idx="2">
                  <c:v>4/3/2025</c:v>
                </c:pt>
                <c:pt idx="3">
                  <c:v>4/4/2025</c:v>
                </c:pt>
                <c:pt idx="4">
                  <c:v>4/5/2025</c:v>
                </c:pt>
                <c:pt idx="5">
                  <c:v>4/6/2025</c:v>
                </c:pt>
                <c:pt idx="6">
                  <c:v>4/7/2025</c:v>
                </c:pt>
                <c:pt idx="7">
                  <c:v>4/8/2025</c:v>
                </c:pt>
                <c:pt idx="8">
                  <c:v>4/9/2025</c:v>
                </c:pt>
                <c:pt idx="9">
                  <c:v>4/10/2025</c:v>
                </c:pt>
                <c:pt idx="10">
                  <c:v>4/11/2025</c:v>
                </c:pt>
                <c:pt idx="11">
                  <c:v>4/12/2025</c:v>
                </c:pt>
                <c:pt idx="12">
                  <c:v>4/13/2025</c:v>
                </c:pt>
                <c:pt idx="13">
                  <c:v>4/14/2025</c:v>
                </c:pt>
                <c:pt idx="14">
                  <c:v>4/15/2025</c:v>
                </c:pt>
              </c:strCache>
            </c:strRef>
          </c:cat>
          <c:val>
            <c:numRef>
              <c:f>'Pivot Data'!$T$13:$T$28</c:f>
              <c:numCache>
                <c:formatCode>General</c:formatCode>
                <c:ptCount val="15"/>
                <c:pt idx="0">
                  <c:v>4</c:v>
                </c:pt>
                <c:pt idx="1">
                  <c:v>3</c:v>
                </c:pt>
                <c:pt idx="2">
                  <c:v>5</c:v>
                </c:pt>
                <c:pt idx="3">
                  <c:v>4</c:v>
                </c:pt>
                <c:pt idx="4">
                  <c:v>4</c:v>
                </c:pt>
                <c:pt idx="5">
                  <c:v>5</c:v>
                </c:pt>
                <c:pt idx="6">
                  <c:v>6</c:v>
                </c:pt>
                <c:pt idx="7">
                  <c:v>2</c:v>
                </c:pt>
                <c:pt idx="8">
                  <c:v>3</c:v>
                </c:pt>
                <c:pt idx="9">
                  <c:v>9</c:v>
                </c:pt>
                <c:pt idx="10">
                  <c:v>3</c:v>
                </c:pt>
                <c:pt idx="11">
                  <c:v>1</c:v>
                </c:pt>
                <c:pt idx="12">
                  <c:v>6</c:v>
                </c:pt>
                <c:pt idx="13">
                  <c:v>5</c:v>
                </c:pt>
                <c:pt idx="14">
                  <c:v>6</c:v>
                </c:pt>
              </c:numCache>
            </c:numRef>
          </c:val>
          <c:extLst>
            <c:ext xmlns:c16="http://schemas.microsoft.com/office/drawing/2014/chart" uri="{C3380CC4-5D6E-409C-BE32-E72D297353CC}">
              <c16:uniqueId val="{00000003-548B-45F8-B78C-7AADF9E19504}"/>
            </c:ext>
          </c:extLst>
        </c:ser>
        <c:dLbls>
          <c:showLegendKey val="0"/>
          <c:showVal val="0"/>
          <c:showCatName val="0"/>
          <c:showSerName val="0"/>
          <c:showPercent val="0"/>
          <c:showBubbleSize val="0"/>
        </c:dLbls>
        <c:gapWidth val="315"/>
        <c:overlap val="-40"/>
        <c:axId val="906340512"/>
        <c:axId val="906331392"/>
      </c:barChart>
      <c:catAx>
        <c:axId val="906340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6331392"/>
        <c:crosses val="autoZero"/>
        <c:auto val="1"/>
        <c:lblAlgn val="ctr"/>
        <c:lblOffset val="100"/>
        <c:noMultiLvlLbl val="0"/>
      </c:catAx>
      <c:valAx>
        <c:axId val="906331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634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13</xdr:col>
      <xdr:colOff>304800</xdr:colOff>
      <xdr:row>17</xdr:row>
      <xdr:rowOff>76200</xdr:rowOff>
    </xdr:to>
    <xdr:graphicFrame macro="">
      <xdr:nvGraphicFramePr>
        <xdr:cNvPr id="2" name="Chart 1">
          <a:extLst>
            <a:ext uri="{FF2B5EF4-FFF2-40B4-BE49-F238E27FC236}">
              <a16:creationId xmlns:a16="http://schemas.microsoft.com/office/drawing/2014/main" id="{114438FC-76CB-472A-A71A-74A8F956A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333375</xdr:colOff>
      <xdr:row>3</xdr:row>
      <xdr:rowOff>0</xdr:rowOff>
    </xdr:from>
    <xdr:to>
      <xdr:col>21</xdr:col>
      <xdr:colOff>28575</xdr:colOff>
      <xdr:row>17</xdr:row>
      <xdr:rowOff>76200</xdr:rowOff>
    </xdr:to>
    <xdr:graphicFrame macro="">
      <xdr:nvGraphicFramePr>
        <xdr:cNvPr id="3" name="Chart 2">
          <a:extLst>
            <a:ext uri="{FF2B5EF4-FFF2-40B4-BE49-F238E27FC236}">
              <a16:creationId xmlns:a16="http://schemas.microsoft.com/office/drawing/2014/main" id="{5045537D-917D-46AB-BB11-19D856100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17</xdr:row>
      <xdr:rowOff>85725</xdr:rowOff>
    </xdr:from>
    <xdr:to>
      <xdr:col>13</xdr:col>
      <xdr:colOff>304800</xdr:colOff>
      <xdr:row>31</xdr:row>
      <xdr:rowOff>161925</xdr:rowOff>
    </xdr:to>
    <xdr:graphicFrame macro="">
      <xdr:nvGraphicFramePr>
        <xdr:cNvPr id="4" name="Chart 3">
          <a:extLst>
            <a:ext uri="{FF2B5EF4-FFF2-40B4-BE49-F238E27FC236}">
              <a16:creationId xmlns:a16="http://schemas.microsoft.com/office/drawing/2014/main" id="{5F03F67F-42D3-4FB3-B5D6-906D272C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333375</xdr:colOff>
      <xdr:row>17</xdr:row>
      <xdr:rowOff>85725</xdr:rowOff>
    </xdr:from>
    <xdr:to>
      <xdr:col>21</xdr:col>
      <xdr:colOff>28575</xdr:colOff>
      <xdr:row>31</xdr:row>
      <xdr:rowOff>161925</xdr:rowOff>
    </xdr:to>
    <xdr:graphicFrame macro="">
      <xdr:nvGraphicFramePr>
        <xdr:cNvPr id="5" name="Chart 4">
          <a:extLst>
            <a:ext uri="{FF2B5EF4-FFF2-40B4-BE49-F238E27FC236}">
              <a16:creationId xmlns:a16="http://schemas.microsoft.com/office/drawing/2014/main" id="{E5FEA4B8-1459-4B96-B3BB-C7F56C8C1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31</xdr:row>
      <xdr:rowOff>180975</xdr:rowOff>
    </xdr:from>
    <xdr:to>
      <xdr:col>13</xdr:col>
      <xdr:colOff>304800</xdr:colOff>
      <xdr:row>46</xdr:row>
      <xdr:rowOff>66675</xdr:rowOff>
    </xdr:to>
    <xdr:graphicFrame macro="">
      <xdr:nvGraphicFramePr>
        <xdr:cNvPr id="6" name="Chart 5">
          <a:extLst>
            <a:ext uri="{FF2B5EF4-FFF2-40B4-BE49-F238E27FC236}">
              <a16:creationId xmlns:a16="http://schemas.microsoft.com/office/drawing/2014/main" id="{90AA7B69-F0BF-474D-A608-84A3088FF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333375</xdr:colOff>
      <xdr:row>31</xdr:row>
      <xdr:rowOff>180975</xdr:rowOff>
    </xdr:from>
    <xdr:to>
      <xdr:col>21</xdr:col>
      <xdr:colOff>28575</xdr:colOff>
      <xdr:row>46</xdr:row>
      <xdr:rowOff>66675</xdr:rowOff>
    </xdr:to>
    <xdr:graphicFrame macro="">
      <xdr:nvGraphicFramePr>
        <xdr:cNvPr id="7" name="Chart 6">
          <a:extLst>
            <a:ext uri="{FF2B5EF4-FFF2-40B4-BE49-F238E27FC236}">
              <a16:creationId xmlns:a16="http://schemas.microsoft.com/office/drawing/2014/main" id="{FE08CB93-A116-4754-B7B3-1ADDAF42F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0</xdr:colOff>
      <xdr:row>10</xdr:row>
      <xdr:rowOff>114300</xdr:rowOff>
    </xdr:from>
    <xdr:to>
      <xdr:col>6</xdr:col>
      <xdr:colOff>0</xdr:colOff>
      <xdr:row>18</xdr:row>
      <xdr:rowOff>19049</xdr:rowOff>
    </xdr:to>
    <mc:AlternateContent xmlns:mc="http://schemas.openxmlformats.org/markup-compatibility/2006" xmlns:a14="http://schemas.microsoft.com/office/drawing/2010/main">
      <mc:Choice Requires="a14">
        <xdr:graphicFrame macro="">
          <xdr:nvGraphicFramePr>
            <xdr:cNvPr id="8" name="Class">
              <a:extLst>
                <a:ext uri="{FF2B5EF4-FFF2-40B4-BE49-F238E27FC236}">
                  <a16:creationId xmlns:a16="http://schemas.microsoft.com/office/drawing/2014/main" id="{6401C44A-FD99-4FAC-9FDE-F903C363DA4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828800" y="2228850"/>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3</xdr:col>
      <xdr:colOff>0</xdr:colOff>
      <xdr:row>18</xdr:row>
      <xdr:rowOff>19049</xdr:rowOff>
    </xdr:to>
    <mc:AlternateContent xmlns:mc="http://schemas.openxmlformats.org/markup-compatibility/2006" xmlns:a14="http://schemas.microsoft.com/office/drawing/2010/main">
      <mc:Choice Requires="a14">
        <xdr:graphicFrame macro="">
          <xdr:nvGraphicFramePr>
            <xdr:cNvPr id="9" name="Date">
              <a:extLst>
                <a:ext uri="{FF2B5EF4-FFF2-40B4-BE49-F238E27FC236}">
                  <a16:creationId xmlns:a16="http://schemas.microsoft.com/office/drawing/2014/main" id="{18205E14-E4C2-4133-991C-3F85756BF3C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228850"/>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xdr:row>
      <xdr:rowOff>0</xdr:rowOff>
    </xdr:from>
    <xdr:to>
      <xdr:col>6</xdr:col>
      <xdr:colOff>0</xdr:colOff>
      <xdr:row>10</xdr:row>
      <xdr:rowOff>95249</xdr:rowOff>
    </xdr:to>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E8E55B26-06E0-469F-AEFD-86EE8E700EE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28800" y="781050"/>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0</xdr:rowOff>
    </xdr:from>
    <xdr:to>
      <xdr:col>3</xdr:col>
      <xdr:colOff>0</xdr:colOff>
      <xdr:row>10</xdr:row>
      <xdr:rowOff>95249</xdr:rowOff>
    </xdr:to>
    <mc:AlternateContent xmlns:mc="http://schemas.openxmlformats.org/markup-compatibility/2006" xmlns:a14="http://schemas.microsoft.com/office/drawing/2010/main">
      <mc:Choice Requires="a14">
        <xdr:graphicFrame macro="">
          <xdr:nvGraphicFramePr>
            <xdr:cNvPr id="11" name="Student ID">
              <a:extLst>
                <a:ext uri="{FF2B5EF4-FFF2-40B4-BE49-F238E27FC236}">
                  <a16:creationId xmlns:a16="http://schemas.microsoft.com/office/drawing/2014/main" id="{53E110A3-3656-4759-BA50-FFFA9383586C}"/>
                </a:ext>
              </a:extLst>
            </xdr:cNvPr>
            <xdr:cNvGraphicFramePr/>
          </xdr:nvGraphicFramePr>
          <xdr:xfrm>
            <a:off x="0" y="0"/>
            <a:ext cx="0" cy="0"/>
          </xdr:xfrm>
          <a:graphic>
            <a:graphicData uri="http://schemas.microsoft.com/office/drawing/2010/slicer">
              <sle:slicer xmlns:sle="http://schemas.microsoft.com/office/drawing/2010/slicer" name="Student ID"/>
            </a:graphicData>
          </a:graphic>
        </xdr:graphicFrame>
      </mc:Choice>
      <mc:Fallback xmlns="">
        <xdr:sp macro="" textlink="">
          <xdr:nvSpPr>
            <xdr:cNvPr id="0" name=""/>
            <xdr:cNvSpPr>
              <a:spLocks noTextEdit="1"/>
            </xdr:cNvSpPr>
          </xdr:nvSpPr>
          <xdr:spPr>
            <a:xfrm>
              <a:off x="0" y="781050"/>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4884259" backgroundQuery="1" createdVersion="8" refreshedVersion="8" minRefreshableVersion="3" recordCount="0" supportSubquery="1" supportAdvancedDrill="1" xr:uid="{57F8CBF5-0400-4A0B-890B-14DB00895D72}">
  <cacheSource type="external" connectionId="1"/>
  <cacheFields count="6">
    <cacheField name="[Measures].[Count of Status]" caption="Count of Status" numFmtId="0" hierarchy="8" level="32767"/>
    <cacheField name="[Table2].[Status].[Status]" caption="Status" numFmtId="0" hierarchy="2" level="1">
      <sharedItems count="4">
        <s v="Absent"/>
        <s v="Excused"/>
        <s v="Late"/>
        <s v="Present"/>
      </sharedItems>
    </cacheField>
    <cacheField name="[Table2].[Date].[Date]" caption="Date" numFmtId="0" level="1">
      <sharedItems containsSemiMixedTypes="0" containsNonDate="0" containsDate="1" containsString="0" minDate="2025-04-01T00:00:00" maxDate="2025-04-16T00:00:00" count="15">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sharedItems>
    </cacheField>
    <cacheField name="[Table2].[Date (Month)].[Date (Month)]" caption="Date (Month)" numFmtId="0" hierarchy="4" level="1">
      <sharedItems count="1">
        <s v="Apr"/>
      </sharedItems>
    </cacheField>
    <cacheField name="[Table2].[Class].[Class]" caption="Class" numFmtId="0" hierarchy="3" level="1">
      <sharedItems containsSemiMixedTypes="0" containsNonDate="0" containsString="0"/>
    </cacheField>
    <cacheField name="[Table2].[Student ID].[Student ID]" caption="Student ID" numFmtId="0" hierarchy="1"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2"/>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5"/>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4"/>
      </fieldsUsage>
    </cacheHierarchy>
    <cacheHierarchy uniqueName="[Table2].[Date (Month)]" caption="Date (Month)" attribute="1" defaultMemberUniqueName="[Table2].[Date (Month)].[All]" allUniqueName="[Table2].[Date (Month)].[All]" dimensionUniqueName="[Table2]" displayFolder="" count="2" memberValueDatatype="130" unbalanced="0">
      <fieldsUsage count="2">
        <fieldUsage x="-1"/>
        <fieldUsage x="3"/>
      </fieldsUsage>
    </cacheHierarchy>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46759258" backgroundQuery="1" createdVersion="8" refreshedVersion="8" minRefreshableVersion="3" recordCount="0" supportSubquery="1" supportAdvancedDrill="1" xr:uid="{BA5E2CD7-DCB7-4603-9D9A-ABA8E6A4F908}">
  <cacheSource type="external" connectionId="1"/>
  <cacheFields count="6">
    <cacheField name="[Measures].[Count of Status]" caption="Count of Status" numFmtId="0" hierarchy="8" level="32767"/>
    <cacheField name="[Table2].[Status].[Status]" caption="Status" numFmtId="0" hierarchy="2" level="1">
      <sharedItems count="4">
        <s v="Absent"/>
        <s v="Excused"/>
        <s v="Late"/>
        <s v="Present"/>
      </sharedItems>
    </cacheField>
    <cacheField name="[Table2].[Date].[Date]" caption="Date" numFmtId="0" level="1">
      <sharedItems containsSemiMixedTypes="0" containsNonDate="0" containsDate="1" containsString="0" minDate="2025-04-01T00:00:00" maxDate="2025-04-16T00:00:00" count="15">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sharedItems>
    </cacheField>
    <cacheField name="[Table2].[Date (Month)].[Date (Month)]" caption="Date (Month)" numFmtId="0" hierarchy="4" level="1">
      <sharedItems count="1">
        <s v="Apr"/>
      </sharedItems>
    </cacheField>
    <cacheField name="[Table2].[Student ID].[Student ID]" caption="Student ID" numFmtId="0" hierarchy="1" level="1">
      <sharedItems count="20">
        <s v="S1000"/>
        <s v="S1001"/>
        <s v="S1002"/>
        <s v="S1003"/>
        <s v="S1004"/>
        <s v="S1005"/>
        <s v="S1006"/>
        <s v="S1007"/>
        <s v="S1008"/>
        <s v="S1009"/>
        <s v="S1010"/>
        <s v="S1011"/>
        <s v="S1012"/>
        <s v="S1013"/>
        <s v="S1014"/>
        <s v="S1015"/>
        <s v="S1016"/>
        <s v="S1017"/>
        <s v="S1018"/>
        <s v="S1019"/>
      </sharedItems>
    </cacheField>
    <cacheField name="[Table2].[Class].[Class]" caption="Class" numFmtId="0" hierarchy="3"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2"/>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4"/>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5"/>
      </fieldsUsage>
    </cacheHierarchy>
    <cacheHierarchy uniqueName="[Table2].[Date (Month)]" caption="Date (Month)" attribute="1" defaultMemberUniqueName="[Table2].[Date (Month)].[All]" allUniqueName="[Table2].[Date (Month)].[All]" dimensionUniqueName="[Table2]" displayFolder="" count="2" memberValueDatatype="130" unbalanced="0">
      <fieldsUsage count="2">
        <fieldUsage x="-1"/>
        <fieldUsage x="3"/>
      </fieldsUsage>
    </cacheHierarchy>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42708332" backgroundQuery="1" createdVersion="8" refreshedVersion="8" minRefreshableVersion="3" recordCount="0" supportSubquery="1" supportAdvancedDrill="1" xr:uid="{CF985EA7-C34A-48E6-B1FC-8EBC7CEE1818}">
  <cacheSource type="external" connectionId="1"/>
  <cacheFields count="5">
    <cacheField name="[Measures].[Count of Status]" caption="Count of Status" numFmtId="0" hierarchy="8" level="32767"/>
    <cacheField name="[Table2].[Status].[Status]" caption="Status" numFmtId="0" hierarchy="2" level="1">
      <sharedItems count="4">
        <s v="Absent"/>
        <s v="Excused"/>
        <s v="Late"/>
        <s v="Present"/>
      </sharedItems>
    </cacheField>
    <cacheField name="[Table2].[Date].[Date]" caption="Date" numFmtId="0" level="1">
      <sharedItems containsSemiMixedTypes="0" containsNonDate="0" containsDate="1" containsString="0" minDate="2025-04-01T00:00:00" maxDate="2025-04-16T00:00:00" count="15">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sharedItems>
    </cacheField>
    <cacheField name="[Table2].[Class].[Class]" caption="Class" numFmtId="0" hierarchy="3" level="1">
      <sharedItems containsSemiMixedTypes="0" containsNonDate="0" containsString="0"/>
    </cacheField>
    <cacheField name="[Table2].[Student ID].[Student ID]" caption="Student ID" numFmtId="0" hierarchy="1"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2"/>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4"/>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3"/>
      </fieldsUsage>
    </cacheHierarchy>
    <cacheHierarchy uniqueName="[Table2].[Date (Month)]" caption="Date (Month)" attribute="1" defaultMemberUniqueName="[Table2].[Date (Month)].[All]" allUniqueName="[Table2].[Date (Month)].[All]" dimensionUniqueName="[Table2]" displayFolder="" count="2" memberValueDatatype="13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41087962" backgroundQuery="1" createdVersion="8" refreshedVersion="8" minRefreshableVersion="3" recordCount="0" supportSubquery="1" supportAdvancedDrill="1" xr:uid="{E90B1983-C701-4379-8501-85799E0A43B0}">
  <cacheSource type="external" connectionId="1"/>
  <cacheFields count="5">
    <cacheField name="[Measures].[Count of Status]" caption="Count of Status" numFmtId="0" hierarchy="8" level="32767"/>
    <cacheField name="[Table2].[Student ID].[Student ID]" caption="Student ID" numFmtId="0" hierarchy="1" level="1">
      <sharedItems count="20">
        <s v="S1000"/>
        <s v="S1001"/>
        <s v="S1002"/>
        <s v="S1003"/>
        <s v="S1004"/>
        <s v="S1005"/>
        <s v="S1006"/>
        <s v="S1007"/>
        <s v="S1008"/>
        <s v="S1009"/>
        <s v="S1010"/>
        <s v="S1011"/>
        <s v="S1012"/>
        <s v="S1013"/>
        <s v="S1014"/>
        <s v="S1015"/>
        <s v="S1016"/>
        <s v="S1017"/>
        <s v="S1018"/>
        <s v="S1019"/>
      </sharedItems>
    </cacheField>
    <cacheField name="[Table2].[Status].[Status]" caption="Status" numFmtId="0" hierarchy="2" level="1">
      <sharedItems containsSemiMixedTypes="0" containsNonDate="0" containsString="0"/>
    </cacheField>
    <cacheField name="[Table2].[Class].[Class]" caption="Class" numFmtId="0" hierarchy="3" level="1">
      <sharedItems containsSemiMixedTypes="0" containsNonDate="0" containsString="0"/>
    </cacheField>
    <cacheField name="[Table2].[Date].[Date]" caption="Date" numFmtId="0"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4"/>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1"/>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2"/>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3"/>
      </fieldsUsage>
    </cacheHierarchy>
    <cacheHierarchy uniqueName="[Table2].[Date (Month)]" caption="Date (Month)" attribute="1" defaultMemberUniqueName="[Table2].[Date (Month)].[All]" allUniqueName="[Table2].[Date (Month)].[All]" dimensionUniqueName="[Table2]" displayFolder="" count="2" memberValueDatatype="13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52893516" backgroundQuery="1" createdVersion="8" refreshedVersion="8" minRefreshableVersion="3" recordCount="0" supportSubquery="1" supportAdvancedDrill="1" xr:uid="{09580837-CB4D-468C-9DBF-4302DE91A042}">
  <cacheSource type="external" connectionId="1"/>
  <cacheFields count="5">
    <cacheField name="[Table2].[Student ID].[Student ID]" caption="Student ID" numFmtId="0" hierarchy="1" level="1">
      <sharedItems count="20">
        <s v="S1000"/>
        <s v="S1001"/>
        <s v="S1002"/>
        <s v="S1003"/>
        <s v="S1004"/>
        <s v="S1005"/>
        <s v="S1006"/>
        <s v="S1007"/>
        <s v="S1008"/>
        <s v="S1009"/>
        <s v="S1010"/>
        <s v="S1011"/>
        <s v="S1012"/>
        <s v="S1013"/>
        <s v="S1014"/>
        <s v="S1015"/>
        <s v="S1016"/>
        <s v="S1017"/>
        <s v="S1018"/>
        <s v="S1019"/>
      </sharedItems>
    </cacheField>
    <cacheField name="[Measures].[Count of Status]" caption="Count of Status" numFmtId="0" hierarchy="8" level="32767"/>
    <cacheField name="[Table2].[Status].[Status]" caption="Status" numFmtId="0" hierarchy="2" level="1">
      <sharedItems count="4">
        <s v="Absent"/>
        <s v="Excused"/>
        <s v="Late"/>
        <s v="Present"/>
      </sharedItems>
    </cacheField>
    <cacheField name="[Table2].[Class].[Class]" caption="Class" numFmtId="0" hierarchy="3" level="1">
      <sharedItems containsSemiMixedTypes="0" containsNonDate="0" containsString="0"/>
    </cacheField>
    <cacheField name="[Table2].[Date].[Date]" caption="Date" numFmtId="0"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4"/>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0"/>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2"/>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3"/>
      </fieldsUsage>
    </cacheHierarchy>
    <cacheHierarchy uniqueName="[Table2].[Date (Month)]" caption="Date (Month)" attribute="1" defaultMemberUniqueName="[Table2].[Date (Month)].[All]" allUniqueName="[Table2].[Date (Month)].[All]" dimensionUniqueName="[Table2]" displayFolder="" count="2" memberValueDatatype="130" unbalanced="0"/>
    <cacheHierarchy uniqueName="[Table2].[Date (Month Index)]" caption="Date (Month Index)" attribute="1" defaultMemberUniqueName="[Table2].[Date (Month Index)].[All]" allUniqueName="[Table2].[Date (Month Index)].[All]" dimensionUniqueName="[Table2]" displayFolder="" count="2"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50925922" backgroundQuery="1" createdVersion="8" refreshedVersion="8" minRefreshableVersion="3" recordCount="0" supportSubquery="1" supportAdvancedDrill="1" xr:uid="{4C19DD99-6FD2-49FF-9D21-33D2F210DAE7}">
  <cacheSource type="external" connectionId="1"/>
  <cacheFields count="5">
    <cacheField name="[Measures].[Count of Status]" caption="Count of Status" numFmtId="0" hierarchy="8" level="32767"/>
    <cacheField name="[Table2].[Status].[Status]" caption="Status" numFmtId="0" hierarchy="2" level="1">
      <sharedItems count="4">
        <s v="Absent"/>
        <s v="Excused"/>
        <s v="Late"/>
        <s v="Present"/>
      </sharedItems>
    </cacheField>
    <cacheField name="[Table2].[Class].[Class]" caption="Class" numFmtId="0" hierarchy="3" level="1">
      <sharedItems count="2">
        <s v="Grade 10"/>
        <s v="Grade 11"/>
      </sharedItems>
    </cacheField>
    <cacheField name="[Table2].[Date].[Date]" caption="Date" numFmtId="0" level="1">
      <sharedItems containsSemiMixedTypes="0" containsNonDate="0" containsString="0"/>
    </cacheField>
    <cacheField name="[Table2].[Student ID].[Student ID]" caption="Student ID" numFmtId="0" hierarchy="1"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3"/>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4"/>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2"/>
      </fieldsUsage>
    </cacheHierarchy>
    <cacheHierarchy uniqueName="[Table2].[Date (Month)]" caption="Date (Month)" attribute="1" defaultMemberUniqueName="[Table2].[Date (Month)].[All]" allUniqueName="[Table2].[Date (Month)].[All]" dimensionUniqueName="[Table2]" displayFolder="" count="0" memberValueDatatype="13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501344675926" backgroundQuery="1" createdVersion="8" refreshedVersion="8" minRefreshableVersion="3" recordCount="0" supportSubquery="1" supportAdvancedDrill="1" xr:uid="{83F4EFDB-BE8A-4502-BA77-38D8884C501B}">
  <cacheSource type="external" connectionId="1"/>
  <cacheFields count="6">
    <cacheField name="[Measures].[Count of Status]" caption="Count of Status" numFmtId="0" hierarchy="8" level="32767"/>
    <cacheField name="[Table2].[Status].[Status]" caption="Status" numFmtId="0" hierarchy="2" level="1">
      <sharedItems count="4">
        <s v="Absent"/>
        <s v="Excused"/>
        <s v="Late"/>
        <s v="Present"/>
      </sharedItems>
    </cacheField>
    <cacheField name="[Table2].[Class].[Class]" caption="Class" numFmtId="0" hierarchy="3" level="1">
      <sharedItems count="2">
        <s v="Grade 10"/>
        <s v="Grade 11"/>
      </sharedItems>
    </cacheField>
    <cacheField name="[Table2].[Date].[Date]" caption="Date" numFmtId="0" level="1">
      <sharedItems containsSemiMixedTypes="0" containsNonDate="0" containsDate="1" containsString="0" minDate="2025-04-01T00:00:00" maxDate="2025-04-16T00:00:00" count="15">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sharedItems>
    </cacheField>
    <cacheField name="[Table2].[Date (Month)].[Date (Month)]" caption="Date (Month)" numFmtId="0" hierarchy="4" level="1">
      <sharedItems count="1">
        <s v="Apr"/>
      </sharedItems>
    </cacheField>
    <cacheField name="[Table2].[Student ID].[Student ID]" caption="Student ID" numFmtId="0" hierarchy="1" level="1">
      <sharedItems containsSemiMixedTypes="0" containsNonDate="0" containsString="0"/>
    </cacheField>
  </cacheFields>
  <cacheHierarchies count="9">
    <cacheHierarchy uniqueName="[Table2].[Date]" caption="Date" attribute="1" time="1" defaultMemberUniqueName="[Table2].[Date].[All]" allUniqueName="[Table2].[Date].[All]" dimensionUniqueName="[Table2]" displayFolder="" count="2" memberValueDatatype="7" unbalanced="0">
      <fieldsUsage count="2">
        <fieldUsage x="-1"/>
        <fieldUsage x="3"/>
      </fieldsUsage>
    </cacheHierarchy>
    <cacheHierarchy uniqueName="[Table2].[Student ID]" caption="Student ID" attribute="1" defaultMemberUniqueName="[Table2].[Student ID].[All]" allUniqueName="[Table2].[Student ID].[All]" dimensionUniqueName="[Table2]" displayFolder="" count="2" memberValueDatatype="130" unbalanced="0">
      <fieldsUsage count="2">
        <fieldUsage x="-1"/>
        <fieldUsage x="5"/>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Class]" caption="Class" attribute="1" defaultMemberUniqueName="[Table2].[Class].[All]" allUniqueName="[Table2].[Class].[All]" dimensionUniqueName="[Table2]" displayFolder="" count="2" memberValueDatatype="130" unbalanced="0">
      <fieldsUsage count="2">
        <fieldUsage x="-1"/>
        <fieldUsage x="2"/>
      </fieldsUsage>
    </cacheHierarchy>
    <cacheHierarchy uniqueName="[Table2].[Date (Month)]" caption="Date (Month)" attribute="1" defaultMemberUniqueName="[Table2].[Date (Month)].[All]" allUniqueName="[Table2].[Date (Month)].[All]" dimensionUniqueName="[Table2]" displayFolder="" count="2" memberValueDatatype="130" unbalanced="0">
      <fieldsUsage count="2">
        <fieldUsage x="-1"/>
        <fieldUsage x="4"/>
      </fieldsUsage>
    </cacheHierarchy>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69.487250694445" backgroundQuery="1" createdVersion="3" refreshedVersion="8" minRefreshableVersion="3" recordCount="0" supportSubquery="1" supportAdvancedDrill="1" xr:uid="{088DC00D-35C2-4EC6-A0B7-EB993EB2C950}">
  <cacheSource type="external" connectionId="1">
    <extLst>
      <ext xmlns:x14="http://schemas.microsoft.com/office/spreadsheetml/2009/9/main" uri="{F057638F-6D5F-4e77-A914-E7F072B9BCA8}">
        <x14:sourceConnection name="ThisWorkbookDataModel"/>
      </ext>
    </extLst>
  </cacheSource>
  <cacheFields count="0"/>
  <cacheHierarchies count="9">
    <cacheHierarchy uniqueName="[Table2].[Date]" caption="Date" attribute="1" time="1" defaultMemberUniqueName="[Table2].[Date].[All]" allUniqueName="[Table2].[Date].[All]" dimensionUniqueName="[Table2]" displayFolder="" count="2" memberValueDatatype="7" unbalanced="0"/>
    <cacheHierarchy uniqueName="[Table2].[Student ID]" caption="Student ID" attribute="1" defaultMemberUniqueName="[Table2].[Student ID].[All]" allUniqueName="[Table2].[Student ID].[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Class]" caption="Class" attribute="1" defaultMemberUniqueName="[Table2].[Class].[All]" allUniqueName="[Table2].[Class].[All]" dimensionUniqueName="[Table2]" displayFolder="" count="2"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tatus]" caption="Count of Status" measure="1" displayFolder="" measureGroup="Table2"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37285059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63DBC-3664-4A59-8BC5-83391BFB873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4:X25"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2" hier="2" name="[Table2].[Status].[All]" cap="All"/>
  </pageFields>
  <dataFields count="1">
    <dataField name="Count of Status" fld="0" subtotal="count" baseField="0" baseItem="0"/>
  </dataFields>
  <formats count="6">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grandRow="1" outline="0" fieldPosition="0"/>
    </format>
    <format dxfId="29">
      <pivotArea dataOnly="0" labelOnly="1" outline="0" axis="axisValues" fieldPosition="0"/>
    </format>
  </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8EE9A-8409-48A5-A945-0B989AA1275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1:U28" firstHeaderRow="1" firstDataRow="2" firstDataCol="1"/>
  <pivotFields count="5">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6">
    <i>
      <x/>
    </i>
    <i>
      <x v="1"/>
    </i>
    <i>
      <x v="2"/>
    </i>
    <i>
      <x v="3"/>
    </i>
    <i>
      <x v="4"/>
    </i>
    <i>
      <x v="5"/>
    </i>
    <i>
      <x v="6"/>
    </i>
    <i>
      <x v="7"/>
    </i>
    <i>
      <x v="8"/>
    </i>
    <i>
      <x v="9"/>
    </i>
    <i>
      <x v="10"/>
    </i>
    <i>
      <x v="11"/>
    </i>
    <i>
      <x v="12"/>
    </i>
    <i>
      <x v="13"/>
    </i>
    <i>
      <x v="14"/>
    </i>
    <i t="grand">
      <x/>
    </i>
  </rowItems>
  <colFields count="1">
    <field x="1"/>
  </colFields>
  <colItems count="5">
    <i>
      <x/>
    </i>
    <i>
      <x v="1"/>
    </i>
    <i>
      <x v="2"/>
    </i>
    <i>
      <x v="3"/>
    </i>
    <i t="grand">
      <x/>
    </i>
  </colItems>
  <dataFields count="1">
    <dataField name="Count of Status" fld="0" subtotal="count" baseField="0" baseItem="0"/>
  </dataFields>
  <formats count="10">
    <format dxfId="44">
      <pivotArea type="all" dataOnly="0" outline="0" fieldPosition="0"/>
    </format>
    <format dxfId="43">
      <pivotArea outline="0" collapsedLevelsAreSubtotals="1" fieldPosition="0"/>
    </format>
    <format dxfId="42">
      <pivotArea type="origin" dataOnly="0" labelOnly="1" outline="0" fieldPosition="0"/>
    </format>
    <format dxfId="41">
      <pivotArea field="1" type="button" dataOnly="0" labelOnly="1" outline="0" axis="axisCol" fieldPosition="0"/>
    </format>
    <format dxfId="40">
      <pivotArea type="topRight" dataOnly="0" labelOnly="1" outline="0"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fieldPosition="0">
        <references count="1">
          <reference field="1" count="0"/>
        </references>
      </pivotArea>
    </format>
    <format dxfId="35">
      <pivotArea dataOnly="0" labelOnly="1" grandCol="1" outline="0" fieldPosition="0"/>
    </format>
  </formats>
  <chartFormats count="4">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E19BA-8F02-48E7-BA19-E9A25EE86E49}"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2:U8" firstHeaderRow="1" firstDataRow="2" firstDataCol="1"/>
  <pivotFields count="6">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items count="1">
        <item x="0" e="0"/>
      </items>
    </pivotField>
    <pivotField allDrilled="1" subtotalTop="0" showAll="0" dataSourceSort="1" defaultSubtotal="0" defaultAttributeDrillState="1"/>
  </pivotFields>
  <rowFields count="3">
    <field x="2"/>
    <field x="4"/>
    <field x="3"/>
  </rowFields>
  <rowItems count="5">
    <i>
      <x/>
    </i>
    <i r="1">
      <x/>
    </i>
    <i>
      <x v="1"/>
    </i>
    <i r="1">
      <x/>
    </i>
    <i t="grand">
      <x/>
    </i>
  </rowItems>
  <colFields count="1">
    <field x="1"/>
  </colFields>
  <colItems count="5">
    <i>
      <x/>
    </i>
    <i>
      <x v="1"/>
    </i>
    <i>
      <x v="2"/>
    </i>
    <i>
      <x v="3"/>
    </i>
    <i t="grand">
      <x/>
    </i>
  </colItems>
  <dataFields count="1">
    <dataField name="Count of Status" fld="0" subtotal="count" baseField="0" baseItem="0"/>
  </dataFields>
  <formats count="12">
    <format dxfId="56">
      <pivotArea type="all" dataOnly="0" outline="0" fieldPosition="0"/>
    </format>
    <format dxfId="55">
      <pivotArea outline="0" collapsedLevelsAreSubtotals="1" fieldPosition="0"/>
    </format>
    <format dxfId="54">
      <pivotArea type="origin" dataOnly="0" labelOnly="1" outline="0" fieldPosition="0"/>
    </format>
    <format dxfId="53">
      <pivotArea field="1" type="button" dataOnly="0" labelOnly="1" outline="0" axis="axisCol" fieldPosition="0"/>
    </format>
    <format dxfId="52">
      <pivotArea type="topRight" dataOnly="0" labelOnly="1" outline="0"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fieldPosition="0">
        <references count="2">
          <reference field="2" count="1" selected="0">
            <x v="0"/>
          </reference>
          <reference field="4" count="0"/>
        </references>
      </pivotArea>
    </format>
    <format dxfId="47">
      <pivotArea dataOnly="0" labelOnly="1" fieldPosition="0">
        <references count="2">
          <reference field="2" count="1" selected="0">
            <x v="1"/>
          </reference>
          <reference field="4" count="0"/>
        </references>
      </pivotArea>
    </format>
    <format dxfId="46">
      <pivotArea dataOnly="0" labelOnly="1" fieldPosition="0">
        <references count="1">
          <reference field="1" count="0"/>
        </references>
      </pivotArea>
    </format>
    <format dxfId="45">
      <pivotArea dataOnly="0" labelOnly="1" grandCol="1" outline="0" fieldPosition="0"/>
    </format>
  </formats>
  <chartFormats count="4">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F2FA3-8A25-463E-8FBC-5A024115A27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Status">
  <location ref="I15:N57" firstHeaderRow="1" firstDataRow="2" firstDataCol="1"/>
  <pivotFields count="6">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items count="1">
        <item x="0" e="0"/>
      </items>
    </pivotField>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s>
  <rowFields count="3">
    <field x="4"/>
    <field x="3"/>
    <field x="2"/>
  </rowFields>
  <rowItems count="41">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t="grand">
      <x/>
    </i>
  </rowItems>
  <colFields count="1">
    <field x="1"/>
  </colFields>
  <colItems count="5">
    <i>
      <x/>
    </i>
    <i>
      <x v="1"/>
    </i>
    <i>
      <x v="2"/>
    </i>
    <i>
      <x v="3"/>
    </i>
    <i t="grand">
      <x/>
    </i>
  </colItems>
  <dataFields count="1">
    <dataField name="Count of Status" fld="0" subtotal="count" baseField="0" baseItem="0"/>
  </dataFields>
  <formats count="1">
    <format dxfId="57">
      <pivotArea type="all" dataOnly="0" outline="0" fieldPosition="0"/>
    </format>
  </formats>
  <chartFormats count="84">
    <chartFormat chart="4" format="256" series="1">
      <pivotArea type="data" outline="0" fieldPosition="0">
        <references count="2">
          <reference field="4294967294" count="1" selected="0">
            <x v="0"/>
          </reference>
          <reference field="1" count="1" selected="0">
            <x v="0"/>
          </reference>
        </references>
      </pivotArea>
    </chartFormat>
    <chartFormat chart="4" format="257">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4" format="258">
      <pivotArea type="data" outline="0" fieldPosition="0">
        <references count="4">
          <reference field="4294967294" count="1" selected="0">
            <x v="0"/>
          </reference>
          <reference field="1" count="1" selected="0">
            <x v="0"/>
          </reference>
          <reference field="3" count="1" selected="0">
            <x v="0"/>
          </reference>
          <reference field="4" count="1" selected="0">
            <x v="1"/>
          </reference>
        </references>
      </pivotArea>
    </chartFormat>
    <chartFormat chart="4" format="259">
      <pivotArea type="data" outline="0" fieldPosition="0">
        <references count="4">
          <reference field="4294967294" count="1" selected="0">
            <x v="0"/>
          </reference>
          <reference field="1" count="1" selected="0">
            <x v="0"/>
          </reference>
          <reference field="3" count="1" selected="0">
            <x v="0"/>
          </reference>
          <reference field="4" count="1" selected="0">
            <x v="2"/>
          </reference>
        </references>
      </pivotArea>
    </chartFormat>
    <chartFormat chart="4" format="260">
      <pivotArea type="data" outline="0" fieldPosition="0">
        <references count="4">
          <reference field="4294967294" count="1" selected="0">
            <x v="0"/>
          </reference>
          <reference field="1" count="1" selected="0">
            <x v="0"/>
          </reference>
          <reference field="3" count="1" selected="0">
            <x v="0"/>
          </reference>
          <reference field="4" count="1" selected="0">
            <x v="3"/>
          </reference>
        </references>
      </pivotArea>
    </chartFormat>
    <chartFormat chart="4" format="261">
      <pivotArea type="data" outline="0" fieldPosition="0">
        <references count="4">
          <reference field="4294967294" count="1" selected="0">
            <x v="0"/>
          </reference>
          <reference field="1" count="1" selected="0">
            <x v="0"/>
          </reference>
          <reference field="3" count="1" selected="0">
            <x v="0"/>
          </reference>
          <reference field="4" count="1" selected="0">
            <x v="4"/>
          </reference>
        </references>
      </pivotArea>
    </chartFormat>
    <chartFormat chart="4" format="262">
      <pivotArea type="data" outline="0" fieldPosition="0">
        <references count="4">
          <reference field="4294967294" count="1" selected="0">
            <x v="0"/>
          </reference>
          <reference field="1" count="1" selected="0">
            <x v="0"/>
          </reference>
          <reference field="3" count="1" selected="0">
            <x v="0"/>
          </reference>
          <reference field="4" count="1" selected="0">
            <x v="5"/>
          </reference>
        </references>
      </pivotArea>
    </chartFormat>
    <chartFormat chart="4" format="263">
      <pivotArea type="data" outline="0" fieldPosition="0">
        <references count="4">
          <reference field="4294967294" count="1" selected="0">
            <x v="0"/>
          </reference>
          <reference field="1" count="1" selected="0">
            <x v="0"/>
          </reference>
          <reference field="3" count="1" selected="0">
            <x v="0"/>
          </reference>
          <reference field="4" count="1" selected="0">
            <x v="6"/>
          </reference>
        </references>
      </pivotArea>
    </chartFormat>
    <chartFormat chart="4" format="264">
      <pivotArea type="data" outline="0" fieldPosition="0">
        <references count="4">
          <reference field="4294967294" count="1" selected="0">
            <x v="0"/>
          </reference>
          <reference field="1" count="1" selected="0">
            <x v="0"/>
          </reference>
          <reference field="3" count="1" selected="0">
            <x v="0"/>
          </reference>
          <reference field="4" count="1" selected="0">
            <x v="7"/>
          </reference>
        </references>
      </pivotArea>
    </chartFormat>
    <chartFormat chart="4" format="265">
      <pivotArea type="data" outline="0" fieldPosition="0">
        <references count="4">
          <reference field="4294967294" count="1" selected="0">
            <x v="0"/>
          </reference>
          <reference field="1" count="1" selected="0">
            <x v="0"/>
          </reference>
          <reference field="3" count="1" selected="0">
            <x v="0"/>
          </reference>
          <reference field="4" count="1" selected="0">
            <x v="8"/>
          </reference>
        </references>
      </pivotArea>
    </chartFormat>
    <chartFormat chart="4" format="266">
      <pivotArea type="data" outline="0" fieldPosition="0">
        <references count="4">
          <reference field="4294967294" count="1" selected="0">
            <x v="0"/>
          </reference>
          <reference field="1" count="1" selected="0">
            <x v="0"/>
          </reference>
          <reference field="3" count="1" selected="0">
            <x v="0"/>
          </reference>
          <reference field="4" count="1" selected="0">
            <x v="9"/>
          </reference>
        </references>
      </pivotArea>
    </chartFormat>
    <chartFormat chart="4" format="267">
      <pivotArea type="data" outline="0" fieldPosition="0">
        <references count="4">
          <reference field="4294967294" count="1" selected="0">
            <x v="0"/>
          </reference>
          <reference field="1" count="1" selected="0">
            <x v="0"/>
          </reference>
          <reference field="3" count="1" selected="0">
            <x v="0"/>
          </reference>
          <reference field="4" count="1" selected="0">
            <x v="10"/>
          </reference>
        </references>
      </pivotArea>
    </chartFormat>
    <chartFormat chart="4" format="268">
      <pivotArea type="data" outline="0" fieldPosition="0">
        <references count="4">
          <reference field="4294967294" count="1" selected="0">
            <x v="0"/>
          </reference>
          <reference field="1" count="1" selected="0">
            <x v="0"/>
          </reference>
          <reference field="3" count="1" selected="0">
            <x v="0"/>
          </reference>
          <reference field="4" count="1" selected="0">
            <x v="11"/>
          </reference>
        </references>
      </pivotArea>
    </chartFormat>
    <chartFormat chart="4" format="269">
      <pivotArea type="data" outline="0" fieldPosition="0">
        <references count="4">
          <reference field="4294967294" count="1" selected="0">
            <x v="0"/>
          </reference>
          <reference field="1" count="1" selected="0">
            <x v="0"/>
          </reference>
          <reference field="3" count="1" selected="0">
            <x v="0"/>
          </reference>
          <reference field="4" count="1" selected="0">
            <x v="12"/>
          </reference>
        </references>
      </pivotArea>
    </chartFormat>
    <chartFormat chart="4" format="270">
      <pivotArea type="data" outline="0" fieldPosition="0">
        <references count="4">
          <reference field="4294967294" count="1" selected="0">
            <x v="0"/>
          </reference>
          <reference field="1" count="1" selected="0">
            <x v="0"/>
          </reference>
          <reference field="3" count="1" selected="0">
            <x v="0"/>
          </reference>
          <reference field="4" count="1" selected="0">
            <x v="13"/>
          </reference>
        </references>
      </pivotArea>
    </chartFormat>
    <chartFormat chart="4" format="271">
      <pivotArea type="data" outline="0" fieldPosition="0">
        <references count="4">
          <reference field="4294967294" count="1" selected="0">
            <x v="0"/>
          </reference>
          <reference field="1" count="1" selected="0">
            <x v="0"/>
          </reference>
          <reference field="3" count="1" selected="0">
            <x v="0"/>
          </reference>
          <reference field="4" count="1" selected="0">
            <x v="14"/>
          </reference>
        </references>
      </pivotArea>
    </chartFormat>
    <chartFormat chart="4" format="272">
      <pivotArea type="data" outline="0" fieldPosition="0">
        <references count="4">
          <reference field="4294967294" count="1" selected="0">
            <x v="0"/>
          </reference>
          <reference field="1" count="1" selected="0">
            <x v="0"/>
          </reference>
          <reference field="3" count="1" selected="0">
            <x v="0"/>
          </reference>
          <reference field="4" count="1" selected="0">
            <x v="15"/>
          </reference>
        </references>
      </pivotArea>
    </chartFormat>
    <chartFormat chart="4" format="273">
      <pivotArea type="data" outline="0" fieldPosition="0">
        <references count="4">
          <reference field="4294967294" count="1" selected="0">
            <x v="0"/>
          </reference>
          <reference field="1" count="1" selected="0">
            <x v="0"/>
          </reference>
          <reference field="3" count="1" selected="0">
            <x v="0"/>
          </reference>
          <reference field="4" count="1" selected="0">
            <x v="16"/>
          </reference>
        </references>
      </pivotArea>
    </chartFormat>
    <chartFormat chart="4" format="274">
      <pivotArea type="data" outline="0" fieldPosition="0">
        <references count="4">
          <reference field="4294967294" count="1" selected="0">
            <x v="0"/>
          </reference>
          <reference field="1" count="1" selected="0">
            <x v="0"/>
          </reference>
          <reference field="3" count="1" selected="0">
            <x v="0"/>
          </reference>
          <reference field="4" count="1" selected="0">
            <x v="17"/>
          </reference>
        </references>
      </pivotArea>
    </chartFormat>
    <chartFormat chart="4" format="275">
      <pivotArea type="data" outline="0" fieldPosition="0">
        <references count="4">
          <reference field="4294967294" count="1" selected="0">
            <x v="0"/>
          </reference>
          <reference field="1" count="1" selected="0">
            <x v="0"/>
          </reference>
          <reference field="3" count="1" selected="0">
            <x v="0"/>
          </reference>
          <reference field="4" count="1" selected="0">
            <x v="18"/>
          </reference>
        </references>
      </pivotArea>
    </chartFormat>
    <chartFormat chart="4" format="276">
      <pivotArea type="data" outline="0" fieldPosition="0">
        <references count="4">
          <reference field="4294967294" count="1" selected="0">
            <x v="0"/>
          </reference>
          <reference field="1" count="1" selected="0">
            <x v="0"/>
          </reference>
          <reference field="3" count="1" selected="0">
            <x v="0"/>
          </reference>
          <reference field="4" count="1" selected="0">
            <x v="19"/>
          </reference>
        </references>
      </pivotArea>
    </chartFormat>
    <chartFormat chart="4" format="277" series="1">
      <pivotArea type="data" outline="0" fieldPosition="0">
        <references count="2">
          <reference field="4294967294" count="1" selected="0">
            <x v="0"/>
          </reference>
          <reference field="1" count="1" selected="0">
            <x v="1"/>
          </reference>
        </references>
      </pivotArea>
    </chartFormat>
    <chartFormat chart="4" format="278">
      <pivotArea type="data" outline="0" fieldPosition="0">
        <references count="4">
          <reference field="4294967294" count="1" selected="0">
            <x v="0"/>
          </reference>
          <reference field="1" count="1" selected="0">
            <x v="1"/>
          </reference>
          <reference field="3" count="1" selected="0">
            <x v="0"/>
          </reference>
          <reference field="4" count="1" selected="0">
            <x v="0"/>
          </reference>
        </references>
      </pivotArea>
    </chartFormat>
    <chartFormat chart="4" format="279">
      <pivotArea type="data" outline="0" fieldPosition="0">
        <references count="4">
          <reference field="4294967294" count="1" selected="0">
            <x v="0"/>
          </reference>
          <reference field="1" count="1" selected="0">
            <x v="1"/>
          </reference>
          <reference field="3" count="1" selected="0">
            <x v="0"/>
          </reference>
          <reference field="4" count="1" selected="0">
            <x v="1"/>
          </reference>
        </references>
      </pivotArea>
    </chartFormat>
    <chartFormat chart="4" format="280">
      <pivotArea type="data" outline="0" fieldPosition="0">
        <references count="4">
          <reference field="4294967294" count="1" selected="0">
            <x v="0"/>
          </reference>
          <reference field="1" count="1" selected="0">
            <x v="1"/>
          </reference>
          <reference field="3" count="1" selected="0">
            <x v="0"/>
          </reference>
          <reference field="4" count="1" selected="0">
            <x v="2"/>
          </reference>
        </references>
      </pivotArea>
    </chartFormat>
    <chartFormat chart="4" format="281">
      <pivotArea type="data" outline="0" fieldPosition="0">
        <references count="4">
          <reference field="4294967294" count="1" selected="0">
            <x v="0"/>
          </reference>
          <reference field="1" count="1" selected="0">
            <x v="1"/>
          </reference>
          <reference field="3" count="1" selected="0">
            <x v="0"/>
          </reference>
          <reference field="4" count="1" selected="0">
            <x v="3"/>
          </reference>
        </references>
      </pivotArea>
    </chartFormat>
    <chartFormat chart="4" format="282">
      <pivotArea type="data" outline="0" fieldPosition="0">
        <references count="4">
          <reference field="4294967294" count="1" selected="0">
            <x v="0"/>
          </reference>
          <reference field="1" count="1" selected="0">
            <x v="1"/>
          </reference>
          <reference field="3" count="1" selected="0">
            <x v="0"/>
          </reference>
          <reference field="4" count="1" selected="0">
            <x v="4"/>
          </reference>
        </references>
      </pivotArea>
    </chartFormat>
    <chartFormat chart="4" format="283">
      <pivotArea type="data" outline="0" fieldPosition="0">
        <references count="4">
          <reference field="4294967294" count="1" selected="0">
            <x v="0"/>
          </reference>
          <reference field="1" count="1" selected="0">
            <x v="1"/>
          </reference>
          <reference field="3" count="1" selected="0">
            <x v="0"/>
          </reference>
          <reference field="4" count="1" selected="0">
            <x v="5"/>
          </reference>
        </references>
      </pivotArea>
    </chartFormat>
    <chartFormat chart="4" format="284">
      <pivotArea type="data" outline="0" fieldPosition="0">
        <references count="4">
          <reference field="4294967294" count="1" selected="0">
            <x v="0"/>
          </reference>
          <reference field="1" count="1" selected="0">
            <x v="1"/>
          </reference>
          <reference field="3" count="1" selected="0">
            <x v="0"/>
          </reference>
          <reference field="4" count="1" selected="0">
            <x v="6"/>
          </reference>
        </references>
      </pivotArea>
    </chartFormat>
    <chartFormat chart="4" format="285">
      <pivotArea type="data" outline="0" fieldPosition="0">
        <references count="4">
          <reference field="4294967294" count="1" selected="0">
            <x v="0"/>
          </reference>
          <reference field="1" count="1" selected="0">
            <x v="1"/>
          </reference>
          <reference field="3" count="1" selected="0">
            <x v="0"/>
          </reference>
          <reference field="4" count="1" selected="0">
            <x v="7"/>
          </reference>
        </references>
      </pivotArea>
    </chartFormat>
    <chartFormat chart="4" format="286">
      <pivotArea type="data" outline="0" fieldPosition="0">
        <references count="4">
          <reference field="4294967294" count="1" selected="0">
            <x v="0"/>
          </reference>
          <reference field="1" count="1" selected="0">
            <x v="1"/>
          </reference>
          <reference field="3" count="1" selected="0">
            <x v="0"/>
          </reference>
          <reference field="4" count="1" selected="0">
            <x v="8"/>
          </reference>
        </references>
      </pivotArea>
    </chartFormat>
    <chartFormat chart="4" format="287">
      <pivotArea type="data" outline="0" fieldPosition="0">
        <references count="4">
          <reference field="4294967294" count="1" selected="0">
            <x v="0"/>
          </reference>
          <reference field="1" count="1" selected="0">
            <x v="1"/>
          </reference>
          <reference field="3" count="1" selected="0">
            <x v="0"/>
          </reference>
          <reference field="4" count="1" selected="0">
            <x v="9"/>
          </reference>
        </references>
      </pivotArea>
    </chartFormat>
    <chartFormat chart="4" format="288">
      <pivotArea type="data" outline="0" fieldPosition="0">
        <references count="4">
          <reference field="4294967294" count="1" selected="0">
            <x v="0"/>
          </reference>
          <reference field="1" count="1" selected="0">
            <x v="1"/>
          </reference>
          <reference field="3" count="1" selected="0">
            <x v="0"/>
          </reference>
          <reference field="4" count="1" selected="0">
            <x v="10"/>
          </reference>
        </references>
      </pivotArea>
    </chartFormat>
    <chartFormat chart="4" format="289">
      <pivotArea type="data" outline="0" fieldPosition="0">
        <references count="4">
          <reference field="4294967294" count="1" selected="0">
            <x v="0"/>
          </reference>
          <reference field="1" count="1" selected="0">
            <x v="1"/>
          </reference>
          <reference field="3" count="1" selected="0">
            <x v="0"/>
          </reference>
          <reference field="4" count="1" selected="0">
            <x v="11"/>
          </reference>
        </references>
      </pivotArea>
    </chartFormat>
    <chartFormat chart="4" format="290">
      <pivotArea type="data" outline="0" fieldPosition="0">
        <references count="4">
          <reference field="4294967294" count="1" selected="0">
            <x v="0"/>
          </reference>
          <reference field="1" count="1" selected="0">
            <x v="1"/>
          </reference>
          <reference field="3" count="1" selected="0">
            <x v="0"/>
          </reference>
          <reference field="4" count="1" selected="0">
            <x v="12"/>
          </reference>
        </references>
      </pivotArea>
    </chartFormat>
    <chartFormat chart="4" format="291">
      <pivotArea type="data" outline="0" fieldPosition="0">
        <references count="4">
          <reference field="4294967294" count="1" selected="0">
            <x v="0"/>
          </reference>
          <reference field="1" count="1" selected="0">
            <x v="1"/>
          </reference>
          <reference field="3" count="1" selected="0">
            <x v="0"/>
          </reference>
          <reference field="4" count="1" selected="0">
            <x v="13"/>
          </reference>
        </references>
      </pivotArea>
    </chartFormat>
    <chartFormat chart="4" format="292">
      <pivotArea type="data" outline="0" fieldPosition="0">
        <references count="4">
          <reference field="4294967294" count="1" selected="0">
            <x v="0"/>
          </reference>
          <reference field="1" count="1" selected="0">
            <x v="1"/>
          </reference>
          <reference field="3" count="1" selected="0">
            <x v="0"/>
          </reference>
          <reference field="4" count="1" selected="0">
            <x v="14"/>
          </reference>
        </references>
      </pivotArea>
    </chartFormat>
    <chartFormat chart="4" format="293">
      <pivotArea type="data" outline="0" fieldPosition="0">
        <references count="4">
          <reference field="4294967294" count="1" selected="0">
            <x v="0"/>
          </reference>
          <reference field="1" count="1" selected="0">
            <x v="1"/>
          </reference>
          <reference field="3" count="1" selected="0">
            <x v="0"/>
          </reference>
          <reference field="4" count="1" selected="0">
            <x v="15"/>
          </reference>
        </references>
      </pivotArea>
    </chartFormat>
    <chartFormat chart="4" format="294">
      <pivotArea type="data" outline="0" fieldPosition="0">
        <references count="4">
          <reference field="4294967294" count="1" selected="0">
            <x v="0"/>
          </reference>
          <reference field="1" count="1" selected="0">
            <x v="1"/>
          </reference>
          <reference field="3" count="1" selected="0">
            <x v="0"/>
          </reference>
          <reference field="4" count="1" selected="0">
            <x v="16"/>
          </reference>
        </references>
      </pivotArea>
    </chartFormat>
    <chartFormat chart="4" format="295">
      <pivotArea type="data" outline="0" fieldPosition="0">
        <references count="4">
          <reference field="4294967294" count="1" selected="0">
            <x v="0"/>
          </reference>
          <reference field="1" count="1" selected="0">
            <x v="1"/>
          </reference>
          <reference field="3" count="1" selected="0">
            <x v="0"/>
          </reference>
          <reference field="4" count="1" selected="0">
            <x v="17"/>
          </reference>
        </references>
      </pivotArea>
    </chartFormat>
    <chartFormat chart="4" format="296">
      <pivotArea type="data" outline="0" fieldPosition="0">
        <references count="4">
          <reference field="4294967294" count="1" selected="0">
            <x v="0"/>
          </reference>
          <reference field="1" count="1" selected="0">
            <x v="1"/>
          </reference>
          <reference field="3" count="1" selected="0">
            <x v="0"/>
          </reference>
          <reference field="4" count="1" selected="0">
            <x v="18"/>
          </reference>
        </references>
      </pivotArea>
    </chartFormat>
    <chartFormat chart="4" format="297">
      <pivotArea type="data" outline="0" fieldPosition="0">
        <references count="4">
          <reference field="4294967294" count="1" selected="0">
            <x v="0"/>
          </reference>
          <reference field="1" count="1" selected="0">
            <x v="1"/>
          </reference>
          <reference field="3" count="1" selected="0">
            <x v="0"/>
          </reference>
          <reference field="4" count="1" selected="0">
            <x v="19"/>
          </reference>
        </references>
      </pivotArea>
    </chartFormat>
    <chartFormat chart="4" format="298" series="1">
      <pivotArea type="data" outline="0" fieldPosition="0">
        <references count="2">
          <reference field="4294967294" count="1" selected="0">
            <x v="0"/>
          </reference>
          <reference field="1" count="1" selected="0">
            <x v="2"/>
          </reference>
        </references>
      </pivotArea>
    </chartFormat>
    <chartFormat chart="4" format="299">
      <pivotArea type="data" outline="0" fieldPosition="0">
        <references count="4">
          <reference field="4294967294" count="1" selected="0">
            <x v="0"/>
          </reference>
          <reference field="1" count="1" selected="0">
            <x v="2"/>
          </reference>
          <reference field="3" count="1" selected="0">
            <x v="0"/>
          </reference>
          <reference field="4" count="1" selected="0">
            <x v="0"/>
          </reference>
        </references>
      </pivotArea>
    </chartFormat>
    <chartFormat chart="4" format="300">
      <pivotArea type="data" outline="0" fieldPosition="0">
        <references count="4">
          <reference field="4294967294" count="1" selected="0">
            <x v="0"/>
          </reference>
          <reference field="1" count="1" selected="0">
            <x v="2"/>
          </reference>
          <reference field="3" count="1" selected="0">
            <x v="0"/>
          </reference>
          <reference field="4" count="1" selected="0">
            <x v="1"/>
          </reference>
        </references>
      </pivotArea>
    </chartFormat>
    <chartFormat chart="4" format="301">
      <pivotArea type="data" outline="0" fieldPosition="0">
        <references count="4">
          <reference field="4294967294" count="1" selected="0">
            <x v="0"/>
          </reference>
          <reference field="1" count="1" selected="0">
            <x v="2"/>
          </reference>
          <reference field="3" count="1" selected="0">
            <x v="0"/>
          </reference>
          <reference field="4" count="1" selected="0">
            <x v="2"/>
          </reference>
        </references>
      </pivotArea>
    </chartFormat>
    <chartFormat chart="4" format="302">
      <pivotArea type="data" outline="0" fieldPosition="0">
        <references count="4">
          <reference field="4294967294" count="1" selected="0">
            <x v="0"/>
          </reference>
          <reference field="1" count="1" selected="0">
            <x v="2"/>
          </reference>
          <reference field="3" count="1" selected="0">
            <x v="0"/>
          </reference>
          <reference field="4" count="1" selected="0">
            <x v="3"/>
          </reference>
        </references>
      </pivotArea>
    </chartFormat>
    <chartFormat chart="4" format="303">
      <pivotArea type="data" outline="0" fieldPosition="0">
        <references count="4">
          <reference field="4294967294" count="1" selected="0">
            <x v="0"/>
          </reference>
          <reference field="1" count="1" selected="0">
            <x v="2"/>
          </reference>
          <reference field="3" count="1" selected="0">
            <x v="0"/>
          </reference>
          <reference field="4" count="1" selected="0">
            <x v="4"/>
          </reference>
        </references>
      </pivotArea>
    </chartFormat>
    <chartFormat chart="4" format="304">
      <pivotArea type="data" outline="0" fieldPosition="0">
        <references count="4">
          <reference field="4294967294" count="1" selected="0">
            <x v="0"/>
          </reference>
          <reference field="1" count="1" selected="0">
            <x v="2"/>
          </reference>
          <reference field="3" count="1" selected="0">
            <x v="0"/>
          </reference>
          <reference field="4" count="1" selected="0">
            <x v="5"/>
          </reference>
        </references>
      </pivotArea>
    </chartFormat>
    <chartFormat chart="4" format="305">
      <pivotArea type="data" outline="0" fieldPosition="0">
        <references count="4">
          <reference field="4294967294" count="1" selected="0">
            <x v="0"/>
          </reference>
          <reference field="1" count="1" selected="0">
            <x v="2"/>
          </reference>
          <reference field="3" count="1" selected="0">
            <x v="0"/>
          </reference>
          <reference field="4" count="1" selected="0">
            <x v="6"/>
          </reference>
        </references>
      </pivotArea>
    </chartFormat>
    <chartFormat chart="4" format="306">
      <pivotArea type="data" outline="0" fieldPosition="0">
        <references count="4">
          <reference field="4294967294" count="1" selected="0">
            <x v="0"/>
          </reference>
          <reference field="1" count="1" selected="0">
            <x v="2"/>
          </reference>
          <reference field="3" count="1" selected="0">
            <x v="0"/>
          </reference>
          <reference field="4" count="1" selected="0">
            <x v="7"/>
          </reference>
        </references>
      </pivotArea>
    </chartFormat>
    <chartFormat chart="4" format="307">
      <pivotArea type="data" outline="0" fieldPosition="0">
        <references count="4">
          <reference field="4294967294" count="1" selected="0">
            <x v="0"/>
          </reference>
          <reference field="1" count="1" selected="0">
            <x v="2"/>
          </reference>
          <reference field="3" count="1" selected="0">
            <x v="0"/>
          </reference>
          <reference field="4" count="1" selected="0">
            <x v="8"/>
          </reference>
        </references>
      </pivotArea>
    </chartFormat>
    <chartFormat chart="4" format="308">
      <pivotArea type="data" outline="0" fieldPosition="0">
        <references count="4">
          <reference field="4294967294" count="1" selected="0">
            <x v="0"/>
          </reference>
          <reference field="1" count="1" selected="0">
            <x v="2"/>
          </reference>
          <reference field="3" count="1" selected="0">
            <x v="0"/>
          </reference>
          <reference field="4" count="1" selected="0">
            <x v="9"/>
          </reference>
        </references>
      </pivotArea>
    </chartFormat>
    <chartFormat chart="4" format="309">
      <pivotArea type="data" outline="0" fieldPosition="0">
        <references count="4">
          <reference field="4294967294" count="1" selected="0">
            <x v="0"/>
          </reference>
          <reference field="1" count="1" selected="0">
            <x v="2"/>
          </reference>
          <reference field="3" count="1" selected="0">
            <x v="0"/>
          </reference>
          <reference field="4" count="1" selected="0">
            <x v="10"/>
          </reference>
        </references>
      </pivotArea>
    </chartFormat>
    <chartFormat chart="4" format="310">
      <pivotArea type="data" outline="0" fieldPosition="0">
        <references count="4">
          <reference field="4294967294" count="1" selected="0">
            <x v="0"/>
          </reference>
          <reference field="1" count="1" selected="0">
            <x v="2"/>
          </reference>
          <reference field="3" count="1" selected="0">
            <x v="0"/>
          </reference>
          <reference field="4" count="1" selected="0">
            <x v="11"/>
          </reference>
        </references>
      </pivotArea>
    </chartFormat>
    <chartFormat chart="4" format="311">
      <pivotArea type="data" outline="0" fieldPosition="0">
        <references count="4">
          <reference field="4294967294" count="1" selected="0">
            <x v="0"/>
          </reference>
          <reference field="1" count="1" selected="0">
            <x v="2"/>
          </reference>
          <reference field="3" count="1" selected="0">
            <x v="0"/>
          </reference>
          <reference field="4" count="1" selected="0">
            <x v="12"/>
          </reference>
        </references>
      </pivotArea>
    </chartFormat>
    <chartFormat chart="4" format="312">
      <pivotArea type="data" outline="0" fieldPosition="0">
        <references count="4">
          <reference field="4294967294" count="1" selected="0">
            <x v="0"/>
          </reference>
          <reference field="1" count="1" selected="0">
            <x v="2"/>
          </reference>
          <reference field="3" count="1" selected="0">
            <x v="0"/>
          </reference>
          <reference field="4" count="1" selected="0">
            <x v="13"/>
          </reference>
        </references>
      </pivotArea>
    </chartFormat>
    <chartFormat chart="4" format="313">
      <pivotArea type="data" outline="0" fieldPosition="0">
        <references count="4">
          <reference field="4294967294" count="1" selected="0">
            <x v="0"/>
          </reference>
          <reference field="1" count="1" selected="0">
            <x v="2"/>
          </reference>
          <reference field="3" count="1" selected="0">
            <x v="0"/>
          </reference>
          <reference field="4" count="1" selected="0">
            <x v="14"/>
          </reference>
        </references>
      </pivotArea>
    </chartFormat>
    <chartFormat chart="4" format="314">
      <pivotArea type="data" outline="0" fieldPosition="0">
        <references count="4">
          <reference field="4294967294" count="1" selected="0">
            <x v="0"/>
          </reference>
          <reference field="1" count="1" selected="0">
            <x v="2"/>
          </reference>
          <reference field="3" count="1" selected="0">
            <x v="0"/>
          </reference>
          <reference field="4" count="1" selected="0">
            <x v="15"/>
          </reference>
        </references>
      </pivotArea>
    </chartFormat>
    <chartFormat chart="4" format="315">
      <pivotArea type="data" outline="0" fieldPosition="0">
        <references count="4">
          <reference field="4294967294" count="1" selected="0">
            <x v="0"/>
          </reference>
          <reference field="1" count="1" selected="0">
            <x v="2"/>
          </reference>
          <reference field="3" count="1" selected="0">
            <x v="0"/>
          </reference>
          <reference field="4" count="1" selected="0">
            <x v="16"/>
          </reference>
        </references>
      </pivotArea>
    </chartFormat>
    <chartFormat chart="4" format="316">
      <pivotArea type="data" outline="0" fieldPosition="0">
        <references count="4">
          <reference field="4294967294" count="1" selected="0">
            <x v="0"/>
          </reference>
          <reference field="1" count="1" selected="0">
            <x v="2"/>
          </reference>
          <reference field="3" count="1" selected="0">
            <x v="0"/>
          </reference>
          <reference field="4" count="1" selected="0">
            <x v="17"/>
          </reference>
        </references>
      </pivotArea>
    </chartFormat>
    <chartFormat chart="4" format="317">
      <pivotArea type="data" outline="0" fieldPosition="0">
        <references count="4">
          <reference field="4294967294" count="1" selected="0">
            <x v="0"/>
          </reference>
          <reference field="1" count="1" selected="0">
            <x v="2"/>
          </reference>
          <reference field="3" count="1" selected="0">
            <x v="0"/>
          </reference>
          <reference field="4" count="1" selected="0">
            <x v="18"/>
          </reference>
        </references>
      </pivotArea>
    </chartFormat>
    <chartFormat chart="4" format="318">
      <pivotArea type="data" outline="0" fieldPosition="0">
        <references count="4">
          <reference field="4294967294" count="1" selected="0">
            <x v="0"/>
          </reference>
          <reference field="1" count="1" selected="0">
            <x v="2"/>
          </reference>
          <reference field="3" count="1" selected="0">
            <x v="0"/>
          </reference>
          <reference field="4" count="1" selected="0">
            <x v="19"/>
          </reference>
        </references>
      </pivotArea>
    </chartFormat>
    <chartFormat chart="4" format="319" series="1">
      <pivotArea type="data" outline="0" fieldPosition="0">
        <references count="2">
          <reference field="4294967294" count="1" selected="0">
            <x v="0"/>
          </reference>
          <reference field="1" count="1" selected="0">
            <x v="3"/>
          </reference>
        </references>
      </pivotArea>
    </chartFormat>
    <chartFormat chart="4" format="320">
      <pivotArea type="data" outline="0" fieldPosition="0">
        <references count="4">
          <reference field="4294967294" count="1" selected="0">
            <x v="0"/>
          </reference>
          <reference field="1" count="1" selected="0">
            <x v="3"/>
          </reference>
          <reference field="3" count="1" selected="0">
            <x v="0"/>
          </reference>
          <reference field="4" count="1" selected="0">
            <x v="0"/>
          </reference>
        </references>
      </pivotArea>
    </chartFormat>
    <chartFormat chart="4" format="321">
      <pivotArea type="data" outline="0" fieldPosition="0">
        <references count="4">
          <reference field="4294967294" count="1" selected="0">
            <x v="0"/>
          </reference>
          <reference field="1" count="1" selected="0">
            <x v="3"/>
          </reference>
          <reference field="3" count="1" selected="0">
            <x v="0"/>
          </reference>
          <reference field="4" count="1" selected="0">
            <x v="1"/>
          </reference>
        </references>
      </pivotArea>
    </chartFormat>
    <chartFormat chart="4" format="322">
      <pivotArea type="data" outline="0" fieldPosition="0">
        <references count="4">
          <reference field="4294967294" count="1" selected="0">
            <x v="0"/>
          </reference>
          <reference field="1" count="1" selected="0">
            <x v="3"/>
          </reference>
          <reference field="3" count="1" selected="0">
            <x v="0"/>
          </reference>
          <reference field="4" count="1" selected="0">
            <x v="2"/>
          </reference>
        </references>
      </pivotArea>
    </chartFormat>
    <chartFormat chart="4" format="323">
      <pivotArea type="data" outline="0" fieldPosition="0">
        <references count="4">
          <reference field="4294967294" count="1" selected="0">
            <x v="0"/>
          </reference>
          <reference field="1" count="1" selected="0">
            <x v="3"/>
          </reference>
          <reference field="3" count="1" selected="0">
            <x v="0"/>
          </reference>
          <reference field="4" count="1" selected="0">
            <x v="3"/>
          </reference>
        </references>
      </pivotArea>
    </chartFormat>
    <chartFormat chart="4" format="324">
      <pivotArea type="data" outline="0" fieldPosition="0">
        <references count="4">
          <reference field="4294967294" count="1" selected="0">
            <x v="0"/>
          </reference>
          <reference field="1" count="1" selected="0">
            <x v="3"/>
          </reference>
          <reference field="3" count="1" selected="0">
            <x v="0"/>
          </reference>
          <reference field="4" count="1" selected="0">
            <x v="4"/>
          </reference>
        </references>
      </pivotArea>
    </chartFormat>
    <chartFormat chart="4" format="325">
      <pivotArea type="data" outline="0" fieldPosition="0">
        <references count="4">
          <reference field="4294967294" count="1" selected="0">
            <x v="0"/>
          </reference>
          <reference field="1" count="1" selected="0">
            <x v="3"/>
          </reference>
          <reference field="3" count="1" selected="0">
            <x v="0"/>
          </reference>
          <reference field="4" count="1" selected="0">
            <x v="5"/>
          </reference>
        </references>
      </pivotArea>
    </chartFormat>
    <chartFormat chart="4" format="326">
      <pivotArea type="data" outline="0" fieldPosition="0">
        <references count="4">
          <reference field="4294967294" count="1" selected="0">
            <x v="0"/>
          </reference>
          <reference field="1" count="1" selected="0">
            <x v="3"/>
          </reference>
          <reference field="3" count="1" selected="0">
            <x v="0"/>
          </reference>
          <reference field="4" count="1" selected="0">
            <x v="6"/>
          </reference>
        </references>
      </pivotArea>
    </chartFormat>
    <chartFormat chart="4" format="327">
      <pivotArea type="data" outline="0" fieldPosition="0">
        <references count="4">
          <reference field="4294967294" count="1" selected="0">
            <x v="0"/>
          </reference>
          <reference field="1" count="1" selected="0">
            <x v="3"/>
          </reference>
          <reference field="3" count="1" selected="0">
            <x v="0"/>
          </reference>
          <reference field="4" count="1" selected="0">
            <x v="7"/>
          </reference>
        </references>
      </pivotArea>
    </chartFormat>
    <chartFormat chart="4" format="328">
      <pivotArea type="data" outline="0" fieldPosition="0">
        <references count="4">
          <reference field="4294967294" count="1" selected="0">
            <x v="0"/>
          </reference>
          <reference field="1" count="1" selected="0">
            <x v="3"/>
          </reference>
          <reference field="3" count="1" selected="0">
            <x v="0"/>
          </reference>
          <reference field="4" count="1" selected="0">
            <x v="8"/>
          </reference>
        </references>
      </pivotArea>
    </chartFormat>
    <chartFormat chart="4" format="329">
      <pivotArea type="data" outline="0" fieldPosition="0">
        <references count="4">
          <reference field="4294967294" count="1" selected="0">
            <x v="0"/>
          </reference>
          <reference field="1" count="1" selected="0">
            <x v="3"/>
          </reference>
          <reference field="3" count="1" selected="0">
            <x v="0"/>
          </reference>
          <reference field="4" count="1" selected="0">
            <x v="9"/>
          </reference>
        </references>
      </pivotArea>
    </chartFormat>
    <chartFormat chart="4" format="330">
      <pivotArea type="data" outline="0" fieldPosition="0">
        <references count="4">
          <reference field="4294967294" count="1" selected="0">
            <x v="0"/>
          </reference>
          <reference field="1" count="1" selected="0">
            <x v="3"/>
          </reference>
          <reference field="3" count="1" selected="0">
            <x v="0"/>
          </reference>
          <reference field="4" count="1" selected="0">
            <x v="10"/>
          </reference>
        </references>
      </pivotArea>
    </chartFormat>
    <chartFormat chart="4" format="331">
      <pivotArea type="data" outline="0" fieldPosition="0">
        <references count="4">
          <reference field="4294967294" count="1" selected="0">
            <x v="0"/>
          </reference>
          <reference field="1" count="1" selected="0">
            <x v="3"/>
          </reference>
          <reference field="3" count="1" selected="0">
            <x v="0"/>
          </reference>
          <reference field="4" count="1" selected="0">
            <x v="11"/>
          </reference>
        </references>
      </pivotArea>
    </chartFormat>
    <chartFormat chart="4" format="332">
      <pivotArea type="data" outline="0" fieldPosition="0">
        <references count="4">
          <reference field="4294967294" count="1" selected="0">
            <x v="0"/>
          </reference>
          <reference field="1" count="1" selected="0">
            <x v="3"/>
          </reference>
          <reference field="3" count="1" selected="0">
            <x v="0"/>
          </reference>
          <reference field="4" count="1" selected="0">
            <x v="12"/>
          </reference>
        </references>
      </pivotArea>
    </chartFormat>
    <chartFormat chart="4" format="333">
      <pivotArea type="data" outline="0" fieldPosition="0">
        <references count="4">
          <reference field="4294967294" count="1" selected="0">
            <x v="0"/>
          </reference>
          <reference field="1" count="1" selected="0">
            <x v="3"/>
          </reference>
          <reference field="3" count="1" selected="0">
            <x v="0"/>
          </reference>
          <reference field="4" count="1" selected="0">
            <x v="13"/>
          </reference>
        </references>
      </pivotArea>
    </chartFormat>
    <chartFormat chart="4" format="334">
      <pivotArea type="data" outline="0" fieldPosition="0">
        <references count="4">
          <reference field="4294967294" count="1" selected="0">
            <x v="0"/>
          </reference>
          <reference field="1" count="1" selected="0">
            <x v="3"/>
          </reference>
          <reference field="3" count="1" selected="0">
            <x v="0"/>
          </reference>
          <reference field="4" count="1" selected="0">
            <x v="14"/>
          </reference>
        </references>
      </pivotArea>
    </chartFormat>
    <chartFormat chart="4" format="335">
      <pivotArea type="data" outline="0" fieldPosition="0">
        <references count="4">
          <reference field="4294967294" count="1" selected="0">
            <x v="0"/>
          </reference>
          <reference field="1" count="1" selected="0">
            <x v="3"/>
          </reference>
          <reference field="3" count="1" selected="0">
            <x v="0"/>
          </reference>
          <reference field="4" count="1" selected="0">
            <x v="15"/>
          </reference>
        </references>
      </pivotArea>
    </chartFormat>
    <chartFormat chart="4" format="336">
      <pivotArea type="data" outline="0" fieldPosition="0">
        <references count="4">
          <reference field="4294967294" count="1" selected="0">
            <x v="0"/>
          </reference>
          <reference field="1" count="1" selected="0">
            <x v="3"/>
          </reference>
          <reference field="3" count="1" selected="0">
            <x v="0"/>
          </reference>
          <reference field="4" count="1" selected="0">
            <x v="16"/>
          </reference>
        </references>
      </pivotArea>
    </chartFormat>
    <chartFormat chart="4" format="337">
      <pivotArea type="data" outline="0" fieldPosition="0">
        <references count="4">
          <reference field="4294967294" count="1" selected="0">
            <x v="0"/>
          </reference>
          <reference field="1" count="1" selected="0">
            <x v="3"/>
          </reference>
          <reference field="3" count="1" selected="0">
            <x v="0"/>
          </reference>
          <reference field="4" count="1" selected="0">
            <x v="17"/>
          </reference>
        </references>
      </pivotArea>
    </chartFormat>
    <chartFormat chart="4" format="338">
      <pivotArea type="data" outline="0" fieldPosition="0">
        <references count="4">
          <reference field="4294967294" count="1" selected="0">
            <x v="0"/>
          </reference>
          <reference field="1" count="1" selected="0">
            <x v="3"/>
          </reference>
          <reference field="3" count="1" selected="0">
            <x v="0"/>
          </reference>
          <reference field="4" count="1" selected="0">
            <x v="18"/>
          </reference>
        </references>
      </pivotArea>
    </chartFormat>
    <chartFormat chart="4" format="339">
      <pivotArea type="data" outline="0" fieldPosition="0">
        <references count="4">
          <reference field="4294967294" count="1" selected="0">
            <x v="0"/>
          </reference>
          <reference field="1" count="1" selected="0">
            <x v="3"/>
          </reference>
          <reference field="3" count="1" selected="0">
            <x v="0"/>
          </reference>
          <reference field="4" count="1" selected="0">
            <x v="19"/>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1"/>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C94AF-0AE8-47DA-AE75-711BE0EF56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ate" colHeaderCaption="Status">
  <location ref="I9:N12" firstHeaderRow="1" firstDataRow="2" firstDataCol="1"/>
  <pivotFields count="6">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dataSourceSort="1" defaultSubtotal="0">
      <items count="1">
        <item x="0" e="0"/>
      </items>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2">
    <i>
      <x/>
    </i>
    <i t="grand">
      <x/>
    </i>
  </rowItems>
  <colFields count="1">
    <field x="1"/>
  </colFields>
  <colItems count="5">
    <i>
      <x/>
    </i>
    <i>
      <x v="1"/>
    </i>
    <i>
      <x v="2"/>
    </i>
    <i>
      <x v="3"/>
    </i>
    <i t="grand">
      <x/>
    </i>
  </colItems>
  <dataFields count="1">
    <dataField name="Count of Status" fld="0" subtotal="count" baseField="0" baseItem="0"/>
  </dataFields>
  <formats count="1">
    <format dxfId="58">
      <pivotArea type="all" dataOnly="0" outline="0" fieldPosition="0"/>
    </format>
  </formats>
  <chartFormats count="4">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9EB6E0-49CA-4952-9D59-7BCB0EEE72E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lass" colHeaderCaption="Status">
  <location ref="I2:N6" firstHeaderRow="1" firstDataRow="2" firstDataCol="1"/>
  <pivotFields count="5">
    <pivotField dataField="1" subtotalTop="0" showAll="0" defaultSubtotal="0"/>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5">
    <i>
      <x/>
    </i>
    <i>
      <x v="1"/>
    </i>
    <i>
      <x v="2"/>
    </i>
    <i>
      <x v="3"/>
    </i>
    <i t="grand">
      <x/>
    </i>
  </colItems>
  <dataFields count="1">
    <dataField name="Count of Status" fld="0" subtotal="count" baseField="0" baseItem="0"/>
  </dataFields>
  <formats count="1">
    <format dxfId="59">
      <pivotArea type="all" dataOnly="0" outline="0" fieldPosition="0"/>
    </format>
  </formats>
  <chartFormats count="4">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76D5B9-5BF6-4337-B095-67C944A928A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udent ID" colHeaderCaption="Status">
  <location ref="B4:G26" firstHeaderRow="1" firstDataRow="2" firstDataCol="1" rowPageCount="1" colPageCount="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5">
    <i>
      <x/>
    </i>
    <i>
      <x v="1"/>
    </i>
    <i>
      <x v="2"/>
    </i>
    <i>
      <x v="3"/>
    </i>
    <i t="grand">
      <x/>
    </i>
  </colItems>
  <pageFields count="1">
    <pageField fld="3" hier="3" name="[Table2].[Class].[All]" cap="All"/>
  </pageFields>
  <dataFields count="1">
    <dataField name="Count of Status" fld="1" subtotal="count" baseField="0" baseItem="0"/>
  </dataFields>
  <formats count="12">
    <format dxfId="71">
      <pivotArea type="all" dataOnly="0" outline="0" fieldPosition="0"/>
    </format>
    <format dxfId="70">
      <pivotArea outline="0" collapsedLevelsAreSubtotals="1" fieldPosition="0"/>
    </format>
    <format dxfId="69">
      <pivotArea type="origin" dataOnly="0" labelOnly="1" outline="0" fieldPosition="0"/>
    </format>
    <format dxfId="68">
      <pivotArea field="2" type="button" dataOnly="0" labelOnly="1" outline="0" axis="axisCol" fieldPosition="0"/>
    </format>
    <format dxfId="67">
      <pivotArea type="topRight" dataOnly="0" labelOnly="1" outline="0"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fieldPosition="0">
        <references count="1">
          <reference field="2" count="0"/>
        </references>
      </pivotArea>
    </format>
    <format dxfId="62">
      <pivotArea dataOnly="0" labelOnly="1" grandCol="1" outline="0" fieldPosition="0"/>
    </format>
    <format dxfId="61">
      <pivotArea type="topRight" dataOnly="0" labelOnly="1" outline="0" fieldPosition="0"/>
    </format>
    <format dxfId="60">
      <pivotArea dataOnly="0" labelOnly="1" outline="0" fieldPosition="0">
        <references count="1">
          <reference field="3" count="0"/>
        </references>
      </pivotArea>
    </format>
  </formats>
  <chartFormats count="4">
    <chartFormat chart="4" format="16" series="1">
      <pivotArea type="data" outline="0" fieldPosition="0">
        <references count="2">
          <reference field="4294967294" count="1" selected="0">
            <x v="0"/>
          </reference>
          <reference field="2" count="1" selected="0">
            <x v="0"/>
          </reference>
        </references>
      </pivotArea>
    </chartFormat>
    <chartFormat chart="4" format="17" series="1">
      <pivotArea type="data" outline="0" fieldPosition="0">
        <references count="2">
          <reference field="4294967294" count="1" selected="0">
            <x v="0"/>
          </reference>
          <reference field="2" count="1" selected="0">
            <x v="1"/>
          </reference>
        </references>
      </pivotArea>
    </chartFormat>
    <chartFormat chart="4" format="18" series="1">
      <pivotArea type="data" outline="0" fieldPosition="0">
        <references count="2">
          <reference field="4294967294" count="1" selected="0">
            <x v="0"/>
          </reference>
          <reference field="2" count="1" selected="0">
            <x v="2"/>
          </reference>
        </references>
      </pivotArea>
    </chartFormat>
    <chartFormat chart="4" format="19" series="1">
      <pivotArea type="data" outline="0" fieldPosition="0">
        <references count="2">
          <reference field="4294967294" count="1" selected="0">
            <x v="0"/>
          </reference>
          <reference field="2" count="1" selected="0">
            <x v="3"/>
          </reference>
        </references>
      </pivotArea>
    </chartFormat>
  </chartFormats>
  <pivotHierarchies count="9">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3.Attendance_Analytics_Projec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BD70183-4CB9-47AB-B077-BCE5D3BDC08C}" sourceName="[Table2].[Class]">
  <pivotTables>
    <pivotTable tabId="5" name="PivotTable1"/>
    <pivotTable tabId="5" name="PivotTable2"/>
    <pivotTable tabId="5" name="PivotTable3"/>
    <pivotTable tabId="5" name="PivotTable4"/>
    <pivotTable tabId="5" name="PivotTable5"/>
    <pivotTable tabId="5" name="PivotTable6"/>
    <pivotTable tabId="5" name="PivotTable7"/>
  </pivotTables>
  <data>
    <olap pivotCacheId="1372850591">
      <levels count="2">
        <level uniqueName="[Table2].[Class].[(All)]" sourceCaption="(All)" count="0"/>
        <level uniqueName="[Table2].[Class].[Class]" sourceCaption="Class" count="2">
          <ranges>
            <range startItem="0">
              <i n="[Table2].[Class].&amp;[Grade 10]" c="Grade 10"/>
              <i n="[Table2].[Class].&amp;[Grade 11]" c="Grade 11"/>
            </range>
          </ranges>
        </level>
      </levels>
      <selections count="1">
        <selection n="[Table2].[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C221871-BCAA-4D6A-B50F-4AF09A7116B5}" sourceName="[Table2].[Date]">
  <pivotTables>
    <pivotTable tabId="5" name="PivotTable1"/>
    <pivotTable tabId="5" name="PivotTable2"/>
    <pivotTable tabId="5" name="PivotTable3"/>
    <pivotTable tabId="5" name="PivotTable4"/>
    <pivotTable tabId="5" name="PivotTable5"/>
    <pivotTable tabId="5" name="PivotTable6"/>
    <pivotTable tabId="5" name="PivotTable7"/>
  </pivotTables>
  <data>
    <olap pivotCacheId="1372850591">
      <levels count="2">
        <level uniqueName="[Table2].[Date].[(All)]" sourceCaption="(All)" count="0"/>
        <level uniqueName="[Table2].[Date].[Date]" sourceCaption="Date" count="15">
          <ranges>
            <range startItem="0">
              <i n="[Table2].[Date].&amp;[2025-04-01T00:00:00]" c="4/1/2025"/>
              <i n="[Table2].[Date].&amp;[2025-04-02T00:00:00]" c="4/2/2025"/>
              <i n="[Table2].[Date].&amp;[2025-04-03T00:00:00]" c="4/3/2025"/>
              <i n="[Table2].[Date].&amp;[2025-04-04T00:00:00]" c="4/4/2025"/>
              <i n="[Table2].[Date].&amp;[2025-04-05T00:00:00]" c="4/5/2025"/>
              <i n="[Table2].[Date].&amp;[2025-04-06T00:00:00]" c="4/6/2025"/>
              <i n="[Table2].[Date].&amp;[2025-04-07T00:00:00]" c="4/7/2025"/>
              <i n="[Table2].[Date].&amp;[2025-04-08T00:00:00]" c="4/8/2025"/>
              <i n="[Table2].[Date].&amp;[2025-04-09T00:00:00]" c="4/9/2025"/>
              <i n="[Table2].[Date].&amp;[2025-04-10T00:00:00]" c="4/10/2025"/>
              <i n="[Table2].[Date].&amp;[2025-04-11T00:00:00]" c="4/11/2025"/>
              <i n="[Table2].[Date].&amp;[2025-04-12T00:00:00]" c="4/12/2025"/>
              <i n="[Table2].[Date].&amp;[2025-04-13T00:00:00]" c="4/13/2025"/>
              <i n="[Table2].[Date].&amp;[2025-04-14T00:00:00]" c="4/14/2025"/>
              <i n="[Table2].[Date].&amp;[2025-04-15T00:00:00]" c="4/15/2025"/>
            </range>
          </ranges>
        </level>
      </levels>
      <selections count="1">
        <selection n="[Table2].[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BDE5FAD-9F33-4EE6-B921-B3C9719B1109}" sourceName="[Table2].[Status]">
  <pivotTables>
    <pivotTable tabId="5" name="PivotTable1"/>
    <pivotTable tabId="5" name="PivotTable2"/>
    <pivotTable tabId="5" name="PivotTable3"/>
    <pivotTable tabId="5" name="PivotTable4"/>
    <pivotTable tabId="5" name="PivotTable5"/>
    <pivotTable tabId="5" name="PivotTable6"/>
    <pivotTable tabId="5" name="PivotTable7"/>
  </pivotTables>
  <data>
    <olap pivotCacheId="1372850591">
      <levels count="2">
        <level uniqueName="[Table2].[Status].[(All)]" sourceCaption="(All)" count="0"/>
        <level uniqueName="[Table2].[Status].[Status]" sourceCaption="Status" count="4">
          <ranges>
            <range startItem="0">
              <i n="[Table2].[Status].&amp;[Absent]" c="Absent"/>
              <i n="[Table2].[Status].&amp;[Excused]" c="Excused"/>
              <i n="[Table2].[Status].&amp;[Late]" c="Late"/>
              <i n="[Table2].[Status].&amp;[Present]" c="Present"/>
            </range>
          </ranges>
        </level>
      </levels>
      <selections count="1">
        <selection n="[Table2].[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D0FF621B-1CFC-4B98-8DE5-D700A22C39DF}" sourceName="[Table2].[Student ID]">
  <pivotTables>
    <pivotTable tabId="5" name="PivotTable1"/>
    <pivotTable tabId="5" name="PivotTable2"/>
    <pivotTable tabId="5" name="PivotTable3"/>
    <pivotTable tabId="5" name="PivotTable4"/>
    <pivotTable tabId="5" name="PivotTable5"/>
    <pivotTable tabId="5" name="PivotTable6"/>
    <pivotTable tabId="5" name="PivotTable7"/>
  </pivotTables>
  <data>
    <olap pivotCacheId="1372850591">
      <levels count="2">
        <level uniqueName="[Table2].[Student ID].[(All)]" sourceCaption="(All)" count="0"/>
        <level uniqueName="[Table2].[Student ID].[Student ID]" sourceCaption="Student ID" count="20">
          <ranges>
            <range startItem="0">
              <i n="[Table2].[Student ID].&amp;[S1000]" c="S1000"/>
              <i n="[Table2].[Student ID].&amp;[S1001]" c="S1001"/>
              <i n="[Table2].[Student ID].&amp;[S1002]" c="S1002"/>
              <i n="[Table2].[Student ID].&amp;[S1003]" c="S1003"/>
              <i n="[Table2].[Student ID].&amp;[S1004]" c="S1004"/>
              <i n="[Table2].[Student ID].&amp;[S1005]" c="S1005"/>
              <i n="[Table2].[Student ID].&amp;[S1006]" c="S1006"/>
              <i n="[Table2].[Student ID].&amp;[S1007]" c="S1007"/>
              <i n="[Table2].[Student ID].&amp;[S1008]" c="S1008"/>
              <i n="[Table2].[Student ID].&amp;[S1009]" c="S1009"/>
              <i n="[Table2].[Student ID].&amp;[S1010]" c="S1010"/>
              <i n="[Table2].[Student ID].&amp;[S1011]" c="S1011"/>
              <i n="[Table2].[Student ID].&amp;[S1012]" c="S1012"/>
              <i n="[Table2].[Student ID].&amp;[S1013]" c="S1013"/>
              <i n="[Table2].[Student ID].&amp;[S1014]" c="S1014"/>
              <i n="[Table2].[Student ID].&amp;[S1015]" c="S1015"/>
              <i n="[Table2].[Student ID].&amp;[S1016]" c="S1016"/>
              <i n="[Table2].[Student ID].&amp;[S1017]" c="S1017"/>
              <i n="[Table2].[Student ID].&amp;[S1018]" c="S1018"/>
              <i n="[Table2].[Student ID].&amp;[S1019]" c="S1019"/>
            </range>
          </ranges>
        </level>
      </levels>
      <selections count="1">
        <selection n="[Table2].[Studen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F444FB8A-464A-4D79-88C7-94DF59245B7C}" cache="Slicer_Class" caption="Class" level="1" rowHeight="241300"/>
  <slicer name="Date" xr10:uid="{BEEB914C-4586-405F-B613-D38119481B64}" cache="Slicer_Date" caption="Date" level="1" rowHeight="241300"/>
  <slicer name="Status" xr10:uid="{6A42F562-47F6-4455-B028-A6A0949AEF68}" cache="Slicer_Status" caption="Status" level="1" rowHeight="241300"/>
  <slicer name="Student ID" xr10:uid="{C5735FF0-7DC4-4A27-83EC-1B03BCEFF6AD}" cache="Slicer_Student_ID" caption="Student ID"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B89706-A128-490C-9E1F-ECFB155D4566}" name="Table3" displayName="Table3" ref="A1:E21" totalsRowShown="0">
  <autoFilter ref="A1:E21" xr:uid="{3AB89706-A128-490C-9E1F-ECFB155D4566}"/>
  <tableColumns count="5">
    <tableColumn id="1" xr3:uid="{B3636A5E-8F61-44C2-B6BF-3182EF565DC8}" name="Student ID"/>
    <tableColumn id="2" xr3:uid="{3E5534B2-F0B2-4225-B9C9-AC9C8B96DC27}" name="Student Name"/>
    <tableColumn id="3" xr3:uid="{A6EACF5C-B7D5-4840-8823-A3A1B6061897}" name="Class"/>
    <tableColumn id="4" xr3:uid="{7055C298-3191-4051-B087-E220AEE32F7F}" name="Section"/>
    <tableColumn id="5" xr3:uid="{124E7539-B147-4D8B-B0E2-65E9C8C8518E}" name="Enrollment Date" dataDxfId="8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52A689-9545-44D6-897F-E4B251E2D6A2}" name="Table2" displayName="Table2" ref="A1:D301" totalsRowShown="0">
  <autoFilter ref="A1:D301" xr:uid="{BB52A689-9545-44D6-897F-E4B251E2D6A2}"/>
  <tableColumns count="4">
    <tableColumn id="1" xr3:uid="{CE3304D6-28DF-46A9-B956-6A57C01AF6C7}" name="Date" dataDxfId="82"/>
    <tableColumn id="2" xr3:uid="{203509EE-71DC-4ECD-B55F-5E37BFB64279}" name="Student ID"/>
    <tableColumn id="3" xr3:uid="{8A475D19-C627-4AAF-8EAF-B5450450C9D9}" name="Status"/>
    <tableColumn id="4" xr3:uid="{1CF174F5-5E44-4E22-A012-803E216B18A6}" name="Class" dataDxfId="81">
      <calculatedColumnFormula>IFERROR(VLOOKUP(B2, 'Student Data'!A$2:C$100, 3, FALSE), "")</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3ECB4-C19E-4ADF-BDF4-EADC995B31CD}" name="Table1" displayName="Table1" ref="A1:J21" totalsRowShown="0">
  <autoFilter ref="A1:J21" xr:uid="{7383ECB4-C19E-4ADF-BDF4-EADC995B31CD}"/>
  <tableColumns count="10">
    <tableColumn id="1" xr3:uid="{63FC9E08-B81A-49A5-BCBA-8077515F3481}" name="Student ID">
      <calculatedColumnFormula>Table3[[#This Row],[Student ID]]</calculatedColumnFormula>
    </tableColumn>
    <tableColumn id="2" xr3:uid="{D073007C-F483-4B94-96E5-9C6362986311}" name="Student Name" dataDxfId="80">
      <calculatedColumnFormula>Table3[[#This Row],[Student Name]]</calculatedColumnFormula>
    </tableColumn>
    <tableColumn id="3" xr3:uid="{F3EC6C57-767C-4A50-B466-34060A338926}" name="Class" dataDxfId="79">
      <calculatedColumnFormula>Table3[[#This Row],[Class]]</calculatedColumnFormula>
    </tableColumn>
    <tableColumn id="4" xr3:uid="{BB293368-F626-41BA-A8FD-1D5C333AB1FC}" name="Section" dataDxfId="78">
      <calculatedColumnFormula>Table3[[#This Row],[Section]]</calculatedColumnFormula>
    </tableColumn>
    <tableColumn id="5" xr3:uid="{19327FC5-27B8-4E22-8EDB-BCEBC58C1646}" name="Total Days Recorded" dataDxfId="77">
      <calculatedColumnFormula>COUNTIFS('Attendance Records'!B:B, A2)</calculatedColumnFormula>
    </tableColumn>
    <tableColumn id="6" xr3:uid="{EB7D99DA-C134-4522-B61A-BE36D012473A}" name="Days Present" dataDxfId="76">
      <calculatedColumnFormula>COUNTIFS('Attendance Records'!B:B, A2, 'Attendance Records'!C:C, "Present")</calculatedColumnFormula>
    </tableColumn>
    <tableColumn id="7" xr3:uid="{F97076B7-0AD9-4E59-8693-4F2C3B2DD067}" name="Days Absent" dataDxfId="75">
      <calculatedColumnFormula>COUNTIFS('Attendance Records'!B:B, A2, 'Attendance Records'!C:C, "Absent")</calculatedColumnFormula>
    </tableColumn>
    <tableColumn id="8" xr3:uid="{98965A59-E5F1-44A2-92E0-95F9F67D5160}" name="Days Late" dataDxfId="74">
      <calculatedColumnFormula>COUNTIFS('Attendance Records'!B:B, A2, 'Attendance Records'!C:C, "Late")</calculatedColumnFormula>
    </tableColumn>
    <tableColumn id="9" xr3:uid="{FFB7E8AD-B606-4816-AF4B-CF1849F02DB6}" name="Days Excused" dataDxfId="73">
      <calculatedColumnFormula>COUNTIFS('Attendance Records'!B:B, A2,'Attendance Records'!C:C, "Excused")</calculatedColumnFormula>
    </tableColumn>
    <tableColumn id="10" xr3:uid="{4E308C62-BD0A-44E1-B207-47E4D0A638FA}" name="Attendance %" dataDxfId="72" dataCellStyle="Percent">
      <calculatedColumnFormula>IF(E2=0, 0, (F2 + H2*0.5) / 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E21"/>
  <sheetViews>
    <sheetView workbookViewId="0">
      <selection sqref="A1:E21"/>
    </sheetView>
  </sheetViews>
  <sheetFormatPr defaultRowHeight="15" x14ac:dyDescent="0.25"/>
  <cols>
    <col min="1" max="1" width="12.42578125" customWidth="1"/>
    <col min="2" max="2" width="15.85546875" customWidth="1"/>
    <col min="3" max="3" width="8.7109375" bestFit="1" customWidth="1"/>
    <col min="4" max="4" width="9.7109375" customWidth="1"/>
    <col min="5" max="5" width="17.5703125" customWidth="1"/>
  </cols>
  <sheetData>
    <row r="1" spans="1:5" x14ac:dyDescent="0.25">
      <c r="A1" t="s">
        <v>0</v>
      </c>
      <c r="B1" t="s">
        <v>1</v>
      </c>
      <c r="C1" t="s">
        <v>2</v>
      </c>
      <c r="D1" t="s">
        <v>3</v>
      </c>
      <c r="E1" t="s">
        <v>4</v>
      </c>
    </row>
    <row r="2" spans="1:5" x14ac:dyDescent="0.25">
      <c r="A2" t="s">
        <v>5</v>
      </c>
      <c r="B2" t="s">
        <v>6</v>
      </c>
      <c r="C2" t="s">
        <v>7</v>
      </c>
      <c r="D2" t="s">
        <v>8</v>
      </c>
      <c r="E2" s="1">
        <v>45096</v>
      </c>
    </row>
    <row r="3" spans="1:5" x14ac:dyDescent="0.25">
      <c r="A3" t="s">
        <v>9</v>
      </c>
      <c r="B3" t="s">
        <v>10</v>
      </c>
      <c r="C3" t="s">
        <v>7</v>
      </c>
      <c r="D3" t="s">
        <v>11</v>
      </c>
      <c r="E3" s="1">
        <v>45085</v>
      </c>
    </row>
    <row r="4" spans="1:5" x14ac:dyDescent="0.25">
      <c r="A4" t="s">
        <v>12</v>
      </c>
      <c r="B4" t="s">
        <v>13</v>
      </c>
      <c r="C4" t="s">
        <v>7</v>
      </c>
      <c r="D4" t="s">
        <v>8</v>
      </c>
      <c r="E4" s="1">
        <v>45083</v>
      </c>
    </row>
    <row r="5" spans="1:5" x14ac:dyDescent="0.25">
      <c r="A5" t="s">
        <v>14</v>
      </c>
      <c r="B5" t="s">
        <v>15</v>
      </c>
      <c r="C5" t="s">
        <v>7</v>
      </c>
      <c r="D5" t="s">
        <v>11</v>
      </c>
      <c r="E5" s="1">
        <v>45083</v>
      </c>
    </row>
    <row r="6" spans="1:5" x14ac:dyDescent="0.25">
      <c r="A6" t="s">
        <v>16</v>
      </c>
      <c r="B6" t="s">
        <v>17</v>
      </c>
      <c r="C6" t="s">
        <v>7</v>
      </c>
      <c r="D6" t="s">
        <v>8</v>
      </c>
      <c r="E6" s="1">
        <v>45085</v>
      </c>
    </row>
    <row r="7" spans="1:5" x14ac:dyDescent="0.25">
      <c r="A7" t="s">
        <v>18</v>
      </c>
      <c r="B7" t="s">
        <v>19</v>
      </c>
      <c r="C7" t="s">
        <v>7</v>
      </c>
      <c r="D7" t="s">
        <v>11</v>
      </c>
      <c r="E7" s="1">
        <v>45094</v>
      </c>
    </row>
    <row r="8" spans="1:5" x14ac:dyDescent="0.25">
      <c r="A8" t="s">
        <v>20</v>
      </c>
      <c r="B8" t="s">
        <v>21</v>
      </c>
      <c r="C8" t="s">
        <v>7</v>
      </c>
      <c r="D8" t="s">
        <v>8</v>
      </c>
      <c r="E8" s="1">
        <v>45102</v>
      </c>
    </row>
    <row r="9" spans="1:5" x14ac:dyDescent="0.25">
      <c r="A9" t="s">
        <v>22</v>
      </c>
      <c r="B9" t="s">
        <v>23</v>
      </c>
      <c r="C9" t="s">
        <v>7</v>
      </c>
      <c r="D9" t="s">
        <v>11</v>
      </c>
      <c r="E9" s="1">
        <v>45099</v>
      </c>
    </row>
    <row r="10" spans="1:5" x14ac:dyDescent="0.25">
      <c r="A10" t="s">
        <v>24</v>
      </c>
      <c r="B10" t="s">
        <v>25</v>
      </c>
      <c r="C10" t="s">
        <v>7</v>
      </c>
      <c r="D10" t="s">
        <v>8</v>
      </c>
      <c r="E10" s="1">
        <v>45080</v>
      </c>
    </row>
    <row r="11" spans="1:5" x14ac:dyDescent="0.25">
      <c r="A11" t="s">
        <v>26</v>
      </c>
      <c r="B11" t="s">
        <v>27</v>
      </c>
      <c r="C11" t="s">
        <v>7</v>
      </c>
      <c r="D11" t="s">
        <v>11</v>
      </c>
      <c r="E11" s="1">
        <v>45105</v>
      </c>
    </row>
    <row r="12" spans="1:5" x14ac:dyDescent="0.25">
      <c r="A12" t="s">
        <v>28</v>
      </c>
      <c r="B12" t="s">
        <v>29</v>
      </c>
      <c r="C12" t="s">
        <v>30</v>
      </c>
      <c r="D12" t="s">
        <v>8</v>
      </c>
      <c r="E12" s="1">
        <v>45082</v>
      </c>
    </row>
    <row r="13" spans="1:5" x14ac:dyDescent="0.25">
      <c r="A13" t="s">
        <v>31</v>
      </c>
      <c r="B13" t="s">
        <v>32</v>
      </c>
      <c r="C13" t="s">
        <v>30</v>
      </c>
      <c r="D13" t="s">
        <v>11</v>
      </c>
      <c r="E13" s="1">
        <v>45097</v>
      </c>
    </row>
    <row r="14" spans="1:5" x14ac:dyDescent="0.25">
      <c r="A14" t="s">
        <v>33</v>
      </c>
      <c r="B14" t="s">
        <v>34</v>
      </c>
      <c r="C14" t="s">
        <v>30</v>
      </c>
      <c r="D14" t="s">
        <v>8</v>
      </c>
      <c r="E14" s="1">
        <v>45103</v>
      </c>
    </row>
    <row r="15" spans="1:5" x14ac:dyDescent="0.25">
      <c r="A15" t="s">
        <v>35</v>
      </c>
      <c r="B15" t="s">
        <v>36</v>
      </c>
      <c r="C15" t="s">
        <v>30</v>
      </c>
      <c r="D15" t="s">
        <v>11</v>
      </c>
      <c r="E15" s="1">
        <v>45084</v>
      </c>
    </row>
    <row r="16" spans="1:5" x14ac:dyDescent="0.25">
      <c r="A16" t="s">
        <v>37</v>
      </c>
      <c r="B16" t="s">
        <v>38</v>
      </c>
      <c r="C16" t="s">
        <v>30</v>
      </c>
      <c r="D16" t="s">
        <v>8</v>
      </c>
      <c r="E16" s="1">
        <v>45100</v>
      </c>
    </row>
    <row r="17" spans="1:5" x14ac:dyDescent="0.25">
      <c r="A17" t="s">
        <v>39</v>
      </c>
      <c r="B17" t="s">
        <v>40</v>
      </c>
      <c r="C17" t="s">
        <v>30</v>
      </c>
      <c r="D17" t="s">
        <v>11</v>
      </c>
      <c r="E17" s="1">
        <v>45096</v>
      </c>
    </row>
    <row r="18" spans="1:5" x14ac:dyDescent="0.25">
      <c r="A18" t="s">
        <v>41</v>
      </c>
      <c r="B18" t="s">
        <v>42</v>
      </c>
      <c r="C18" t="s">
        <v>30</v>
      </c>
      <c r="D18" t="s">
        <v>8</v>
      </c>
      <c r="E18" s="1">
        <v>45103</v>
      </c>
    </row>
    <row r="19" spans="1:5" x14ac:dyDescent="0.25">
      <c r="A19" t="s">
        <v>43</v>
      </c>
      <c r="B19" t="s">
        <v>44</v>
      </c>
      <c r="C19" t="s">
        <v>30</v>
      </c>
      <c r="D19" t="s">
        <v>11</v>
      </c>
      <c r="E19" s="1">
        <v>45102</v>
      </c>
    </row>
    <row r="20" spans="1:5" x14ac:dyDescent="0.25">
      <c r="A20" t="s">
        <v>45</v>
      </c>
      <c r="B20" t="s">
        <v>46</v>
      </c>
      <c r="C20" t="s">
        <v>30</v>
      </c>
      <c r="D20" t="s">
        <v>8</v>
      </c>
      <c r="E20" s="1">
        <v>45089</v>
      </c>
    </row>
    <row r="21" spans="1:5" x14ac:dyDescent="0.25">
      <c r="A21" t="s">
        <v>47</v>
      </c>
      <c r="B21" t="s">
        <v>48</v>
      </c>
      <c r="C21" t="s">
        <v>30</v>
      </c>
      <c r="D21" t="s">
        <v>11</v>
      </c>
      <c r="E21" s="1">
        <v>45097</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D301"/>
  <sheetViews>
    <sheetView workbookViewId="0">
      <selection activeCell="D3" sqref="D3"/>
    </sheetView>
  </sheetViews>
  <sheetFormatPr defaultRowHeight="15" x14ac:dyDescent="0.25"/>
  <cols>
    <col min="1" max="1" width="10.42578125" bestFit="1" customWidth="1"/>
    <col min="2" max="2" width="12.42578125" customWidth="1"/>
    <col min="3" max="3" width="8.5703125" customWidth="1"/>
    <col min="4" max="4" width="10.42578125" bestFit="1" customWidth="1"/>
  </cols>
  <sheetData>
    <row r="1" spans="1:4" x14ac:dyDescent="0.25">
      <c r="A1" t="s">
        <v>49</v>
      </c>
      <c r="B1" t="s">
        <v>0</v>
      </c>
      <c r="C1" t="s">
        <v>50</v>
      </c>
      <c r="D1" t="s">
        <v>2</v>
      </c>
    </row>
    <row r="2" spans="1:4" x14ac:dyDescent="0.25">
      <c r="A2" s="1">
        <v>45748</v>
      </c>
      <c r="B2" t="s">
        <v>5</v>
      </c>
      <c r="C2" t="s">
        <v>51</v>
      </c>
      <c r="D2" t="str">
        <f>IFERROR(VLOOKUP(B2, 'Student Data'!A$2:C$100, 3, FALSE), "")</f>
        <v>Grade 10</v>
      </c>
    </row>
    <row r="3" spans="1:4" x14ac:dyDescent="0.25">
      <c r="A3" s="1">
        <v>45748</v>
      </c>
      <c r="B3" t="s">
        <v>9</v>
      </c>
      <c r="C3" t="s">
        <v>52</v>
      </c>
      <c r="D3" t="str">
        <f>IFERROR(VLOOKUP(B3, 'Student Data'!A$2:C$100, 3, FALSE), "")</f>
        <v>Grade 10</v>
      </c>
    </row>
    <row r="4" spans="1:4" x14ac:dyDescent="0.25">
      <c r="A4" s="1">
        <v>45748</v>
      </c>
      <c r="B4" t="s">
        <v>12</v>
      </c>
      <c r="C4" t="s">
        <v>51</v>
      </c>
      <c r="D4" t="str">
        <f>IFERROR(VLOOKUP(B4, 'Student Data'!A$2:C$100, 3, FALSE), "")</f>
        <v>Grade 10</v>
      </c>
    </row>
    <row r="5" spans="1:4" x14ac:dyDescent="0.25">
      <c r="A5" s="1">
        <v>45748</v>
      </c>
      <c r="B5" t="s">
        <v>14</v>
      </c>
      <c r="C5" t="s">
        <v>53</v>
      </c>
      <c r="D5" t="str">
        <f>IFERROR(VLOOKUP(B5, 'Student Data'!A$2:C$100, 3, FALSE), "")</f>
        <v>Grade 10</v>
      </c>
    </row>
    <row r="6" spans="1:4" x14ac:dyDescent="0.25">
      <c r="A6" s="1">
        <v>45748</v>
      </c>
      <c r="B6" t="s">
        <v>16</v>
      </c>
      <c r="C6" t="s">
        <v>54</v>
      </c>
      <c r="D6" t="str">
        <f>IFERROR(VLOOKUP(B6, 'Student Data'!A$2:C$100, 3, FALSE), "")</f>
        <v>Grade 10</v>
      </c>
    </row>
    <row r="7" spans="1:4" x14ac:dyDescent="0.25">
      <c r="A7" s="1">
        <v>45748</v>
      </c>
      <c r="B7" t="s">
        <v>18</v>
      </c>
      <c r="C7" t="s">
        <v>53</v>
      </c>
      <c r="D7" t="str">
        <f>IFERROR(VLOOKUP(B7, 'Student Data'!A$2:C$100, 3, FALSE), "")</f>
        <v>Grade 10</v>
      </c>
    </row>
    <row r="8" spans="1:4" x14ac:dyDescent="0.25">
      <c r="A8" s="1">
        <v>45748</v>
      </c>
      <c r="B8" t="s">
        <v>20</v>
      </c>
      <c r="C8" t="s">
        <v>53</v>
      </c>
      <c r="D8" t="str">
        <f>IFERROR(VLOOKUP(B8, 'Student Data'!A$2:C$100, 3, FALSE), "")</f>
        <v>Grade 10</v>
      </c>
    </row>
    <row r="9" spans="1:4" x14ac:dyDescent="0.25">
      <c r="A9" s="1">
        <v>45748</v>
      </c>
      <c r="B9" t="s">
        <v>22</v>
      </c>
      <c r="C9" t="s">
        <v>54</v>
      </c>
      <c r="D9" t="str">
        <f>IFERROR(VLOOKUP(B9, 'Student Data'!A$2:C$100, 3, FALSE), "")</f>
        <v>Grade 10</v>
      </c>
    </row>
    <row r="10" spans="1:4" x14ac:dyDescent="0.25">
      <c r="A10" s="1">
        <v>45748</v>
      </c>
      <c r="B10" t="s">
        <v>24</v>
      </c>
      <c r="C10" t="s">
        <v>54</v>
      </c>
      <c r="D10" t="str">
        <f>IFERROR(VLOOKUP(B10, 'Student Data'!A$2:C$100, 3, FALSE), "")</f>
        <v>Grade 10</v>
      </c>
    </row>
    <row r="11" spans="1:4" x14ac:dyDescent="0.25">
      <c r="A11" s="1">
        <v>45748</v>
      </c>
      <c r="B11" t="s">
        <v>26</v>
      </c>
      <c r="C11" t="s">
        <v>53</v>
      </c>
      <c r="D11" t="str">
        <f>IFERROR(VLOOKUP(B11, 'Student Data'!A$2:C$100, 3, FALSE), "")</f>
        <v>Grade 10</v>
      </c>
    </row>
    <row r="12" spans="1:4" x14ac:dyDescent="0.25">
      <c r="A12" s="1">
        <v>45748</v>
      </c>
      <c r="B12" t="s">
        <v>28</v>
      </c>
      <c r="C12" t="s">
        <v>54</v>
      </c>
      <c r="D12" t="str">
        <f>IFERROR(VLOOKUP(B12, 'Student Data'!A$2:C$100, 3, FALSE), "")</f>
        <v>Grade 11</v>
      </c>
    </row>
    <row r="13" spans="1:4" x14ac:dyDescent="0.25">
      <c r="A13" s="1">
        <v>45748</v>
      </c>
      <c r="B13" t="s">
        <v>31</v>
      </c>
      <c r="C13" t="s">
        <v>52</v>
      </c>
      <c r="D13" t="str">
        <f>IFERROR(VLOOKUP(B13, 'Student Data'!A$2:C$100, 3, FALSE), "")</f>
        <v>Grade 11</v>
      </c>
    </row>
    <row r="14" spans="1:4" x14ac:dyDescent="0.25">
      <c r="A14" s="1">
        <v>45748</v>
      </c>
      <c r="B14" t="s">
        <v>33</v>
      </c>
      <c r="C14" t="s">
        <v>53</v>
      </c>
      <c r="D14" t="str">
        <f>IFERROR(VLOOKUP(B14, 'Student Data'!A$2:C$100, 3, FALSE), "")</f>
        <v>Grade 11</v>
      </c>
    </row>
    <row r="15" spans="1:4" x14ac:dyDescent="0.25">
      <c r="A15" s="1">
        <v>45748</v>
      </c>
      <c r="B15" t="s">
        <v>35</v>
      </c>
      <c r="C15" t="s">
        <v>51</v>
      </c>
      <c r="D15" t="str">
        <f>IFERROR(VLOOKUP(B15, 'Student Data'!A$2:C$100, 3, FALSE), "")</f>
        <v>Grade 11</v>
      </c>
    </row>
    <row r="16" spans="1:4" x14ac:dyDescent="0.25">
      <c r="A16" s="1">
        <v>45748</v>
      </c>
      <c r="B16" t="s">
        <v>37</v>
      </c>
      <c r="C16" t="s">
        <v>52</v>
      </c>
      <c r="D16" t="str">
        <f>IFERROR(VLOOKUP(B16, 'Student Data'!A$2:C$100, 3, FALSE), "")</f>
        <v>Grade 11</v>
      </c>
    </row>
    <row r="17" spans="1:4" x14ac:dyDescent="0.25">
      <c r="A17" s="1">
        <v>45748</v>
      </c>
      <c r="B17" t="s">
        <v>39</v>
      </c>
      <c r="C17" t="s">
        <v>52</v>
      </c>
      <c r="D17" t="str">
        <f>IFERROR(VLOOKUP(B17, 'Student Data'!A$2:C$100, 3, FALSE), "")</f>
        <v>Grade 11</v>
      </c>
    </row>
    <row r="18" spans="1:4" x14ac:dyDescent="0.25">
      <c r="A18" s="1">
        <v>45748</v>
      </c>
      <c r="B18" t="s">
        <v>41</v>
      </c>
      <c r="C18" t="s">
        <v>54</v>
      </c>
      <c r="D18" t="str">
        <f>IFERROR(VLOOKUP(B18, 'Student Data'!A$2:C$100, 3, FALSE), "")</f>
        <v>Grade 11</v>
      </c>
    </row>
    <row r="19" spans="1:4" x14ac:dyDescent="0.25">
      <c r="A19" s="1">
        <v>45748</v>
      </c>
      <c r="B19" t="s">
        <v>43</v>
      </c>
      <c r="C19" t="s">
        <v>51</v>
      </c>
      <c r="D19" t="str">
        <f>IFERROR(VLOOKUP(B19, 'Student Data'!A$2:C$100, 3, FALSE), "")</f>
        <v>Grade 11</v>
      </c>
    </row>
    <row r="20" spans="1:4" x14ac:dyDescent="0.25">
      <c r="A20" s="1">
        <v>45748</v>
      </c>
      <c r="B20" t="s">
        <v>45</v>
      </c>
      <c r="C20" t="s">
        <v>52</v>
      </c>
      <c r="D20" t="str">
        <f>IFERROR(VLOOKUP(B20, 'Student Data'!A$2:C$100, 3, FALSE), "")</f>
        <v>Grade 11</v>
      </c>
    </row>
    <row r="21" spans="1:4" x14ac:dyDescent="0.25">
      <c r="A21" s="1">
        <v>45748</v>
      </c>
      <c r="B21" t="s">
        <v>47</v>
      </c>
      <c r="C21" t="s">
        <v>52</v>
      </c>
      <c r="D21" t="str">
        <f>IFERROR(VLOOKUP(B21, 'Student Data'!A$2:C$100, 3, FALSE), "")</f>
        <v>Grade 11</v>
      </c>
    </row>
    <row r="22" spans="1:4" x14ac:dyDescent="0.25">
      <c r="A22" s="1">
        <v>45749</v>
      </c>
      <c r="B22" t="s">
        <v>5</v>
      </c>
      <c r="C22" t="s">
        <v>54</v>
      </c>
      <c r="D22" t="str">
        <f>IFERROR(VLOOKUP(B22, 'Student Data'!A$2:C$100, 3, FALSE), "")</f>
        <v>Grade 10</v>
      </c>
    </row>
    <row r="23" spans="1:4" x14ac:dyDescent="0.25">
      <c r="A23" s="1">
        <v>45749</v>
      </c>
      <c r="B23" t="s">
        <v>9</v>
      </c>
      <c r="C23" t="s">
        <v>53</v>
      </c>
      <c r="D23" t="str">
        <f>IFERROR(VLOOKUP(B23, 'Student Data'!A$2:C$100, 3, FALSE), "")</f>
        <v>Grade 10</v>
      </c>
    </row>
    <row r="24" spans="1:4" x14ac:dyDescent="0.25">
      <c r="A24" s="1">
        <v>45749</v>
      </c>
      <c r="B24" t="s">
        <v>12</v>
      </c>
      <c r="C24" t="s">
        <v>51</v>
      </c>
      <c r="D24" t="str">
        <f>IFERROR(VLOOKUP(B24, 'Student Data'!A$2:C$100, 3, FALSE), "")</f>
        <v>Grade 10</v>
      </c>
    </row>
    <row r="25" spans="1:4" x14ac:dyDescent="0.25">
      <c r="A25" s="1">
        <v>45749</v>
      </c>
      <c r="B25" t="s">
        <v>14</v>
      </c>
      <c r="C25" t="s">
        <v>52</v>
      </c>
      <c r="D25" t="str">
        <f>IFERROR(VLOOKUP(B25, 'Student Data'!A$2:C$100, 3, FALSE), "")</f>
        <v>Grade 10</v>
      </c>
    </row>
    <row r="26" spans="1:4" x14ac:dyDescent="0.25">
      <c r="A26" s="1">
        <v>45749</v>
      </c>
      <c r="B26" t="s">
        <v>16</v>
      </c>
      <c r="C26" t="s">
        <v>54</v>
      </c>
      <c r="D26" t="str">
        <f>IFERROR(VLOOKUP(B26, 'Student Data'!A$2:C$100, 3, FALSE), "")</f>
        <v>Grade 10</v>
      </c>
    </row>
    <row r="27" spans="1:4" x14ac:dyDescent="0.25">
      <c r="A27" s="1">
        <v>45749</v>
      </c>
      <c r="B27" t="s">
        <v>18</v>
      </c>
      <c r="C27" t="s">
        <v>53</v>
      </c>
      <c r="D27" t="str">
        <f>IFERROR(VLOOKUP(B27, 'Student Data'!A$2:C$100, 3, FALSE), "")</f>
        <v>Grade 10</v>
      </c>
    </row>
    <row r="28" spans="1:4" x14ac:dyDescent="0.25">
      <c r="A28" s="1">
        <v>45749</v>
      </c>
      <c r="B28" t="s">
        <v>20</v>
      </c>
      <c r="C28" t="s">
        <v>54</v>
      </c>
      <c r="D28" t="str">
        <f>IFERROR(VLOOKUP(B28, 'Student Data'!A$2:C$100, 3, FALSE), "")</f>
        <v>Grade 10</v>
      </c>
    </row>
    <row r="29" spans="1:4" x14ac:dyDescent="0.25">
      <c r="A29" s="1">
        <v>45749</v>
      </c>
      <c r="B29" t="s">
        <v>22</v>
      </c>
      <c r="C29" t="s">
        <v>51</v>
      </c>
      <c r="D29" t="str">
        <f>IFERROR(VLOOKUP(B29, 'Student Data'!A$2:C$100, 3, FALSE), "")</f>
        <v>Grade 10</v>
      </c>
    </row>
    <row r="30" spans="1:4" x14ac:dyDescent="0.25">
      <c r="A30" s="1">
        <v>45749</v>
      </c>
      <c r="B30" t="s">
        <v>24</v>
      </c>
      <c r="C30" t="s">
        <v>54</v>
      </c>
      <c r="D30" t="str">
        <f>IFERROR(VLOOKUP(B30, 'Student Data'!A$2:C$100, 3, FALSE), "")</f>
        <v>Grade 10</v>
      </c>
    </row>
    <row r="31" spans="1:4" x14ac:dyDescent="0.25">
      <c r="A31" s="1">
        <v>45749</v>
      </c>
      <c r="B31" t="s">
        <v>26</v>
      </c>
      <c r="C31" t="s">
        <v>52</v>
      </c>
      <c r="D31" t="str">
        <f>IFERROR(VLOOKUP(B31, 'Student Data'!A$2:C$100, 3, FALSE), "")</f>
        <v>Grade 10</v>
      </c>
    </row>
    <row r="32" spans="1:4" x14ac:dyDescent="0.25">
      <c r="A32" s="1">
        <v>45749</v>
      </c>
      <c r="B32" t="s">
        <v>28</v>
      </c>
      <c r="C32" t="s">
        <v>54</v>
      </c>
      <c r="D32" t="str">
        <f>IFERROR(VLOOKUP(B32, 'Student Data'!A$2:C$100, 3, FALSE), "")</f>
        <v>Grade 11</v>
      </c>
    </row>
    <row r="33" spans="1:4" x14ac:dyDescent="0.25">
      <c r="A33" s="1">
        <v>45749</v>
      </c>
      <c r="B33" t="s">
        <v>31</v>
      </c>
      <c r="C33" t="s">
        <v>53</v>
      </c>
      <c r="D33" t="str">
        <f>IFERROR(VLOOKUP(B33, 'Student Data'!A$2:C$100, 3, FALSE), "")</f>
        <v>Grade 11</v>
      </c>
    </row>
    <row r="34" spans="1:4" x14ac:dyDescent="0.25">
      <c r="A34" s="1">
        <v>45749</v>
      </c>
      <c r="B34" t="s">
        <v>33</v>
      </c>
      <c r="C34" t="s">
        <v>51</v>
      </c>
      <c r="D34" t="str">
        <f>IFERROR(VLOOKUP(B34, 'Student Data'!A$2:C$100, 3, FALSE), "")</f>
        <v>Grade 11</v>
      </c>
    </row>
    <row r="35" spans="1:4" x14ac:dyDescent="0.25">
      <c r="A35" s="1">
        <v>45749</v>
      </c>
      <c r="B35" t="s">
        <v>35</v>
      </c>
      <c r="C35" t="s">
        <v>53</v>
      </c>
      <c r="D35" t="str">
        <f>IFERROR(VLOOKUP(B35, 'Student Data'!A$2:C$100, 3, FALSE), "")</f>
        <v>Grade 11</v>
      </c>
    </row>
    <row r="36" spans="1:4" x14ac:dyDescent="0.25">
      <c r="A36" s="1">
        <v>45749</v>
      </c>
      <c r="B36" t="s">
        <v>37</v>
      </c>
      <c r="C36" t="s">
        <v>54</v>
      </c>
      <c r="D36" t="str">
        <f>IFERROR(VLOOKUP(B36, 'Student Data'!A$2:C$100, 3, FALSE), "")</f>
        <v>Grade 11</v>
      </c>
    </row>
    <row r="37" spans="1:4" x14ac:dyDescent="0.25">
      <c r="A37" s="1">
        <v>45749</v>
      </c>
      <c r="B37" t="s">
        <v>39</v>
      </c>
      <c r="C37" t="s">
        <v>53</v>
      </c>
      <c r="D37" t="str">
        <f>IFERROR(VLOOKUP(B37, 'Student Data'!A$2:C$100, 3, FALSE), "")</f>
        <v>Grade 11</v>
      </c>
    </row>
    <row r="38" spans="1:4" x14ac:dyDescent="0.25">
      <c r="A38" s="1">
        <v>45749</v>
      </c>
      <c r="B38" t="s">
        <v>41</v>
      </c>
      <c r="C38" t="s">
        <v>53</v>
      </c>
      <c r="D38" t="str">
        <f>IFERROR(VLOOKUP(B38, 'Student Data'!A$2:C$100, 3, FALSE), "")</f>
        <v>Grade 11</v>
      </c>
    </row>
    <row r="39" spans="1:4" x14ac:dyDescent="0.25">
      <c r="A39" s="1">
        <v>45749</v>
      </c>
      <c r="B39" t="s">
        <v>43</v>
      </c>
      <c r="C39" t="s">
        <v>54</v>
      </c>
      <c r="D39" t="str">
        <f>IFERROR(VLOOKUP(B39, 'Student Data'!A$2:C$100, 3, FALSE), "")</f>
        <v>Grade 11</v>
      </c>
    </row>
    <row r="40" spans="1:4" x14ac:dyDescent="0.25">
      <c r="A40" s="1">
        <v>45749</v>
      </c>
      <c r="B40" t="s">
        <v>45</v>
      </c>
      <c r="C40" t="s">
        <v>53</v>
      </c>
      <c r="D40" t="str">
        <f>IFERROR(VLOOKUP(B40, 'Student Data'!A$2:C$100, 3, FALSE), "")</f>
        <v>Grade 11</v>
      </c>
    </row>
    <row r="41" spans="1:4" x14ac:dyDescent="0.25">
      <c r="A41" s="1">
        <v>45749</v>
      </c>
      <c r="B41" t="s">
        <v>47</v>
      </c>
      <c r="C41" t="s">
        <v>53</v>
      </c>
      <c r="D41" t="str">
        <f>IFERROR(VLOOKUP(B41, 'Student Data'!A$2:C$100, 3, FALSE), "")</f>
        <v>Grade 11</v>
      </c>
    </row>
    <row r="42" spans="1:4" x14ac:dyDescent="0.25">
      <c r="A42" s="1">
        <v>45750</v>
      </c>
      <c r="B42" t="s">
        <v>5</v>
      </c>
      <c r="C42" t="s">
        <v>51</v>
      </c>
      <c r="D42" t="str">
        <f>IFERROR(VLOOKUP(B42, 'Student Data'!A$2:C$100, 3, FALSE), "")</f>
        <v>Grade 10</v>
      </c>
    </row>
    <row r="43" spans="1:4" x14ac:dyDescent="0.25">
      <c r="A43" s="1">
        <v>45750</v>
      </c>
      <c r="B43" t="s">
        <v>9</v>
      </c>
      <c r="C43" t="s">
        <v>53</v>
      </c>
      <c r="D43" t="str">
        <f>IFERROR(VLOOKUP(B43, 'Student Data'!A$2:C$100, 3, FALSE), "")</f>
        <v>Grade 10</v>
      </c>
    </row>
    <row r="44" spans="1:4" x14ac:dyDescent="0.25">
      <c r="A44" s="1">
        <v>45750</v>
      </c>
      <c r="B44" t="s">
        <v>12</v>
      </c>
      <c r="C44" t="s">
        <v>52</v>
      </c>
      <c r="D44" t="str">
        <f>IFERROR(VLOOKUP(B44, 'Student Data'!A$2:C$100, 3, FALSE), "")</f>
        <v>Grade 10</v>
      </c>
    </row>
    <row r="45" spans="1:4" x14ac:dyDescent="0.25">
      <c r="A45" s="1">
        <v>45750</v>
      </c>
      <c r="B45" t="s">
        <v>14</v>
      </c>
      <c r="C45" t="s">
        <v>54</v>
      </c>
      <c r="D45" t="str">
        <f>IFERROR(VLOOKUP(B45, 'Student Data'!A$2:C$100, 3, FALSE), "")</f>
        <v>Grade 10</v>
      </c>
    </row>
    <row r="46" spans="1:4" x14ac:dyDescent="0.25">
      <c r="A46" s="1">
        <v>45750</v>
      </c>
      <c r="B46" t="s">
        <v>16</v>
      </c>
      <c r="C46" t="s">
        <v>54</v>
      </c>
      <c r="D46" t="str">
        <f>IFERROR(VLOOKUP(B46, 'Student Data'!A$2:C$100, 3, FALSE), "")</f>
        <v>Grade 10</v>
      </c>
    </row>
    <row r="47" spans="1:4" x14ac:dyDescent="0.25">
      <c r="A47" s="1">
        <v>45750</v>
      </c>
      <c r="B47" t="s">
        <v>18</v>
      </c>
      <c r="C47" t="s">
        <v>53</v>
      </c>
      <c r="D47" t="str">
        <f>IFERROR(VLOOKUP(B47, 'Student Data'!A$2:C$100, 3, FALSE), "")</f>
        <v>Grade 10</v>
      </c>
    </row>
    <row r="48" spans="1:4" x14ac:dyDescent="0.25">
      <c r="A48" s="1">
        <v>45750</v>
      </c>
      <c r="B48" t="s">
        <v>20</v>
      </c>
      <c r="C48" t="s">
        <v>51</v>
      </c>
      <c r="D48" t="str">
        <f>IFERROR(VLOOKUP(B48, 'Student Data'!A$2:C$100, 3, FALSE), "")</f>
        <v>Grade 10</v>
      </c>
    </row>
    <row r="49" spans="1:4" x14ac:dyDescent="0.25">
      <c r="A49" s="1">
        <v>45750</v>
      </c>
      <c r="B49" t="s">
        <v>22</v>
      </c>
      <c r="C49" t="s">
        <v>54</v>
      </c>
      <c r="D49" t="str">
        <f>IFERROR(VLOOKUP(B49, 'Student Data'!A$2:C$100, 3, FALSE), "")</f>
        <v>Grade 10</v>
      </c>
    </row>
    <row r="50" spans="1:4" x14ac:dyDescent="0.25">
      <c r="A50" s="1">
        <v>45750</v>
      </c>
      <c r="B50" t="s">
        <v>24</v>
      </c>
      <c r="C50" t="s">
        <v>52</v>
      </c>
      <c r="D50" t="str">
        <f>IFERROR(VLOOKUP(B50, 'Student Data'!A$2:C$100, 3, FALSE), "")</f>
        <v>Grade 10</v>
      </c>
    </row>
    <row r="51" spans="1:4" x14ac:dyDescent="0.25">
      <c r="A51" s="1">
        <v>45750</v>
      </c>
      <c r="B51" t="s">
        <v>26</v>
      </c>
      <c r="C51" t="s">
        <v>54</v>
      </c>
      <c r="D51" t="str">
        <f>IFERROR(VLOOKUP(B51, 'Student Data'!A$2:C$100, 3, FALSE), "")</f>
        <v>Grade 10</v>
      </c>
    </row>
    <row r="52" spans="1:4" x14ac:dyDescent="0.25">
      <c r="A52" s="1">
        <v>45750</v>
      </c>
      <c r="B52" t="s">
        <v>28</v>
      </c>
      <c r="C52" t="s">
        <v>54</v>
      </c>
      <c r="D52" t="str">
        <f>IFERROR(VLOOKUP(B52, 'Student Data'!A$2:C$100, 3, FALSE), "")</f>
        <v>Grade 11</v>
      </c>
    </row>
    <row r="53" spans="1:4" x14ac:dyDescent="0.25">
      <c r="A53" s="1">
        <v>45750</v>
      </c>
      <c r="B53" t="s">
        <v>31</v>
      </c>
      <c r="C53" t="s">
        <v>51</v>
      </c>
      <c r="D53" t="str">
        <f>IFERROR(VLOOKUP(B53, 'Student Data'!A$2:C$100, 3, FALSE), "")</f>
        <v>Grade 11</v>
      </c>
    </row>
    <row r="54" spans="1:4" x14ac:dyDescent="0.25">
      <c r="A54" s="1">
        <v>45750</v>
      </c>
      <c r="B54" t="s">
        <v>33</v>
      </c>
      <c r="C54" t="s">
        <v>52</v>
      </c>
      <c r="D54" t="str">
        <f>IFERROR(VLOOKUP(B54, 'Student Data'!A$2:C$100, 3, FALSE), "")</f>
        <v>Grade 11</v>
      </c>
    </row>
    <row r="55" spans="1:4" x14ac:dyDescent="0.25">
      <c r="A55" s="1">
        <v>45750</v>
      </c>
      <c r="B55" t="s">
        <v>35</v>
      </c>
      <c r="C55" t="s">
        <v>54</v>
      </c>
      <c r="D55" t="str">
        <f>IFERROR(VLOOKUP(B55, 'Student Data'!A$2:C$100, 3, FALSE), "")</f>
        <v>Grade 11</v>
      </c>
    </row>
    <row r="56" spans="1:4" x14ac:dyDescent="0.25">
      <c r="A56" s="1">
        <v>45750</v>
      </c>
      <c r="B56" t="s">
        <v>37</v>
      </c>
      <c r="C56" t="s">
        <v>54</v>
      </c>
      <c r="D56" t="str">
        <f>IFERROR(VLOOKUP(B56, 'Student Data'!A$2:C$100, 3, FALSE), "")</f>
        <v>Grade 11</v>
      </c>
    </row>
    <row r="57" spans="1:4" x14ac:dyDescent="0.25">
      <c r="A57" s="1">
        <v>45750</v>
      </c>
      <c r="B57" t="s">
        <v>39</v>
      </c>
      <c r="C57" t="s">
        <v>54</v>
      </c>
      <c r="D57" t="str">
        <f>IFERROR(VLOOKUP(B57, 'Student Data'!A$2:C$100, 3, FALSE), "")</f>
        <v>Grade 11</v>
      </c>
    </row>
    <row r="58" spans="1:4" x14ac:dyDescent="0.25">
      <c r="A58" s="1">
        <v>45750</v>
      </c>
      <c r="B58" t="s">
        <v>41</v>
      </c>
      <c r="C58" t="s">
        <v>54</v>
      </c>
      <c r="D58" t="str">
        <f>IFERROR(VLOOKUP(B58, 'Student Data'!A$2:C$100, 3, FALSE), "")</f>
        <v>Grade 11</v>
      </c>
    </row>
    <row r="59" spans="1:4" x14ac:dyDescent="0.25">
      <c r="A59" s="1">
        <v>45750</v>
      </c>
      <c r="B59" t="s">
        <v>43</v>
      </c>
      <c r="C59" t="s">
        <v>51</v>
      </c>
      <c r="D59" t="str">
        <f>IFERROR(VLOOKUP(B59, 'Student Data'!A$2:C$100, 3, FALSE), "")</f>
        <v>Grade 11</v>
      </c>
    </row>
    <row r="60" spans="1:4" x14ac:dyDescent="0.25">
      <c r="A60" s="1">
        <v>45750</v>
      </c>
      <c r="B60" t="s">
        <v>45</v>
      </c>
      <c r="C60" t="s">
        <v>51</v>
      </c>
      <c r="D60" t="str">
        <f>IFERROR(VLOOKUP(B60, 'Student Data'!A$2:C$100, 3, FALSE), "")</f>
        <v>Grade 11</v>
      </c>
    </row>
    <row r="61" spans="1:4" x14ac:dyDescent="0.25">
      <c r="A61" s="1">
        <v>45750</v>
      </c>
      <c r="B61" t="s">
        <v>47</v>
      </c>
      <c r="C61" t="s">
        <v>53</v>
      </c>
      <c r="D61" t="str">
        <f>IFERROR(VLOOKUP(B61, 'Student Data'!A$2:C$100, 3, FALSE), "")</f>
        <v>Grade 11</v>
      </c>
    </row>
    <row r="62" spans="1:4" x14ac:dyDescent="0.25">
      <c r="A62" s="1">
        <v>45751</v>
      </c>
      <c r="B62" t="s">
        <v>5</v>
      </c>
      <c r="C62" t="s">
        <v>51</v>
      </c>
      <c r="D62" t="str">
        <f>IFERROR(VLOOKUP(B62, 'Student Data'!A$2:C$100, 3, FALSE), "")</f>
        <v>Grade 10</v>
      </c>
    </row>
    <row r="63" spans="1:4" x14ac:dyDescent="0.25">
      <c r="A63" s="1">
        <v>45751</v>
      </c>
      <c r="B63" t="s">
        <v>9</v>
      </c>
      <c r="C63" t="s">
        <v>52</v>
      </c>
      <c r="D63" t="str">
        <f>IFERROR(VLOOKUP(B63, 'Student Data'!A$2:C$100, 3, FALSE), "")</f>
        <v>Grade 10</v>
      </c>
    </row>
    <row r="64" spans="1:4" x14ac:dyDescent="0.25">
      <c r="A64" s="1">
        <v>45751</v>
      </c>
      <c r="B64" t="s">
        <v>12</v>
      </c>
      <c r="C64" t="s">
        <v>53</v>
      </c>
      <c r="D64" t="str">
        <f>IFERROR(VLOOKUP(B64, 'Student Data'!A$2:C$100, 3, FALSE), "")</f>
        <v>Grade 10</v>
      </c>
    </row>
    <row r="65" spans="1:4" x14ac:dyDescent="0.25">
      <c r="A65" s="1">
        <v>45751</v>
      </c>
      <c r="B65" t="s">
        <v>14</v>
      </c>
      <c r="C65" t="s">
        <v>54</v>
      </c>
      <c r="D65" t="str">
        <f>IFERROR(VLOOKUP(B65, 'Student Data'!A$2:C$100, 3, FALSE), "")</f>
        <v>Grade 10</v>
      </c>
    </row>
    <row r="66" spans="1:4" x14ac:dyDescent="0.25">
      <c r="A66" s="1">
        <v>45751</v>
      </c>
      <c r="B66" t="s">
        <v>16</v>
      </c>
      <c r="C66" t="s">
        <v>53</v>
      </c>
      <c r="D66" t="str">
        <f>IFERROR(VLOOKUP(B66, 'Student Data'!A$2:C$100, 3, FALSE), "")</f>
        <v>Grade 10</v>
      </c>
    </row>
    <row r="67" spans="1:4" x14ac:dyDescent="0.25">
      <c r="A67" s="1">
        <v>45751</v>
      </c>
      <c r="B67" t="s">
        <v>18</v>
      </c>
      <c r="C67" t="s">
        <v>51</v>
      </c>
      <c r="D67" t="str">
        <f>IFERROR(VLOOKUP(B67, 'Student Data'!A$2:C$100, 3, FALSE), "")</f>
        <v>Grade 10</v>
      </c>
    </row>
    <row r="68" spans="1:4" x14ac:dyDescent="0.25">
      <c r="A68" s="1">
        <v>45751</v>
      </c>
      <c r="B68" t="s">
        <v>20</v>
      </c>
      <c r="C68" t="s">
        <v>54</v>
      </c>
      <c r="D68" t="str">
        <f>IFERROR(VLOOKUP(B68, 'Student Data'!A$2:C$100, 3, FALSE), "")</f>
        <v>Grade 10</v>
      </c>
    </row>
    <row r="69" spans="1:4" x14ac:dyDescent="0.25">
      <c r="A69" s="1">
        <v>45751</v>
      </c>
      <c r="B69" t="s">
        <v>22</v>
      </c>
      <c r="C69" t="s">
        <v>53</v>
      </c>
      <c r="D69" t="str">
        <f>IFERROR(VLOOKUP(B69, 'Student Data'!A$2:C$100, 3, FALSE), "")</f>
        <v>Grade 10</v>
      </c>
    </row>
    <row r="70" spans="1:4" x14ac:dyDescent="0.25">
      <c r="A70" s="1">
        <v>45751</v>
      </c>
      <c r="B70" t="s">
        <v>24</v>
      </c>
      <c r="C70" t="s">
        <v>53</v>
      </c>
      <c r="D70" t="str">
        <f>IFERROR(VLOOKUP(B70, 'Student Data'!A$2:C$100, 3, FALSE), "")</f>
        <v>Grade 10</v>
      </c>
    </row>
    <row r="71" spans="1:4" x14ac:dyDescent="0.25">
      <c r="A71" s="1">
        <v>45751</v>
      </c>
      <c r="B71" t="s">
        <v>26</v>
      </c>
      <c r="C71" t="s">
        <v>54</v>
      </c>
      <c r="D71" t="str">
        <f>IFERROR(VLOOKUP(B71, 'Student Data'!A$2:C$100, 3, FALSE), "")</f>
        <v>Grade 10</v>
      </c>
    </row>
    <row r="72" spans="1:4" x14ac:dyDescent="0.25">
      <c r="A72" s="1">
        <v>45751</v>
      </c>
      <c r="B72" t="s">
        <v>28</v>
      </c>
      <c r="C72" t="s">
        <v>52</v>
      </c>
      <c r="D72" t="str">
        <f>IFERROR(VLOOKUP(B72, 'Student Data'!A$2:C$100, 3, FALSE), "")</f>
        <v>Grade 11</v>
      </c>
    </row>
    <row r="73" spans="1:4" x14ac:dyDescent="0.25">
      <c r="A73" s="1">
        <v>45751</v>
      </c>
      <c r="B73" t="s">
        <v>31</v>
      </c>
      <c r="C73" t="s">
        <v>53</v>
      </c>
      <c r="D73" t="str">
        <f>IFERROR(VLOOKUP(B73, 'Student Data'!A$2:C$100, 3, FALSE), "")</f>
        <v>Grade 11</v>
      </c>
    </row>
    <row r="74" spans="1:4" x14ac:dyDescent="0.25">
      <c r="A74" s="1">
        <v>45751</v>
      </c>
      <c r="B74" t="s">
        <v>33</v>
      </c>
      <c r="C74" t="s">
        <v>54</v>
      </c>
      <c r="D74" t="str">
        <f>IFERROR(VLOOKUP(B74, 'Student Data'!A$2:C$100, 3, FALSE), "")</f>
        <v>Grade 11</v>
      </c>
    </row>
    <row r="75" spans="1:4" x14ac:dyDescent="0.25">
      <c r="A75" s="1">
        <v>45751</v>
      </c>
      <c r="B75" t="s">
        <v>35</v>
      </c>
      <c r="C75" t="s">
        <v>54</v>
      </c>
      <c r="D75" t="str">
        <f>IFERROR(VLOOKUP(B75, 'Student Data'!A$2:C$100, 3, FALSE), "")</f>
        <v>Grade 11</v>
      </c>
    </row>
    <row r="76" spans="1:4" x14ac:dyDescent="0.25">
      <c r="A76" s="1">
        <v>45751</v>
      </c>
      <c r="B76" t="s">
        <v>37</v>
      </c>
      <c r="C76" t="s">
        <v>51</v>
      </c>
      <c r="D76" t="str">
        <f>IFERROR(VLOOKUP(B76, 'Student Data'!A$2:C$100, 3, FALSE), "")</f>
        <v>Grade 11</v>
      </c>
    </row>
    <row r="77" spans="1:4" x14ac:dyDescent="0.25">
      <c r="A77" s="1">
        <v>45751</v>
      </c>
      <c r="B77" t="s">
        <v>39</v>
      </c>
      <c r="C77" t="s">
        <v>51</v>
      </c>
      <c r="D77" t="str">
        <f>IFERROR(VLOOKUP(B77, 'Student Data'!A$2:C$100, 3, FALSE), "")</f>
        <v>Grade 11</v>
      </c>
    </row>
    <row r="78" spans="1:4" x14ac:dyDescent="0.25">
      <c r="A78" s="1">
        <v>45751</v>
      </c>
      <c r="B78" t="s">
        <v>41</v>
      </c>
      <c r="C78" t="s">
        <v>52</v>
      </c>
      <c r="D78" t="str">
        <f>IFERROR(VLOOKUP(B78, 'Student Data'!A$2:C$100, 3, FALSE), "")</f>
        <v>Grade 11</v>
      </c>
    </row>
    <row r="79" spans="1:4" x14ac:dyDescent="0.25">
      <c r="A79" s="1">
        <v>45751</v>
      </c>
      <c r="B79" t="s">
        <v>43</v>
      </c>
      <c r="C79" t="s">
        <v>52</v>
      </c>
      <c r="D79" t="str">
        <f>IFERROR(VLOOKUP(B79, 'Student Data'!A$2:C$100, 3, FALSE), "")</f>
        <v>Grade 11</v>
      </c>
    </row>
    <row r="80" spans="1:4" x14ac:dyDescent="0.25">
      <c r="A80" s="1">
        <v>45751</v>
      </c>
      <c r="B80" t="s">
        <v>45</v>
      </c>
      <c r="C80" t="s">
        <v>53</v>
      </c>
      <c r="D80" t="str">
        <f>IFERROR(VLOOKUP(B80, 'Student Data'!A$2:C$100, 3, FALSE), "")</f>
        <v>Grade 11</v>
      </c>
    </row>
    <row r="81" spans="1:4" x14ac:dyDescent="0.25">
      <c r="A81" s="1">
        <v>45751</v>
      </c>
      <c r="B81" t="s">
        <v>47</v>
      </c>
      <c r="C81" t="s">
        <v>54</v>
      </c>
      <c r="D81" t="str">
        <f>IFERROR(VLOOKUP(B81, 'Student Data'!A$2:C$100, 3, FALSE), "")</f>
        <v>Grade 11</v>
      </c>
    </row>
    <row r="82" spans="1:4" x14ac:dyDescent="0.25">
      <c r="A82" s="1">
        <v>45752</v>
      </c>
      <c r="B82" t="s">
        <v>5</v>
      </c>
      <c r="C82" t="s">
        <v>53</v>
      </c>
      <c r="D82" t="str">
        <f>IFERROR(VLOOKUP(B82, 'Student Data'!A$2:C$100, 3, FALSE), "")</f>
        <v>Grade 10</v>
      </c>
    </row>
    <row r="83" spans="1:4" x14ac:dyDescent="0.25">
      <c r="A83" s="1">
        <v>45752</v>
      </c>
      <c r="B83" t="s">
        <v>9</v>
      </c>
      <c r="C83" t="s">
        <v>54</v>
      </c>
      <c r="D83" t="str">
        <f>IFERROR(VLOOKUP(B83, 'Student Data'!A$2:C$100, 3, FALSE), "")</f>
        <v>Grade 10</v>
      </c>
    </row>
    <row r="84" spans="1:4" x14ac:dyDescent="0.25">
      <c r="A84" s="1">
        <v>45752</v>
      </c>
      <c r="B84" t="s">
        <v>12</v>
      </c>
      <c r="C84" t="s">
        <v>51</v>
      </c>
      <c r="D84" t="str">
        <f>IFERROR(VLOOKUP(B84, 'Student Data'!A$2:C$100, 3, FALSE), "")</f>
        <v>Grade 10</v>
      </c>
    </row>
    <row r="85" spans="1:4" x14ac:dyDescent="0.25">
      <c r="A85" s="1">
        <v>45752</v>
      </c>
      <c r="B85" t="s">
        <v>14</v>
      </c>
      <c r="C85" t="s">
        <v>54</v>
      </c>
      <c r="D85" t="str">
        <f>IFERROR(VLOOKUP(B85, 'Student Data'!A$2:C$100, 3, FALSE), "")</f>
        <v>Grade 10</v>
      </c>
    </row>
    <row r="86" spans="1:4" x14ac:dyDescent="0.25">
      <c r="A86" s="1">
        <v>45752</v>
      </c>
      <c r="B86" t="s">
        <v>16</v>
      </c>
      <c r="C86" t="s">
        <v>54</v>
      </c>
      <c r="D86" t="str">
        <f>IFERROR(VLOOKUP(B86, 'Student Data'!A$2:C$100, 3, FALSE), "")</f>
        <v>Grade 10</v>
      </c>
    </row>
    <row r="87" spans="1:4" x14ac:dyDescent="0.25">
      <c r="A87" s="1">
        <v>45752</v>
      </c>
      <c r="B87" t="s">
        <v>18</v>
      </c>
      <c r="C87" t="s">
        <v>54</v>
      </c>
      <c r="D87" t="str">
        <f>IFERROR(VLOOKUP(B87, 'Student Data'!A$2:C$100, 3, FALSE), "")</f>
        <v>Grade 10</v>
      </c>
    </row>
    <row r="88" spans="1:4" x14ac:dyDescent="0.25">
      <c r="A88" s="1">
        <v>45752</v>
      </c>
      <c r="B88" t="s">
        <v>20</v>
      </c>
      <c r="C88" t="s">
        <v>53</v>
      </c>
      <c r="D88" t="str">
        <f>IFERROR(VLOOKUP(B88, 'Student Data'!A$2:C$100, 3, FALSE), "")</f>
        <v>Grade 10</v>
      </c>
    </row>
    <row r="89" spans="1:4" x14ac:dyDescent="0.25">
      <c r="A89" s="1">
        <v>45752</v>
      </c>
      <c r="B89" t="s">
        <v>22</v>
      </c>
      <c r="C89" t="s">
        <v>53</v>
      </c>
      <c r="D89" t="str">
        <f>IFERROR(VLOOKUP(B89, 'Student Data'!A$2:C$100, 3, FALSE), "")</f>
        <v>Grade 10</v>
      </c>
    </row>
    <row r="90" spans="1:4" x14ac:dyDescent="0.25">
      <c r="A90" s="1">
        <v>45752</v>
      </c>
      <c r="B90" t="s">
        <v>24</v>
      </c>
      <c r="C90" t="s">
        <v>51</v>
      </c>
      <c r="D90" t="str">
        <f>IFERROR(VLOOKUP(B90, 'Student Data'!A$2:C$100, 3, FALSE), "")</f>
        <v>Grade 10</v>
      </c>
    </row>
    <row r="91" spans="1:4" x14ac:dyDescent="0.25">
      <c r="A91" s="1">
        <v>45752</v>
      </c>
      <c r="B91" t="s">
        <v>26</v>
      </c>
      <c r="C91" t="s">
        <v>51</v>
      </c>
      <c r="D91" t="str">
        <f>IFERROR(VLOOKUP(B91, 'Student Data'!A$2:C$100, 3, FALSE), "")</f>
        <v>Grade 10</v>
      </c>
    </row>
    <row r="92" spans="1:4" x14ac:dyDescent="0.25">
      <c r="A92" s="1">
        <v>45752</v>
      </c>
      <c r="B92" t="s">
        <v>28</v>
      </c>
      <c r="C92" t="s">
        <v>53</v>
      </c>
      <c r="D92" t="str">
        <f>IFERROR(VLOOKUP(B92, 'Student Data'!A$2:C$100, 3, FALSE), "")</f>
        <v>Grade 11</v>
      </c>
    </row>
    <row r="93" spans="1:4" x14ac:dyDescent="0.25">
      <c r="A93" s="1">
        <v>45752</v>
      </c>
      <c r="B93" t="s">
        <v>31</v>
      </c>
      <c r="C93" t="s">
        <v>52</v>
      </c>
      <c r="D93" t="str">
        <f>IFERROR(VLOOKUP(B93, 'Student Data'!A$2:C$100, 3, FALSE), "")</f>
        <v>Grade 11</v>
      </c>
    </row>
    <row r="94" spans="1:4" x14ac:dyDescent="0.25">
      <c r="A94" s="1">
        <v>45752</v>
      </c>
      <c r="B94" t="s">
        <v>33</v>
      </c>
      <c r="C94" t="s">
        <v>53</v>
      </c>
      <c r="D94" t="str">
        <f>IFERROR(VLOOKUP(B94, 'Student Data'!A$2:C$100, 3, FALSE), "")</f>
        <v>Grade 11</v>
      </c>
    </row>
    <row r="95" spans="1:4" x14ac:dyDescent="0.25">
      <c r="A95" s="1">
        <v>45752</v>
      </c>
      <c r="B95" t="s">
        <v>35</v>
      </c>
      <c r="C95" t="s">
        <v>53</v>
      </c>
      <c r="D95" t="str">
        <f>IFERROR(VLOOKUP(B95, 'Student Data'!A$2:C$100, 3, FALSE), "")</f>
        <v>Grade 11</v>
      </c>
    </row>
    <row r="96" spans="1:4" x14ac:dyDescent="0.25">
      <c r="A96" s="1">
        <v>45752</v>
      </c>
      <c r="B96" t="s">
        <v>37</v>
      </c>
      <c r="C96" t="s">
        <v>53</v>
      </c>
      <c r="D96" t="str">
        <f>IFERROR(VLOOKUP(B96, 'Student Data'!A$2:C$100, 3, FALSE), "")</f>
        <v>Grade 11</v>
      </c>
    </row>
    <row r="97" spans="1:4" x14ac:dyDescent="0.25">
      <c r="A97" s="1">
        <v>45752</v>
      </c>
      <c r="B97" t="s">
        <v>39</v>
      </c>
      <c r="C97" t="s">
        <v>54</v>
      </c>
      <c r="D97" t="str">
        <f>IFERROR(VLOOKUP(B97, 'Student Data'!A$2:C$100, 3, FALSE), "")</f>
        <v>Grade 11</v>
      </c>
    </row>
    <row r="98" spans="1:4" x14ac:dyDescent="0.25">
      <c r="A98" s="1">
        <v>45752</v>
      </c>
      <c r="B98" t="s">
        <v>41</v>
      </c>
      <c r="C98" t="s">
        <v>54</v>
      </c>
      <c r="D98" t="str">
        <f>IFERROR(VLOOKUP(B98, 'Student Data'!A$2:C$100, 3, FALSE), "")</f>
        <v>Grade 11</v>
      </c>
    </row>
    <row r="99" spans="1:4" x14ac:dyDescent="0.25">
      <c r="A99" s="1">
        <v>45752</v>
      </c>
      <c r="B99" t="s">
        <v>43</v>
      </c>
      <c r="C99" t="s">
        <v>53</v>
      </c>
      <c r="D99" t="str">
        <f>IFERROR(VLOOKUP(B99, 'Student Data'!A$2:C$100, 3, FALSE), "")</f>
        <v>Grade 11</v>
      </c>
    </row>
    <row r="100" spans="1:4" x14ac:dyDescent="0.25">
      <c r="A100" s="1">
        <v>45752</v>
      </c>
      <c r="B100" t="s">
        <v>45</v>
      </c>
      <c r="C100" t="s">
        <v>51</v>
      </c>
      <c r="D100" t="str">
        <f>IFERROR(VLOOKUP(B100, 'Student Data'!A$2:C$100, 3, FALSE), "")</f>
        <v>Grade 11</v>
      </c>
    </row>
    <row r="101" spans="1:4" x14ac:dyDescent="0.25">
      <c r="A101" s="1">
        <v>45752</v>
      </c>
      <c r="B101" t="s">
        <v>47</v>
      </c>
      <c r="C101" t="s">
        <v>54</v>
      </c>
      <c r="D101" t="str">
        <f>IFERROR(VLOOKUP(B101, 'Student Data'!A$2:C$100, 3, FALSE), "")</f>
        <v>Grade 11</v>
      </c>
    </row>
    <row r="102" spans="1:4" x14ac:dyDescent="0.25">
      <c r="A102" s="1">
        <v>45753</v>
      </c>
      <c r="B102" t="s">
        <v>5</v>
      </c>
      <c r="C102" t="s">
        <v>53</v>
      </c>
      <c r="D102" t="str">
        <f>IFERROR(VLOOKUP(B102, 'Student Data'!A$2:C$100, 3, FALSE), "")</f>
        <v>Grade 10</v>
      </c>
    </row>
    <row r="103" spans="1:4" x14ac:dyDescent="0.25">
      <c r="A103" s="1">
        <v>45753</v>
      </c>
      <c r="B103" t="s">
        <v>9</v>
      </c>
      <c r="C103" t="s">
        <v>53</v>
      </c>
      <c r="D103" t="str">
        <f>IFERROR(VLOOKUP(B103, 'Student Data'!A$2:C$100, 3, FALSE), "")</f>
        <v>Grade 10</v>
      </c>
    </row>
    <row r="104" spans="1:4" x14ac:dyDescent="0.25">
      <c r="A104" s="1">
        <v>45753</v>
      </c>
      <c r="B104" t="s">
        <v>12</v>
      </c>
      <c r="C104" t="s">
        <v>51</v>
      </c>
      <c r="D104" t="str">
        <f>IFERROR(VLOOKUP(B104, 'Student Data'!A$2:C$100, 3, FALSE), "")</f>
        <v>Grade 10</v>
      </c>
    </row>
    <row r="105" spans="1:4" x14ac:dyDescent="0.25">
      <c r="A105" s="1">
        <v>45753</v>
      </c>
      <c r="B105" t="s">
        <v>14</v>
      </c>
      <c r="C105" t="s">
        <v>51</v>
      </c>
      <c r="D105" t="str">
        <f>IFERROR(VLOOKUP(B105, 'Student Data'!A$2:C$100, 3, FALSE), "")</f>
        <v>Grade 10</v>
      </c>
    </row>
    <row r="106" spans="1:4" x14ac:dyDescent="0.25">
      <c r="A106" s="1">
        <v>45753</v>
      </c>
      <c r="B106" t="s">
        <v>16</v>
      </c>
      <c r="C106" t="s">
        <v>52</v>
      </c>
      <c r="D106" t="str">
        <f>IFERROR(VLOOKUP(B106, 'Student Data'!A$2:C$100, 3, FALSE), "")</f>
        <v>Grade 10</v>
      </c>
    </row>
    <row r="107" spans="1:4" x14ac:dyDescent="0.25">
      <c r="A107" s="1">
        <v>45753</v>
      </c>
      <c r="B107" t="s">
        <v>18</v>
      </c>
      <c r="C107" t="s">
        <v>52</v>
      </c>
      <c r="D107" t="str">
        <f>IFERROR(VLOOKUP(B107, 'Student Data'!A$2:C$100, 3, FALSE), "")</f>
        <v>Grade 10</v>
      </c>
    </row>
    <row r="108" spans="1:4" x14ac:dyDescent="0.25">
      <c r="A108" s="1">
        <v>45753</v>
      </c>
      <c r="B108" t="s">
        <v>20</v>
      </c>
      <c r="C108" t="s">
        <v>53</v>
      </c>
      <c r="D108" t="str">
        <f>IFERROR(VLOOKUP(B108, 'Student Data'!A$2:C$100, 3, FALSE), "")</f>
        <v>Grade 10</v>
      </c>
    </row>
    <row r="109" spans="1:4" x14ac:dyDescent="0.25">
      <c r="A109" s="1">
        <v>45753</v>
      </c>
      <c r="B109" t="s">
        <v>22</v>
      </c>
      <c r="C109" t="s">
        <v>52</v>
      </c>
      <c r="D109" t="str">
        <f>IFERROR(VLOOKUP(B109, 'Student Data'!A$2:C$100, 3, FALSE), "")</f>
        <v>Grade 10</v>
      </c>
    </row>
    <row r="110" spans="1:4" x14ac:dyDescent="0.25">
      <c r="A110" s="1">
        <v>45753</v>
      </c>
      <c r="B110" t="s">
        <v>24</v>
      </c>
      <c r="C110" t="s">
        <v>52</v>
      </c>
      <c r="D110" t="str">
        <f>IFERROR(VLOOKUP(B110, 'Student Data'!A$2:C$100, 3, FALSE), "")</f>
        <v>Grade 10</v>
      </c>
    </row>
    <row r="111" spans="1:4" x14ac:dyDescent="0.25">
      <c r="A111" s="1">
        <v>45753</v>
      </c>
      <c r="B111" t="s">
        <v>26</v>
      </c>
      <c r="C111" t="s">
        <v>52</v>
      </c>
      <c r="D111" t="str">
        <f>IFERROR(VLOOKUP(B111, 'Student Data'!A$2:C$100, 3, FALSE), "")</f>
        <v>Grade 10</v>
      </c>
    </row>
    <row r="112" spans="1:4" x14ac:dyDescent="0.25">
      <c r="A112" s="1">
        <v>45753</v>
      </c>
      <c r="B112" t="s">
        <v>28</v>
      </c>
      <c r="C112" t="s">
        <v>54</v>
      </c>
      <c r="D112" t="str">
        <f>IFERROR(VLOOKUP(B112, 'Student Data'!A$2:C$100, 3, FALSE), "")</f>
        <v>Grade 11</v>
      </c>
    </row>
    <row r="113" spans="1:4" x14ac:dyDescent="0.25">
      <c r="A113" s="1">
        <v>45753</v>
      </c>
      <c r="B113" t="s">
        <v>31</v>
      </c>
      <c r="C113" t="s">
        <v>51</v>
      </c>
      <c r="D113" t="str">
        <f>IFERROR(VLOOKUP(B113, 'Student Data'!A$2:C$100, 3, FALSE), "")</f>
        <v>Grade 11</v>
      </c>
    </row>
    <row r="114" spans="1:4" x14ac:dyDescent="0.25">
      <c r="A114" s="1">
        <v>45753</v>
      </c>
      <c r="B114" t="s">
        <v>33</v>
      </c>
      <c r="C114" t="s">
        <v>54</v>
      </c>
      <c r="D114" t="str">
        <f>IFERROR(VLOOKUP(B114, 'Student Data'!A$2:C$100, 3, FALSE), "")</f>
        <v>Grade 11</v>
      </c>
    </row>
    <row r="115" spans="1:4" x14ac:dyDescent="0.25">
      <c r="A115" s="1">
        <v>45753</v>
      </c>
      <c r="B115" t="s">
        <v>35</v>
      </c>
      <c r="C115" t="s">
        <v>54</v>
      </c>
      <c r="D115" t="str">
        <f>IFERROR(VLOOKUP(B115, 'Student Data'!A$2:C$100, 3, FALSE), "")</f>
        <v>Grade 11</v>
      </c>
    </row>
    <row r="116" spans="1:4" x14ac:dyDescent="0.25">
      <c r="A116" s="1">
        <v>45753</v>
      </c>
      <c r="B116" t="s">
        <v>37</v>
      </c>
      <c r="C116" t="s">
        <v>53</v>
      </c>
      <c r="D116" t="str">
        <f>IFERROR(VLOOKUP(B116, 'Student Data'!A$2:C$100, 3, FALSE), "")</f>
        <v>Grade 11</v>
      </c>
    </row>
    <row r="117" spans="1:4" x14ac:dyDescent="0.25">
      <c r="A117" s="1">
        <v>45753</v>
      </c>
      <c r="B117" t="s">
        <v>39</v>
      </c>
      <c r="C117" t="s">
        <v>52</v>
      </c>
      <c r="D117" t="str">
        <f>IFERROR(VLOOKUP(B117, 'Student Data'!A$2:C$100, 3, FALSE), "")</f>
        <v>Grade 11</v>
      </c>
    </row>
    <row r="118" spans="1:4" x14ac:dyDescent="0.25">
      <c r="A118" s="1">
        <v>45753</v>
      </c>
      <c r="B118" t="s">
        <v>41</v>
      </c>
      <c r="C118" t="s">
        <v>52</v>
      </c>
      <c r="D118" t="str">
        <f>IFERROR(VLOOKUP(B118, 'Student Data'!A$2:C$100, 3, FALSE), "")</f>
        <v>Grade 11</v>
      </c>
    </row>
    <row r="119" spans="1:4" x14ac:dyDescent="0.25">
      <c r="A119" s="1">
        <v>45753</v>
      </c>
      <c r="B119" t="s">
        <v>43</v>
      </c>
      <c r="C119" t="s">
        <v>52</v>
      </c>
      <c r="D119" t="str">
        <f>IFERROR(VLOOKUP(B119, 'Student Data'!A$2:C$100, 3, FALSE), "")</f>
        <v>Grade 11</v>
      </c>
    </row>
    <row r="120" spans="1:4" x14ac:dyDescent="0.25">
      <c r="A120" s="1">
        <v>45753</v>
      </c>
      <c r="B120" t="s">
        <v>45</v>
      </c>
      <c r="C120" t="s">
        <v>51</v>
      </c>
      <c r="D120" t="str">
        <f>IFERROR(VLOOKUP(B120, 'Student Data'!A$2:C$100, 3, FALSE), "")</f>
        <v>Grade 11</v>
      </c>
    </row>
    <row r="121" spans="1:4" x14ac:dyDescent="0.25">
      <c r="A121" s="1">
        <v>45753</v>
      </c>
      <c r="B121" t="s">
        <v>47</v>
      </c>
      <c r="C121" t="s">
        <v>51</v>
      </c>
      <c r="D121" t="str">
        <f>IFERROR(VLOOKUP(B121, 'Student Data'!A$2:C$100, 3, FALSE), "")</f>
        <v>Grade 11</v>
      </c>
    </row>
    <row r="122" spans="1:4" x14ac:dyDescent="0.25">
      <c r="A122" s="1">
        <v>45754</v>
      </c>
      <c r="B122" t="s">
        <v>5</v>
      </c>
      <c r="C122" t="s">
        <v>51</v>
      </c>
      <c r="D122" t="str">
        <f>IFERROR(VLOOKUP(B122, 'Student Data'!A$2:C$100, 3, FALSE), "")</f>
        <v>Grade 10</v>
      </c>
    </row>
    <row r="123" spans="1:4" x14ac:dyDescent="0.25">
      <c r="A123" s="1">
        <v>45754</v>
      </c>
      <c r="B123" t="s">
        <v>9</v>
      </c>
      <c r="C123" t="s">
        <v>51</v>
      </c>
      <c r="D123" t="str">
        <f>IFERROR(VLOOKUP(B123, 'Student Data'!A$2:C$100, 3, FALSE), "")</f>
        <v>Grade 10</v>
      </c>
    </row>
    <row r="124" spans="1:4" x14ac:dyDescent="0.25">
      <c r="A124" s="1">
        <v>45754</v>
      </c>
      <c r="B124" t="s">
        <v>12</v>
      </c>
      <c r="C124" t="s">
        <v>52</v>
      </c>
      <c r="D124" t="str">
        <f>IFERROR(VLOOKUP(B124, 'Student Data'!A$2:C$100, 3, FALSE), "")</f>
        <v>Grade 10</v>
      </c>
    </row>
    <row r="125" spans="1:4" x14ac:dyDescent="0.25">
      <c r="A125" s="1">
        <v>45754</v>
      </c>
      <c r="B125" t="s">
        <v>14</v>
      </c>
      <c r="C125" t="s">
        <v>51</v>
      </c>
      <c r="D125" t="str">
        <f>IFERROR(VLOOKUP(B125, 'Student Data'!A$2:C$100, 3, FALSE), "")</f>
        <v>Grade 10</v>
      </c>
    </row>
    <row r="126" spans="1:4" x14ac:dyDescent="0.25">
      <c r="A126" s="1">
        <v>45754</v>
      </c>
      <c r="B126" t="s">
        <v>16</v>
      </c>
      <c r="C126" t="s">
        <v>53</v>
      </c>
      <c r="D126" t="str">
        <f>IFERROR(VLOOKUP(B126, 'Student Data'!A$2:C$100, 3, FALSE), "")</f>
        <v>Grade 10</v>
      </c>
    </row>
    <row r="127" spans="1:4" x14ac:dyDescent="0.25">
      <c r="A127" s="1">
        <v>45754</v>
      </c>
      <c r="B127" t="s">
        <v>18</v>
      </c>
      <c r="C127" t="s">
        <v>53</v>
      </c>
      <c r="D127" t="str">
        <f>IFERROR(VLOOKUP(B127, 'Student Data'!A$2:C$100, 3, FALSE), "")</f>
        <v>Grade 10</v>
      </c>
    </row>
    <row r="128" spans="1:4" x14ac:dyDescent="0.25">
      <c r="A128" s="1">
        <v>45754</v>
      </c>
      <c r="B128" t="s">
        <v>20</v>
      </c>
      <c r="C128" t="s">
        <v>52</v>
      </c>
      <c r="D128" t="str">
        <f>IFERROR(VLOOKUP(B128, 'Student Data'!A$2:C$100, 3, FALSE), "")</f>
        <v>Grade 10</v>
      </c>
    </row>
    <row r="129" spans="1:4" x14ac:dyDescent="0.25">
      <c r="A129" s="1">
        <v>45754</v>
      </c>
      <c r="B129" t="s">
        <v>22</v>
      </c>
      <c r="C129" t="s">
        <v>54</v>
      </c>
      <c r="D129" t="str">
        <f>IFERROR(VLOOKUP(B129, 'Student Data'!A$2:C$100, 3, FALSE), "")</f>
        <v>Grade 10</v>
      </c>
    </row>
    <row r="130" spans="1:4" x14ac:dyDescent="0.25">
      <c r="A130" s="1">
        <v>45754</v>
      </c>
      <c r="B130" t="s">
        <v>24</v>
      </c>
      <c r="C130" t="s">
        <v>51</v>
      </c>
      <c r="D130" t="str">
        <f>IFERROR(VLOOKUP(B130, 'Student Data'!A$2:C$100, 3, FALSE), "")</f>
        <v>Grade 10</v>
      </c>
    </row>
    <row r="131" spans="1:4" x14ac:dyDescent="0.25">
      <c r="A131" s="1">
        <v>45754</v>
      </c>
      <c r="B131" t="s">
        <v>26</v>
      </c>
      <c r="C131" t="s">
        <v>52</v>
      </c>
      <c r="D131" t="str">
        <f>IFERROR(VLOOKUP(B131, 'Student Data'!A$2:C$100, 3, FALSE), "")</f>
        <v>Grade 10</v>
      </c>
    </row>
    <row r="132" spans="1:4" x14ac:dyDescent="0.25">
      <c r="A132" s="1">
        <v>45754</v>
      </c>
      <c r="B132" t="s">
        <v>28</v>
      </c>
      <c r="C132" t="s">
        <v>52</v>
      </c>
      <c r="D132" t="str">
        <f>IFERROR(VLOOKUP(B132, 'Student Data'!A$2:C$100, 3, FALSE), "")</f>
        <v>Grade 11</v>
      </c>
    </row>
    <row r="133" spans="1:4" x14ac:dyDescent="0.25">
      <c r="A133" s="1">
        <v>45754</v>
      </c>
      <c r="B133" t="s">
        <v>31</v>
      </c>
      <c r="C133" t="s">
        <v>52</v>
      </c>
      <c r="D133" t="str">
        <f>IFERROR(VLOOKUP(B133, 'Student Data'!A$2:C$100, 3, FALSE), "")</f>
        <v>Grade 11</v>
      </c>
    </row>
    <row r="134" spans="1:4" x14ac:dyDescent="0.25">
      <c r="A134" s="1">
        <v>45754</v>
      </c>
      <c r="B134" t="s">
        <v>33</v>
      </c>
      <c r="C134" t="s">
        <v>51</v>
      </c>
      <c r="D134" t="str">
        <f>IFERROR(VLOOKUP(B134, 'Student Data'!A$2:C$100, 3, FALSE), "")</f>
        <v>Grade 11</v>
      </c>
    </row>
    <row r="135" spans="1:4" x14ac:dyDescent="0.25">
      <c r="A135" s="1">
        <v>45754</v>
      </c>
      <c r="B135" t="s">
        <v>35</v>
      </c>
      <c r="C135" t="s">
        <v>52</v>
      </c>
      <c r="D135" t="str">
        <f>IFERROR(VLOOKUP(B135, 'Student Data'!A$2:C$100, 3, FALSE), "")</f>
        <v>Grade 11</v>
      </c>
    </row>
    <row r="136" spans="1:4" x14ac:dyDescent="0.25">
      <c r="A136" s="1">
        <v>45754</v>
      </c>
      <c r="B136" t="s">
        <v>37</v>
      </c>
      <c r="C136" t="s">
        <v>51</v>
      </c>
      <c r="D136" t="str">
        <f>IFERROR(VLOOKUP(B136, 'Student Data'!A$2:C$100, 3, FALSE), "")</f>
        <v>Grade 11</v>
      </c>
    </row>
    <row r="137" spans="1:4" x14ac:dyDescent="0.25">
      <c r="A137" s="1">
        <v>45754</v>
      </c>
      <c r="B137" t="s">
        <v>39</v>
      </c>
      <c r="C137" t="s">
        <v>52</v>
      </c>
      <c r="D137" t="str">
        <f>IFERROR(VLOOKUP(B137, 'Student Data'!A$2:C$100, 3, FALSE), "")</f>
        <v>Grade 11</v>
      </c>
    </row>
    <row r="138" spans="1:4" x14ac:dyDescent="0.25">
      <c r="A138" s="1">
        <v>45754</v>
      </c>
      <c r="B138" t="s">
        <v>41</v>
      </c>
      <c r="C138" t="s">
        <v>53</v>
      </c>
      <c r="D138" t="str">
        <f>IFERROR(VLOOKUP(B138, 'Student Data'!A$2:C$100, 3, FALSE), "")</f>
        <v>Grade 11</v>
      </c>
    </row>
    <row r="139" spans="1:4" x14ac:dyDescent="0.25">
      <c r="A139" s="1">
        <v>45754</v>
      </c>
      <c r="B139" t="s">
        <v>43</v>
      </c>
      <c r="C139" t="s">
        <v>53</v>
      </c>
      <c r="D139" t="str">
        <f>IFERROR(VLOOKUP(B139, 'Student Data'!A$2:C$100, 3, FALSE), "")</f>
        <v>Grade 11</v>
      </c>
    </row>
    <row r="140" spans="1:4" x14ac:dyDescent="0.25">
      <c r="A140" s="1">
        <v>45754</v>
      </c>
      <c r="B140" t="s">
        <v>45</v>
      </c>
      <c r="C140" t="s">
        <v>52</v>
      </c>
      <c r="D140" t="str">
        <f>IFERROR(VLOOKUP(B140, 'Student Data'!A$2:C$100, 3, FALSE), "")</f>
        <v>Grade 11</v>
      </c>
    </row>
    <row r="141" spans="1:4" x14ac:dyDescent="0.25">
      <c r="A141" s="1">
        <v>45754</v>
      </c>
      <c r="B141" t="s">
        <v>47</v>
      </c>
      <c r="C141" t="s">
        <v>54</v>
      </c>
      <c r="D141" t="str">
        <f>IFERROR(VLOOKUP(B141, 'Student Data'!A$2:C$100, 3, FALSE), "")</f>
        <v>Grade 11</v>
      </c>
    </row>
    <row r="142" spans="1:4" x14ac:dyDescent="0.25">
      <c r="A142" s="1">
        <v>45755</v>
      </c>
      <c r="B142" t="s">
        <v>5</v>
      </c>
      <c r="C142" t="s">
        <v>52</v>
      </c>
      <c r="D142" t="str">
        <f>IFERROR(VLOOKUP(B142, 'Student Data'!A$2:C$100, 3, FALSE), "")</f>
        <v>Grade 10</v>
      </c>
    </row>
    <row r="143" spans="1:4" x14ac:dyDescent="0.25">
      <c r="A143" s="1">
        <v>45755</v>
      </c>
      <c r="B143" t="s">
        <v>9</v>
      </c>
      <c r="C143" t="s">
        <v>53</v>
      </c>
      <c r="D143" t="str">
        <f>IFERROR(VLOOKUP(B143, 'Student Data'!A$2:C$100, 3, FALSE), "")</f>
        <v>Grade 10</v>
      </c>
    </row>
    <row r="144" spans="1:4" x14ac:dyDescent="0.25">
      <c r="A144" s="1">
        <v>45755</v>
      </c>
      <c r="B144" t="s">
        <v>12</v>
      </c>
      <c r="C144" t="s">
        <v>51</v>
      </c>
      <c r="D144" t="str">
        <f>IFERROR(VLOOKUP(B144, 'Student Data'!A$2:C$100, 3, FALSE), "")</f>
        <v>Grade 10</v>
      </c>
    </row>
    <row r="145" spans="1:4" x14ac:dyDescent="0.25">
      <c r="A145" s="1">
        <v>45755</v>
      </c>
      <c r="B145" t="s">
        <v>14</v>
      </c>
      <c r="C145" t="s">
        <v>53</v>
      </c>
      <c r="D145" t="str">
        <f>IFERROR(VLOOKUP(B145, 'Student Data'!A$2:C$100, 3, FALSE), "")</f>
        <v>Grade 10</v>
      </c>
    </row>
    <row r="146" spans="1:4" x14ac:dyDescent="0.25">
      <c r="A146" s="1">
        <v>45755</v>
      </c>
      <c r="B146" t="s">
        <v>16</v>
      </c>
      <c r="C146" t="s">
        <v>53</v>
      </c>
      <c r="D146" t="str">
        <f>IFERROR(VLOOKUP(B146, 'Student Data'!A$2:C$100, 3, FALSE), "")</f>
        <v>Grade 10</v>
      </c>
    </row>
    <row r="147" spans="1:4" x14ac:dyDescent="0.25">
      <c r="A147" s="1">
        <v>45755</v>
      </c>
      <c r="B147" t="s">
        <v>18</v>
      </c>
      <c r="C147" t="s">
        <v>51</v>
      </c>
      <c r="D147" t="str">
        <f>IFERROR(VLOOKUP(B147, 'Student Data'!A$2:C$100, 3, FALSE), "")</f>
        <v>Grade 10</v>
      </c>
    </row>
    <row r="148" spans="1:4" x14ac:dyDescent="0.25">
      <c r="A148" s="1">
        <v>45755</v>
      </c>
      <c r="B148" t="s">
        <v>20</v>
      </c>
      <c r="C148" t="s">
        <v>52</v>
      </c>
      <c r="D148" t="str">
        <f>IFERROR(VLOOKUP(B148, 'Student Data'!A$2:C$100, 3, FALSE), "")</f>
        <v>Grade 10</v>
      </c>
    </row>
    <row r="149" spans="1:4" x14ac:dyDescent="0.25">
      <c r="A149" s="1">
        <v>45755</v>
      </c>
      <c r="B149" t="s">
        <v>22</v>
      </c>
      <c r="C149" t="s">
        <v>53</v>
      </c>
      <c r="D149" t="str">
        <f>IFERROR(VLOOKUP(B149, 'Student Data'!A$2:C$100, 3, FALSE), "")</f>
        <v>Grade 10</v>
      </c>
    </row>
    <row r="150" spans="1:4" x14ac:dyDescent="0.25">
      <c r="A150" s="1">
        <v>45755</v>
      </c>
      <c r="B150" t="s">
        <v>24</v>
      </c>
      <c r="C150" t="s">
        <v>52</v>
      </c>
      <c r="D150" t="str">
        <f>IFERROR(VLOOKUP(B150, 'Student Data'!A$2:C$100, 3, FALSE), "")</f>
        <v>Grade 10</v>
      </c>
    </row>
    <row r="151" spans="1:4" x14ac:dyDescent="0.25">
      <c r="A151" s="1">
        <v>45755</v>
      </c>
      <c r="B151" t="s">
        <v>26</v>
      </c>
      <c r="C151" t="s">
        <v>54</v>
      </c>
      <c r="D151" t="str">
        <f>IFERROR(VLOOKUP(B151, 'Student Data'!A$2:C$100, 3, FALSE), "")</f>
        <v>Grade 10</v>
      </c>
    </row>
    <row r="152" spans="1:4" x14ac:dyDescent="0.25">
      <c r="A152" s="1">
        <v>45755</v>
      </c>
      <c r="B152" t="s">
        <v>28</v>
      </c>
      <c r="C152" t="s">
        <v>53</v>
      </c>
      <c r="D152" t="str">
        <f>IFERROR(VLOOKUP(B152, 'Student Data'!A$2:C$100, 3, FALSE), "")</f>
        <v>Grade 11</v>
      </c>
    </row>
    <row r="153" spans="1:4" x14ac:dyDescent="0.25">
      <c r="A153" s="1">
        <v>45755</v>
      </c>
      <c r="B153" t="s">
        <v>31</v>
      </c>
      <c r="C153" t="s">
        <v>52</v>
      </c>
      <c r="D153" t="str">
        <f>IFERROR(VLOOKUP(B153, 'Student Data'!A$2:C$100, 3, FALSE), "")</f>
        <v>Grade 11</v>
      </c>
    </row>
    <row r="154" spans="1:4" x14ac:dyDescent="0.25">
      <c r="A154" s="1">
        <v>45755</v>
      </c>
      <c r="B154" t="s">
        <v>33</v>
      </c>
      <c r="C154" t="s">
        <v>54</v>
      </c>
      <c r="D154" t="str">
        <f>IFERROR(VLOOKUP(B154, 'Student Data'!A$2:C$100, 3, FALSE), "")</f>
        <v>Grade 11</v>
      </c>
    </row>
    <row r="155" spans="1:4" x14ac:dyDescent="0.25">
      <c r="A155" s="1">
        <v>45755</v>
      </c>
      <c r="B155" t="s">
        <v>35</v>
      </c>
      <c r="C155" t="s">
        <v>52</v>
      </c>
      <c r="D155" t="str">
        <f>IFERROR(VLOOKUP(B155, 'Student Data'!A$2:C$100, 3, FALSE), "")</f>
        <v>Grade 11</v>
      </c>
    </row>
    <row r="156" spans="1:4" x14ac:dyDescent="0.25">
      <c r="A156" s="1">
        <v>45755</v>
      </c>
      <c r="B156" t="s">
        <v>37</v>
      </c>
      <c r="C156" t="s">
        <v>54</v>
      </c>
      <c r="D156" t="str">
        <f>IFERROR(VLOOKUP(B156, 'Student Data'!A$2:C$100, 3, FALSE), "")</f>
        <v>Grade 11</v>
      </c>
    </row>
    <row r="157" spans="1:4" x14ac:dyDescent="0.25">
      <c r="A157" s="1">
        <v>45755</v>
      </c>
      <c r="B157" t="s">
        <v>39</v>
      </c>
      <c r="C157" t="s">
        <v>53</v>
      </c>
      <c r="D157" t="str">
        <f>IFERROR(VLOOKUP(B157, 'Student Data'!A$2:C$100, 3, FALSE), "")</f>
        <v>Grade 11</v>
      </c>
    </row>
    <row r="158" spans="1:4" x14ac:dyDescent="0.25">
      <c r="A158" s="1">
        <v>45755</v>
      </c>
      <c r="B158" t="s">
        <v>41</v>
      </c>
      <c r="C158" t="s">
        <v>53</v>
      </c>
      <c r="D158" t="str">
        <f>IFERROR(VLOOKUP(B158, 'Student Data'!A$2:C$100, 3, FALSE), "")</f>
        <v>Grade 11</v>
      </c>
    </row>
    <row r="159" spans="1:4" x14ac:dyDescent="0.25">
      <c r="A159" s="1">
        <v>45755</v>
      </c>
      <c r="B159" t="s">
        <v>43</v>
      </c>
      <c r="C159" t="s">
        <v>54</v>
      </c>
      <c r="D159" t="str">
        <f>IFERROR(VLOOKUP(B159, 'Student Data'!A$2:C$100, 3, FALSE), "")</f>
        <v>Grade 11</v>
      </c>
    </row>
    <row r="160" spans="1:4" x14ac:dyDescent="0.25">
      <c r="A160" s="1">
        <v>45755</v>
      </c>
      <c r="B160" t="s">
        <v>45</v>
      </c>
      <c r="C160" t="s">
        <v>53</v>
      </c>
      <c r="D160" t="str">
        <f>IFERROR(VLOOKUP(B160, 'Student Data'!A$2:C$100, 3, FALSE), "")</f>
        <v>Grade 11</v>
      </c>
    </row>
    <row r="161" spans="1:4" x14ac:dyDescent="0.25">
      <c r="A161" s="1">
        <v>45755</v>
      </c>
      <c r="B161" t="s">
        <v>47</v>
      </c>
      <c r="C161" t="s">
        <v>53</v>
      </c>
      <c r="D161" t="str">
        <f>IFERROR(VLOOKUP(B161, 'Student Data'!A$2:C$100, 3, FALSE), "")</f>
        <v>Grade 11</v>
      </c>
    </row>
    <row r="162" spans="1:4" x14ac:dyDescent="0.25">
      <c r="A162" s="1">
        <v>45756</v>
      </c>
      <c r="B162" t="s">
        <v>5</v>
      </c>
      <c r="C162" t="s">
        <v>52</v>
      </c>
      <c r="D162" t="str">
        <f>IFERROR(VLOOKUP(B162, 'Student Data'!A$2:C$100, 3, FALSE), "")</f>
        <v>Grade 10</v>
      </c>
    </row>
    <row r="163" spans="1:4" x14ac:dyDescent="0.25">
      <c r="A163" s="1">
        <v>45756</v>
      </c>
      <c r="B163" t="s">
        <v>9</v>
      </c>
      <c r="C163" t="s">
        <v>53</v>
      </c>
      <c r="D163" t="str">
        <f>IFERROR(VLOOKUP(B163, 'Student Data'!A$2:C$100, 3, FALSE), "")</f>
        <v>Grade 10</v>
      </c>
    </row>
    <row r="164" spans="1:4" x14ac:dyDescent="0.25">
      <c r="A164" s="1">
        <v>45756</v>
      </c>
      <c r="B164" t="s">
        <v>12</v>
      </c>
      <c r="C164" t="s">
        <v>53</v>
      </c>
      <c r="D164" t="str">
        <f>IFERROR(VLOOKUP(B164, 'Student Data'!A$2:C$100, 3, FALSE), "")</f>
        <v>Grade 10</v>
      </c>
    </row>
    <row r="165" spans="1:4" x14ac:dyDescent="0.25">
      <c r="A165" s="1">
        <v>45756</v>
      </c>
      <c r="B165" t="s">
        <v>14</v>
      </c>
      <c r="C165" t="s">
        <v>52</v>
      </c>
      <c r="D165" t="str">
        <f>IFERROR(VLOOKUP(B165, 'Student Data'!A$2:C$100, 3, FALSE), "")</f>
        <v>Grade 10</v>
      </c>
    </row>
    <row r="166" spans="1:4" x14ac:dyDescent="0.25">
      <c r="A166" s="1">
        <v>45756</v>
      </c>
      <c r="B166" t="s">
        <v>16</v>
      </c>
      <c r="C166" t="s">
        <v>52</v>
      </c>
      <c r="D166" t="str">
        <f>IFERROR(VLOOKUP(B166, 'Student Data'!A$2:C$100, 3, FALSE), "")</f>
        <v>Grade 10</v>
      </c>
    </row>
    <row r="167" spans="1:4" x14ac:dyDescent="0.25">
      <c r="A167" s="1">
        <v>45756</v>
      </c>
      <c r="B167" t="s">
        <v>18</v>
      </c>
      <c r="C167" t="s">
        <v>51</v>
      </c>
      <c r="D167" t="str">
        <f>IFERROR(VLOOKUP(B167, 'Student Data'!A$2:C$100, 3, FALSE), "")</f>
        <v>Grade 10</v>
      </c>
    </row>
    <row r="168" spans="1:4" x14ac:dyDescent="0.25">
      <c r="A168" s="1">
        <v>45756</v>
      </c>
      <c r="B168" t="s">
        <v>20</v>
      </c>
      <c r="C168" t="s">
        <v>51</v>
      </c>
      <c r="D168" t="str">
        <f>IFERROR(VLOOKUP(B168, 'Student Data'!A$2:C$100, 3, FALSE), "")</f>
        <v>Grade 10</v>
      </c>
    </row>
    <row r="169" spans="1:4" x14ac:dyDescent="0.25">
      <c r="A169" s="1">
        <v>45756</v>
      </c>
      <c r="B169" t="s">
        <v>22</v>
      </c>
      <c r="C169" t="s">
        <v>52</v>
      </c>
      <c r="D169" t="str">
        <f>IFERROR(VLOOKUP(B169, 'Student Data'!A$2:C$100, 3, FALSE), "")</f>
        <v>Grade 10</v>
      </c>
    </row>
    <row r="170" spans="1:4" x14ac:dyDescent="0.25">
      <c r="A170" s="1">
        <v>45756</v>
      </c>
      <c r="B170" t="s">
        <v>24</v>
      </c>
      <c r="C170" t="s">
        <v>53</v>
      </c>
      <c r="D170" t="str">
        <f>IFERROR(VLOOKUP(B170, 'Student Data'!A$2:C$100, 3, FALSE), "")</f>
        <v>Grade 10</v>
      </c>
    </row>
    <row r="171" spans="1:4" x14ac:dyDescent="0.25">
      <c r="A171" s="1">
        <v>45756</v>
      </c>
      <c r="B171" t="s">
        <v>26</v>
      </c>
      <c r="C171" t="s">
        <v>53</v>
      </c>
      <c r="D171" t="str">
        <f>IFERROR(VLOOKUP(B171, 'Student Data'!A$2:C$100, 3, FALSE), "")</f>
        <v>Grade 10</v>
      </c>
    </row>
    <row r="172" spans="1:4" x14ac:dyDescent="0.25">
      <c r="A172" s="1">
        <v>45756</v>
      </c>
      <c r="B172" t="s">
        <v>28</v>
      </c>
      <c r="C172" t="s">
        <v>54</v>
      </c>
      <c r="D172" t="str">
        <f>IFERROR(VLOOKUP(B172, 'Student Data'!A$2:C$100, 3, FALSE), "")</f>
        <v>Grade 11</v>
      </c>
    </row>
    <row r="173" spans="1:4" x14ac:dyDescent="0.25">
      <c r="A173" s="1">
        <v>45756</v>
      </c>
      <c r="B173" t="s">
        <v>31</v>
      </c>
      <c r="C173" t="s">
        <v>53</v>
      </c>
      <c r="D173" t="str">
        <f>IFERROR(VLOOKUP(B173, 'Student Data'!A$2:C$100, 3, FALSE), "")</f>
        <v>Grade 11</v>
      </c>
    </row>
    <row r="174" spans="1:4" x14ac:dyDescent="0.25">
      <c r="A174" s="1">
        <v>45756</v>
      </c>
      <c r="B174" t="s">
        <v>33</v>
      </c>
      <c r="C174" t="s">
        <v>51</v>
      </c>
      <c r="D174" t="str">
        <f>IFERROR(VLOOKUP(B174, 'Student Data'!A$2:C$100, 3, FALSE), "")</f>
        <v>Grade 11</v>
      </c>
    </row>
    <row r="175" spans="1:4" x14ac:dyDescent="0.25">
      <c r="A175" s="1">
        <v>45756</v>
      </c>
      <c r="B175" t="s">
        <v>35</v>
      </c>
      <c r="C175" t="s">
        <v>53</v>
      </c>
      <c r="D175" t="str">
        <f>IFERROR(VLOOKUP(B175, 'Student Data'!A$2:C$100, 3, FALSE), "")</f>
        <v>Grade 11</v>
      </c>
    </row>
    <row r="176" spans="1:4" x14ac:dyDescent="0.25">
      <c r="A176" s="1">
        <v>45756</v>
      </c>
      <c r="B176" t="s">
        <v>37</v>
      </c>
      <c r="C176" t="s">
        <v>52</v>
      </c>
      <c r="D176" t="str">
        <f>IFERROR(VLOOKUP(B176, 'Student Data'!A$2:C$100, 3, FALSE), "")</f>
        <v>Grade 11</v>
      </c>
    </row>
    <row r="177" spans="1:4" x14ac:dyDescent="0.25">
      <c r="A177" s="1">
        <v>45756</v>
      </c>
      <c r="B177" t="s">
        <v>39</v>
      </c>
      <c r="C177" t="s">
        <v>53</v>
      </c>
      <c r="D177" t="str">
        <f>IFERROR(VLOOKUP(B177, 'Student Data'!A$2:C$100, 3, FALSE), "")</f>
        <v>Grade 11</v>
      </c>
    </row>
    <row r="178" spans="1:4" x14ac:dyDescent="0.25">
      <c r="A178" s="1">
        <v>45756</v>
      </c>
      <c r="B178" t="s">
        <v>41</v>
      </c>
      <c r="C178" t="s">
        <v>52</v>
      </c>
      <c r="D178" t="str">
        <f>IFERROR(VLOOKUP(B178, 'Student Data'!A$2:C$100, 3, FALSE), "")</f>
        <v>Grade 11</v>
      </c>
    </row>
    <row r="179" spans="1:4" x14ac:dyDescent="0.25">
      <c r="A179" s="1">
        <v>45756</v>
      </c>
      <c r="B179" t="s">
        <v>43</v>
      </c>
      <c r="C179" t="s">
        <v>52</v>
      </c>
      <c r="D179" t="str">
        <f>IFERROR(VLOOKUP(B179, 'Student Data'!A$2:C$100, 3, FALSE), "")</f>
        <v>Grade 11</v>
      </c>
    </row>
    <row r="180" spans="1:4" x14ac:dyDescent="0.25">
      <c r="A180" s="1">
        <v>45756</v>
      </c>
      <c r="B180" t="s">
        <v>45</v>
      </c>
      <c r="C180" t="s">
        <v>53</v>
      </c>
      <c r="D180" t="str">
        <f>IFERROR(VLOOKUP(B180, 'Student Data'!A$2:C$100, 3, FALSE), "")</f>
        <v>Grade 11</v>
      </c>
    </row>
    <row r="181" spans="1:4" x14ac:dyDescent="0.25">
      <c r="A181" s="1">
        <v>45756</v>
      </c>
      <c r="B181" t="s">
        <v>47</v>
      </c>
      <c r="C181" t="s">
        <v>53</v>
      </c>
      <c r="D181" t="str">
        <f>IFERROR(VLOOKUP(B181, 'Student Data'!A$2:C$100, 3, FALSE), "")</f>
        <v>Grade 11</v>
      </c>
    </row>
    <row r="182" spans="1:4" x14ac:dyDescent="0.25">
      <c r="A182" s="1">
        <v>45757</v>
      </c>
      <c r="B182" t="s">
        <v>5</v>
      </c>
      <c r="C182" t="s">
        <v>51</v>
      </c>
      <c r="D182" t="str">
        <f>IFERROR(VLOOKUP(B182, 'Student Data'!A$2:C$100, 3, FALSE), "")</f>
        <v>Grade 10</v>
      </c>
    </row>
    <row r="183" spans="1:4" x14ac:dyDescent="0.25">
      <c r="A183" s="1">
        <v>45757</v>
      </c>
      <c r="B183" t="s">
        <v>9</v>
      </c>
      <c r="C183" t="s">
        <v>52</v>
      </c>
      <c r="D183" t="str">
        <f>IFERROR(VLOOKUP(B183, 'Student Data'!A$2:C$100, 3, FALSE), "")</f>
        <v>Grade 10</v>
      </c>
    </row>
    <row r="184" spans="1:4" x14ac:dyDescent="0.25">
      <c r="A184" s="1">
        <v>45757</v>
      </c>
      <c r="B184" t="s">
        <v>12</v>
      </c>
      <c r="C184" t="s">
        <v>51</v>
      </c>
      <c r="D184" t="str">
        <f>IFERROR(VLOOKUP(B184, 'Student Data'!A$2:C$100, 3, FALSE), "")</f>
        <v>Grade 10</v>
      </c>
    </row>
    <row r="185" spans="1:4" x14ac:dyDescent="0.25">
      <c r="A185" s="1">
        <v>45757</v>
      </c>
      <c r="B185" t="s">
        <v>14</v>
      </c>
      <c r="C185" t="s">
        <v>51</v>
      </c>
      <c r="D185" t="str">
        <f>IFERROR(VLOOKUP(B185, 'Student Data'!A$2:C$100, 3, FALSE), "")</f>
        <v>Grade 10</v>
      </c>
    </row>
    <row r="186" spans="1:4" x14ac:dyDescent="0.25">
      <c r="A186" s="1">
        <v>45757</v>
      </c>
      <c r="B186" t="s">
        <v>16</v>
      </c>
      <c r="C186" t="s">
        <v>51</v>
      </c>
      <c r="D186" t="str">
        <f>IFERROR(VLOOKUP(B186, 'Student Data'!A$2:C$100, 3, FALSE), "")</f>
        <v>Grade 10</v>
      </c>
    </row>
    <row r="187" spans="1:4" x14ac:dyDescent="0.25">
      <c r="A187" s="1">
        <v>45757</v>
      </c>
      <c r="B187" t="s">
        <v>18</v>
      </c>
      <c r="C187" t="s">
        <v>51</v>
      </c>
      <c r="D187" t="str">
        <f>IFERROR(VLOOKUP(B187, 'Student Data'!A$2:C$100, 3, FALSE), "")</f>
        <v>Grade 10</v>
      </c>
    </row>
    <row r="188" spans="1:4" x14ac:dyDescent="0.25">
      <c r="A188" s="1">
        <v>45757</v>
      </c>
      <c r="B188" t="s">
        <v>20</v>
      </c>
      <c r="C188" t="s">
        <v>51</v>
      </c>
      <c r="D188" t="str">
        <f>IFERROR(VLOOKUP(B188, 'Student Data'!A$2:C$100, 3, FALSE), "")</f>
        <v>Grade 10</v>
      </c>
    </row>
    <row r="189" spans="1:4" x14ac:dyDescent="0.25">
      <c r="A189" s="1">
        <v>45757</v>
      </c>
      <c r="B189" t="s">
        <v>22</v>
      </c>
      <c r="C189" t="s">
        <v>51</v>
      </c>
      <c r="D189" t="str">
        <f>IFERROR(VLOOKUP(B189, 'Student Data'!A$2:C$100, 3, FALSE), "")</f>
        <v>Grade 10</v>
      </c>
    </row>
    <row r="190" spans="1:4" x14ac:dyDescent="0.25">
      <c r="A190" s="1">
        <v>45757</v>
      </c>
      <c r="B190" t="s">
        <v>24</v>
      </c>
      <c r="C190" t="s">
        <v>52</v>
      </c>
      <c r="D190" t="str">
        <f>IFERROR(VLOOKUP(B190, 'Student Data'!A$2:C$100, 3, FALSE), "")</f>
        <v>Grade 10</v>
      </c>
    </row>
    <row r="191" spans="1:4" x14ac:dyDescent="0.25">
      <c r="A191" s="1">
        <v>45757</v>
      </c>
      <c r="B191" t="s">
        <v>26</v>
      </c>
      <c r="C191" t="s">
        <v>53</v>
      </c>
      <c r="D191" t="str">
        <f>IFERROR(VLOOKUP(B191, 'Student Data'!A$2:C$100, 3, FALSE), "")</f>
        <v>Grade 10</v>
      </c>
    </row>
    <row r="192" spans="1:4" x14ac:dyDescent="0.25">
      <c r="A192" s="1">
        <v>45757</v>
      </c>
      <c r="B192" t="s">
        <v>28</v>
      </c>
      <c r="C192" t="s">
        <v>53</v>
      </c>
      <c r="D192" t="str">
        <f>IFERROR(VLOOKUP(B192, 'Student Data'!A$2:C$100, 3, FALSE), "")</f>
        <v>Grade 11</v>
      </c>
    </row>
    <row r="193" spans="1:4" x14ac:dyDescent="0.25">
      <c r="A193" s="1">
        <v>45757</v>
      </c>
      <c r="B193" t="s">
        <v>31</v>
      </c>
      <c r="C193" t="s">
        <v>54</v>
      </c>
      <c r="D193" t="str">
        <f>IFERROR(VLOOKUP(B193, 'Student Data'!A$2:C$100, 3, FALSE), "")</f>
        <v>Grade 11</v>
      </c>
    </row>
    <row r="194" spans="1:4" x14ac:dyDescent="0.25">
      <c r="A194" s="1">
        <v>45757</v>
      </c>
      <c r="B194" t="s">
        <v>33</v>
      </c>
      <c r="C194" t="s">
        <v>53</v>
      </c>
      <c r="D194" t="str">
        <f>IFERROR(VLOOKUP(B194, 'Student Data'!A$2:C$100, 3, FALSE), "")</f>
        <v>Grade 11</v>
      </c>
    </row>
    <row r="195" spans="1:4" x14ac:dyDescent="0.25">
      <c r="A195" s="1">
        <v>45757</v>
      </c>
      <c r="B195" t="s">
        <v>35</v>
      </c>
      <c r="C195" t="s">
        <v>52</v>
      </c>
      <c r="D195" t="str">
        <f>IFERROR(VLOOKUP(B195, 'Student Data'!A$2:C$100, 3, FALSE), "")</f>
        <v>Grade 11</v>
      </c>
    </row>
    <row r="196" spans="1:4" x14ac:dyDescent="0.25">
      <c r="A196" s="1">
        <v>45757</v>
      </c>
      <c r="B196" t="s">
        <v>37</v>
      </c>
      <c r="C196" t="s">
        <v>52</v>
      </c>
      <c r="D196" t="str">
        <f>IFERROR(VLOOKUP(B196, 'Student Data'!A$2:C$100, 3, FALSE), "")</f>
        <v>Grade 11</v>
      </c>
    </row>
    <row r="197" spans="1:4" x14ac:dyDescent="0.25">
      <c r="A197" s="1">
        <v>45757</v>
      </c>
      <c r="B197" t="s">
        <v>39</v>
      </c>
      <c r="C197" t="s">
        <v>53</v>
      </c>
      <c r="D197" t="str">
        <f>IFERROR(VLOOKUP(B197, 'Student Data'!A$2:C$100, 3, FALSE), "")</f>
        <v>Grade 11</v>
      </c>
    </row>
    <row r="198" spans="1:4" x14ac:dyDescent="0.25">
      <c r="A198" s="1">
        <v>45757</v>
      </c>
      <c r="B198" t="s">
        <v>41</v>
      </c>
      <c r="C198" t="s">
        <v>51</v>
      </c>
      <c r="D198" t="str">
        <f>IFERROR(VLOOKUP(B198, 'Student Data'!A$2:C$100, 3, FALSE), "")</f>
        <v>Grade 11</v>
      </c>
    </row>
    <row r="199" spans="1:4" x14ac:dyDescent="0.25">
      <c r="A199" s="1">
        <v>45757</v>
      </c>
      <c r="B199" t="s">
        <v>43</v>
      </c>
      <c r="C199" t="s">
        <v>52</v>
      </c>
      <c r="D199" t="str">
        <f>IFERROR(VLOOKUP(B199, 'Student Data'!A$2:C$100, 3, FALSE), "")</f>
        <v>Grade 11</v>
      </c>
    </row>
    <row r="200" spans="1:4" x14ac:dyDescent="0.25">
      <c r="A200" s="1">
        <v>45757</v>
      </c>
      <c r="B200" t="s">
        <v>45</v>
      </c>
      <c r="C200" t="s">
        <v>51</v>
      </c>
      <c r="D200" t="str">
        <f>IFERROR(VLOOKUP(B200, 'Student Data'!A$2:C$100, 3, FALSE), "")</f>
        <v>Grade 11</v>
      </c>
    </row>
    <row r="201" spans="1:4" x14ac:dyDescent="0.25">
      <c r="A201" s="1">
        <v>45757</v>
      </c>
      <c r="B201" t="s">
        <v>47</v>
      </c>
      <c r="C201" t="s">
        <v>53</v>
      </c>
      <c r="D201" t="str">
        <f>IFERROR(VLOOKUP(B201, 'Student Data'!A$2:C$100, 3, FALSE), "")</f>
        <v>Grade 11</v>
      </c>
    </row>
    <row r="202" spans="1:4" x14ac:dyDescent="0.25">
      <c r="A202" s="1">
        <v>45758</v>
      </c>
      <c r="B202" t="s">
        <v>5</v>
      </c>
      <c r="C202" t="s">
        <v>52</v>
      </c>
      <c r="D202" t="str">
        <f>IFERROR(VLOOKUP(B202, 'Student Data'!A$2:C$100, 3, FALSE), "")</f>
        <v>Grade 10</v>
      </c>
    </row>
    <row r="203" spans="1:4" x14ac:dyDescent="0.25">
      <c r="A203" s="1">
        <v>45758</v>
      </c>
      <c r="B203" t="s">
        <v>9</v>
      </c>
      <c r="C203" t="s">
        <v>54</v>
      </c>
      <c r="D203" t="str">
        <f>IFERROR(VLOOKUP(B203, 'Student Data'!A$2:C$100, 3, FALSE), "")</f>
        <v>Grade 10</v>
      </c>
    </row>
    <row r="204" spans="1:4" x14ac:dyDescent="0.25">
      <c r="A204" s="1">
        <v>45758</v>
      </c>
      <c r="B204" t="s">
        <v>12</v>
      </c>
      <c r="C204" t="s">
        <v>53</v>
      </c>
      <c r="D204" t="str">
        <f>IFERROR(VLOOKUP(B204, 'Student Data'!A$2:C$100, 3, FALSE), "")</f>
        <v>Grade 10</v>
      </c>
    </row>
    <row r="205" spans="1:4" x14ac:dyDescent="0.25">
      <c r="A205" s="1">
        <v>45758</v>
      </c>
      <c r="B205" t="s">
        <v>14</v>
      </c>
      <c r="C205" t="s">
        <v>53</v>
      </c>
      <c r="D205" t="str">
        <f>IFERROR(VLOOKUP(B205, 'Student Data'!A$2:C$100, 3, FALSE), "")</f>
        <v>Grade 10</v>
      </c>
    </row>
    <row r="206" spans="1:4" x14ac:dyDescent="0.25">
      <c r="A206" s="1">
        <v>45758</v>
      </c>
      <c r="B206" t="s">
        <v>16</v>
      </c>
      <c r="C206" t="s">
        <v>54</v>
      </c>
      <c r="D206" t="str">
        <f>IFERROR(VLOOKUP(B206, 'Student Data'!A$2:C$100, 3, FALSE), "")</f>
        <v>Grade 10</v>
      </c>
    </row>
    <row r="207" spans="1:4" x14ac:dyDescent="0.25">
      <c r="A207" s="1">
        <v>45758</v>
      </c>
      <c r="B207" t="s">
        <v>18</v>
      </c>
      <c r="C207" t="s">
        <v>54</v>
      </c>
      <c r="D207" t="str">
        <f>IFERROR(VLOOKUP(B207, 'Student Data'!A$2:C$100, 3, FALSE), "")</f>
        <v>Grade 10</v>
      </c>
    </row>
    <row r="208" spans="1:4" x14ac:dyDescent="0.25">
      <c r="A208" s="1">
        <v>45758</v>
      </c>
      <c r="B208" t="s">
        <v>20</v>
      </c>
      <c r="C208" t="s">
        <v>52</v>
      </c>
      <c r="D208" t="str">
        <f>IFERROR(VLOOKUP(B208, 'Student Data'!A$2:C$100, 3, FALSE), "")</f>
        <v>Grade 10</v>
      </c>
    </row>
    <row r="209" spans="1:4" x14ac:dyDescent="0.25">
      <c r="A209" s="1">
        <v>45758</v>
      </c>
      <c r="B209" t="s">
        <v>22</v>
      </c>
      <c r="C209" t="s">
        <v>51</v>
      </c>
      <c r="D209" t="str">
        <f>IFERROR(VLOOKUP(B209, 'Student Data'!A$2:C$100, 3, FALSE), "")</f>
        <v>Grade 10</v>
      </c>
    </row>
    <row r="210" spans="1:4" x14ac:dyDescent="0.25">
      <c r="A210" s="1">
        <v>45758</v>
      </c>
      <c r="B210" t="s">
        <v>24</v>
      </c>
      <c r="C210" t="s">
        <v>53</v>
      </c>
      <c r="D210" t="str">
        <f>IFERROR(VLOOKUP(B210, 'Student Data'!A$2:C$100, 3, FALSE), "")</f>
        <v>Grade 10</v>
      </c>
    </row>
    <row r="211" spans="1:4" x14ac:dyDescent="0.25">
      <c r="A211" s="1">
        <v>45758</v>
      </c>
      <c r="B211" t="s">
        <v>26</v>
      </c>
      <c r="C211" t="s">
        <v>51</v>
      </c>
      <c r="D211" t="str">
        <f>IFERROR(VLOOKUP(B211, 'Student Data'!A$2:C$100, 3, FALSE), "")</f>
        <v>Grade 10</v>
      </c>
    </row>
    <row r="212" spans="1:4" x14ac:dyDescent="0.25">
      <c r="A212" s="1">
        <v>45758</v>
      </c>
      <c r="B212" t="s">
        <v>28</v>
      </c>
      <c r="C212" t="s">
        <v>53</v>
      </c>
      <c r="D212" t="str">
        <f>IFERROR(VLOOKUP(B212, 'Student Data'!A$2:C$100, 3, FALSE), "")</f>
        <v>Grade 11</v>
      </c>
    </row>
    <row r="213" spans="1:4" x14ac:dyDescent="0.25">
      <c r="A213" s="1">
        <v>45758</v>
      </c>
      <c r="B213" t="s">
        <v>31</v>
      </c>
      <c r="C213" t="s">
        <v>54</v>
      </c>
      <c r="D213" t="str">
        <f>IFERROR(VLOOKUP(B213, 'Student Data'!A$2:C$100, 3, FALSE), "")</f>
        <v>Grade 11</v>
      </c>
    </row>
    <row r="214" spans="1:4" x14ac:dyDescent="0.25">
      <c r="A214" s="1">
        <v>45758</v>
      </c>
      <c r="B214" t="s">
        <v>33</v>
      </c>
      <c r="C214" t="s">
        <v>53</v>
      </c>
      <c r="D214" t="str">
        <f>IFERROR(VLOOKUP(B214, 'Student Data'!A$2:C$100, 3, FALSE), "")</f>
        <v>Grade 11</v>
      </c>
    </row>
    <row r="215" spans="1:4" x14ac:dyDescent="0.25">
      <c r="A215" s="1">
        <v>45758</v>
      </c>
      <c r="B215" t="s">
        <v>35</v>
      </c>
      <c r="C215" t="s">
        <v>51</v>
      </c>
      <c r="D215" t="str">
        <f>IFERROR(VLOOKUP(B215, 'Student Data'!A$2:C$100, 3, FALSE), "")</f>
        <v>Grade 11</v>
      </c>
    </row>
    <row r="216" spans="1:4" x14ac:dyDescent="0.25">
      <c r="A216" s="1">
        <v>45758</v>
      </c>
      <c r="B216" t="s">
        <v>37</v>
      </c>
      <c r="C216" t="s">
        <v>52</v>
      </c>
      <c r="D216" t="str">
        <f>IFERROR(VLOOKUP(B216, 'Student Data'!A$2:C$100, 3, FALSE), "")</f>
        <v>Grade 11</v>
      </c>
    </row>
    <row r="217" spans="1:4" x14ac:dyDescent="0.25">
      <c r="A217" s="1">
        <v>45758</v>
      </c>
      <c r="B217" t="s">
        <v>39</v>
      </c>
      <c r="C217" t="s">
        <v>53</v>
      </c>
      <c r="D217" t="str">
        <f>IFERROR(VLOOKUP(B217, 'Student Data'!A$2:C$100, 3, FALSE), "")</f>
        <v>Grade 11</v>
      </c>
    </row>
    <row r="218" spans="1:4" x14ac:dyDescent="0.25">
      <c r="A218" s="1">
        <v>45758</v>
      </c>
      <c r="B218" t="s">
        <v>41</v>
      </c>
      <c r="C218" t="s">
        <v>53</v>
      </c>
      <c r="D218" t="str">
        <f>IFERROR(VLOOKUP(B218, 'Student Data'!A$2:C$100, 3, FALSE), "")</f>
        <v>Grade 11</v>
      </c>
    </row>
    <row r="219" spans="1:4" x14ac:dyDescent="0.25">
      <c r="A219" s="1">
        <v>45758</v>
      </c>
      <c r="B219" t="s">
        <v>43</v>
      </c>
      <c r="C219" t="s">
        <v>53</v>
      </c>
      <c r="D219" t="str">
        <f>IFERROR(VLOOKUP(B219, 'Student Data'!A$2:C$100, 3, FALSE), "")</f>
        <v>Grade 11</v>
      </c>
    </row>
    <row r="220" spans="1:4" x14ac:dyDescent="0.25">
      <c r="A220" s="1">
        <v>45758</v>
      </c>
      <c r="B220" t="s">
        <v>45</v>
      </c>
      <c r="C220" t="s">
        <v>52</v>
      </c>
      <c r="D220" t="str">
        <f>IFERROR(VLOOKUP(B220, 'Student Data'!A$2:C$100, 3, FALSE), "")</f>
        <v>Grade 11</v>
      </c>
    </row>
    <row r="221" spans="1:4" x14ac:dyDescent="0.25">
      <c r="A221" s="1">
        <v>45758</v>
      </c>
      <c r="B221" t="s">
        <v>47</v>
      </c>
      <c r="C221" t="s">
        <v>53</v>
      </c>
      <c r="D221" t="str">
        <f>IFERROR(VLOOKUP(B221, 'Student Data'!A$2:C$100, 3, FALSE), "")</f>
        <v>Grade 11</v>
      </c>
    </row>
    <row r="222" spans="1:4" x14ac:dyDescent="0.25">
      <c r="A222" s="1">
        <v>45759</v>
      </c>
      <c r="B222" t="s">
        <v>5</v>
      </c>
      <c r="C222" t="s">
        <v>53</v>
      </c>
      <c r="D222" t="str">
        <f>IFERROR(VLOOKUP(B222, 'Student Data'!A$2:C$100, 3, FALSE), "")</f>
        <v>Grade 10</v>
      </c>
    </row>
    <row r="223" spans="1:4" x14ac:dyDescent="0.25">
      <c r="A223" s="1">
        <v>45759</v>
      </c>
      <c r="B223" t="s">
        <v>9</v>
      </c>
      <c r="C223" t="s">
        <v>51</v>
      </c>
      <c r="D223" t="str">
        <f>IFERROR(VLOOKUP(B223, 'Student Data'!A$2:C$100, 3, FALSE), "")</f>
        <v>Grade 10</v>
      </c>
    </row>
    <row r="224" spans="1:4" x14ac:dyDescent="0.25">
      <c r="A224" s="1">
        <v>45759</v>
      </c>
      <c r="B224" t="s">
        <v>12</v>
      </c>
      <c r="C224" t="s">
        <v>52</v>
      </c>
      <c r="D224" t="str">
        <f>IFERROR(VLOOKUP(B224, 'Student Data'!A$2:C$100, 3, FALSE), "")</f>
        <v>Grade 10</v>
      </c>
    </row>
    <row r="225" spans="1:4" x14ac:dyDescent="0.25">
      <c r="A225" s="1">
        <v>45759</v>
      </c>
      <c r="B225" t="s">
        <v>14</v>
      </c>
      <c r="C225" t="s">
        <v>54</v>
      </c>
      <c r="D225" t="str">
        <f>IFERROR(VLOOKUP(B225, 'Student Data'!A$2:C$100, 3, FALSE), "")</f>
        <v>Grade 10</v>
      </c>
    </row>
    <row r="226" spans="1:4" x14ac:dyDescent="0.25">
      <c r="A226" s="1">
        <v>45759</v>
      </c>
      <c r="B226" t="s">
        <v>16</v>
      </c>
      <c r="C226" t="s">
        <v>53</v>
      </c>
      <c r="D226" t="str">
        <f>IFERROR(VLOOKUP(B226, 'Student Data'!A$2:C$100, 3, FALSE), "")</f>
        <v>Grade 10</v>
      </c>
    </row>
    <row r="227" spans="1:4" x14ac:dyDescent="0.25">
      <c r="A227" s="1">
        <v>45759</v>
      </c>
      <c r="B227" t="s">
        <v>18</v>
      </c>
      <c r="C227" t="s">
        <v>54</v>
      </c>
      <c r="D227" t="str">
        <f>IFERROR(VLOOKUP(B227, 'Student Data'!A$2:C$100, 3, FALSE), "")</f>
        <v>Grade 10</v>
      </c>
    </row>
    <row r="228" spans="1:4" x14ac:dyDescent="0.25">
      <c r="A228" s="1">
        <v>45759</v>
      </c>
      <c r="B228" t="s">
        <v>20</v>
      </c>
      <c r="C228" t="s">
        <v>53</v>
      </c>
      <c r="D228" t="str">
        <f>IFERROR(VLOOKUP(B228, 'Student Data'!A$2:C$100, 3, FALSE), "")</f>
        <v>Grade 10</v>
      </c>
    </row>
    <row r="229" spans="1:4" x14ac:dyDescent="0.25">
      <c r="A229" s="1">
        <v>45759</v>
      </c>
      <c r="B229" t="s">
        <v>22</v>
      </c>
      <c r="C229" t="s">
        <v>53</v>
      </c>
      <c r="D229" t="str">
        <f>IFERROR(VLOOKUP(B229, 'Student Data'!A$2:C$100, 3, FALSE), "")</f>
        <v>Grade 10</v>
      </c>
    </row>
    <row r="230" spans="1:4" x14ac:dyDescent="0.25">
      <c r="A230" s="1">
        <v>45759</v>
      </c>
      <c r="B230" t="s">
        <v>24</v>
      </c>
      <c r="C230" t="s">
        <v>52</v>
      </c>
      <c r="D230" t="str">
        <f>IFERROR(VLOOKUP(B230, 'Student Data'!A$2:C$100, 3, FALSE), "")</f>
        <v>Grade 10</v>
      </c>
    </row>
    <row r="231" spans="1:4" x14ac:dyDescent="0.25">
      <c r="A231" s="1">
        <v>45759</v>
      </c>
      <c r="B231" t="s">
        <v>26</v>
      </c>
      <c r="C231" t="s">
        <v>52</v>
      </c>
      <c r="D231" t="str">
        <f>IFERROR(VLOOKUP(B231, 'Student Data'!A$2:C$100, 3, FALSE), "")</f>
        <v>Grade 10</v>
      </c>
    </row>
    <row r="232" spans="1:4" x14ac:dyDescent="0.25">
      <c r="A232" s="1">
        <v>45759</v>
      </c>
      <c r="B232" t="s">
        <v>28</v>
      </c>
      <c r="C232" t="s">
        <v>54</v>
      </c>
      <c r="D232" t="str">
        <f>IFERROR(VLOOKUP(B232, 'Student Data'!A$2:C$100, 3, FALSE), "")</f>
        <v>Grade 11</v>
      </c>
    </row>
    <row r="233" spans="1:4" x14ac:dyDescent="0.25">
      <c r="A233" s="1">
        <v>45759</v>
      </c>
      <c r="B233" t="s">
        <v>31</v>
      </c>
      <c r="C233" t="s">
        <v>54</v>
      </c>
      <c r="D233" t="str">
        <f>IFERROR(VLOOKUP(B233, 'Student Data'!A$2:C$100, 3, FALSE), "")</f>
        <v>Grade 11</v>
      </c>
    </row>
    <row r="234" spans="1:4" x14ac:dyDescent="0.25">
      <c r="A234" s="1">
        <v>45759</v>
      </c>
      <c r="B234" t="s">
        <v>33</v>
      </c>
      <c r="C234" t="s">
        <v>53</v>
      </c>
      <c r="D234" t="str">
        <f>IFERROR(VLOOKUP(B234, 'Student Data'!A$2:C$100, 3, FALSE), "")</f>
        <v>Grade 11</v>
      </c>
    </row>
    <row r="235" spans="1:4" x14ac:dyDescent="0.25">
      <c r="A235" s="1">
        <v>45759</v>
      </c>
      <c r="B235" t="s">
        <v>35</v>
      </c>
      <c r="C235" t="s">
        <v>52</v>
      </c>
      <c r="D235" t="str">
        <f>IFERROR(VLOOKUP(B235, 'Student Data'!A$2:C$100, 3, FALSE), "")</f>
        <v>Grade 11</v>
      </c>
    </row>
    <row r="236" spans="1:4" x14ac:dyDescent="0.25">
      <c r="A236" s="1">
        <v>45759</v>
      </c>
      <c r="B236" t="s">
        <v>37</v>
      </c>
      <c r="C236" t="s">
        <v>52</v>
      </c>
      <c r="D236" t="str">
        <f>IFERROR(VLOOKUP(B236, 'Student Data'!A$2:C$100, 3, FALSE), "")</f>
        <v>Grade 11</v>
      </c>
    </row>
    <row r="237" spans="1:4" x14ac:dyDescent="0.25">
      <c r="A237" s="1">
        <v>45759</v>
      </c>
      <c r="B237" t="s">
        <v>39</v>
      </c>
      <c r="C237" t="s">
        <v>53</v>
      </c>
      <c r="D237" t="str">
        <f>IFERROR(VLOOKUP(B237, 'Student Data'!A$2:C$100, 3, FALSE), "")</f>
        <v>Grade 11</v>
      </c>
    </row>
    <row r="238" spans="1:4" x14ac:dyDescent="0.25">
      <c r="A238" s="1">
        <v>45759</v>
      </c>
      <c r="B238" t="s">
        <v>41</v>
      </c>
      <c r="C238" t="s">
        <v>53</v>
      </c>
      <c r="D238" t="str">
        <f>IFERROR(VLOOKUP(B238, 'Student Data'!A$2:C$100, 3, FALSE), "")</f>
        <v>Grade 11</v>
      </c>
    </row>
    <row r="239" spans="1:4" x14ac:dyDescent="0.25">
      <c r="A239" s="1">
        <v>45759</v>
      </c>
      <c r="B239" t="s">
        <v>43</v>
      </c>
      <c r="C239" t="s">
        <v>52</v>
      </c>
      <c r="D239" t="str">
        <f>IFERROR(VLOOKUP(B239, 'Student Data'!A$2:C$100, 3, FALSE), "")</f>
        <v>Grade 11</v>
      </c>
    </row>
    <row r="240" spans="1:4" x14ac:dyDescent="0.25">
      <c r="A240" s="1">
        <v>45759</v>
      </c>
      <c r="B240" t="s">
        <v>45</v>
      </c>
      <c r="C240" t="s">
        <v>53</v>
      </c>
      <c r="D240" t="str">
        <f>IFERROR(VLOOKUP(B240, 'Student Data'!A$2:C$100, 3, FALSE), "")</f>
        <v>Grade 11</v>
      </c>
    </row>
    <row r="241" spans="1:4" x14ac:dyDescent="0.25">
      <c r="A241" s="1">
        <v>45759</v>
      </c>
      <c r="B241" t="s">
        <v>47</v>
      </c>
      <c r="C241" t="s">
        <v>54</v>
      </c>
      <c r="D241" t="str">
        <f>IFERROR(VLOOKUP(B241, 'Student Data'!A$2:C$100, 3, FALSE), "")</f>
        <v>Grade 11</v>
      </c>
    </row>
    <row r="242" spans="1:4" x14ac:dyDescent="0.25">
      <c r="A242" s="1">
        <v>45760</v>
      </c>
      <c r="B242" t="s">
        <v>5</v>
      </c>
      <c r="C242" t="s">
        <v>54</v>
      </c>
      <c r="D242" t="str">
        <f>IFERROR(VLOOKUP(B242, 'Student Data'!A$2:C$100, 3, FALSE), "")</f>
        <v>Grade 10</v>
      </c>
    </row>
    <row r="243" spans="1:4" x14ac:dyDescent="0.25">
      <c r="A243" s="1">
        <v>45760</v>
      </c>
      <c r="B243" t="s">
        <v>9</v>
      </c>
      <c r="C243" t="s">
        <v>51</v>
      </c>
      <c r="D243" t="str">
        <f>IFERROR(VLOOKUP(B243, 'Student Data'!A$2:C$100, 3, FALSE), "")</f>
        <v>Grade 10</v>
      </c>
    </row>
    <row r="244" spans="1:4" x14ac:dyDescent="0.25">
      <c r="A244" s="1">
        <v>45760</v>
      </c>
      <c r="B244" t="s">
        <v>12</v>
      </c>
      <c r="C244" t="s">
        <v>51</v>
      </c>
      <c r="D244" t="str">
        <f>IFERROR(VLOOKUP(B244, 'Student Data'!A$2:C$100, 3, FALSE), "")</f>
        <v>Grade 10</v>
      </c>
    </row>
    <row r="245" spans="1:4" x14ac:dyDescent="0.25">
      <c r="A245" s="1">
        <v>45760</v>
      </c>
      <c r="B245" t="s">
        <v>14</v>
      </c>
      <c r="C245" t="s">
        <v>54</v>
      </c>
      <c r="D245" t="str">
        <f>IFERROR(VLOOKUP(B245, 'Student Data'!A$2:C$100, 3, FALSE), "")</f>
        <v>Grade 10</v>
      </c>
    </row>
    <row r="246" spans="1:4" x14ac:dyDescent="0.25">
      <c r="A246" s="1">
        <v>45760</v>
      </c>
      <c r="B246" t="s">
        <v>16</v>
      </c>
      <c r="C246" t="s">
        <v>54</v>
      </c>
      <c r="D246" t="str">
        <f>IFERROR(VLOOKUP(B246, 'Student Data'!A$2:C$100, 3, FALSE), "")</f>
        <v>Grade 10</v>
      </c>
    </row>
    <row r="247" spans="1:4" x14ac:dyDescent="0.25">
      <c r="A247" s="1">
        <v>45760</v>
      </c>
      <c r="B247" t="s">
        <v>18</v>
      </c>
      <c r="C247" t="s">
        <v>52</v>
      </c>
      <c r="D247" t="str">
        <f>IFERROR(VLOOKUP(B247, 'Student Data'!A$2:C$100, 3, FALSE), "")</f>
        <v>Grade 10</v>
      </c>
    </row>
    <row r="248" spans="1:4" x14ac:dyDescent="0.25">
      <c r="A248" s="1">
        <v>45760</v>
      </c>
      <c r="B248" t="s">
        <v>20</v>
      </c>
      <c r="C248" t="s">
        <v>53</v>
      </c>
      <c r="D248" t="str">
        <f>IFERROR(VLOOKUP(B248, 'Student Data'!A$2:C$100, 3, FALSE), "")</f>
        <v>Grade 10</v>
      </c>
    </row>
    <row r="249" spans="1:4" x14ac:dyDescent="0.25">
      <c r="A249" s="1">
        <v>45760</v>
      </c>
      <c r="B249" t="s">
        <v>22</v>
      </c>
      <c r="C249" t="s">
        <v>51</v>
      </c>
      <c r="D249" t="str">
        <f>IFERROR(VLOOKUP(B249, 'Student Data'!A$2:C$100, 3, FALSE), "")</f>
        <v>Grade 10</v>
      </c>
    </row>
    <row r="250" spans="1:4" x14ac:dyDescent="0.25">
      <c r="A250" s="1">
        <v>45760</v>
      </c>
      <c r="B250" t="s">
        <v>24</v>
      </c>
      <c r="C250" t="s">
        <v>51</v>
      </c>
      <c r="D250" t="str">
        <f>IFERROR(VLOOKUP(B250, 'Student Data'!A$2:C$100, 3, FALSE), "")</f>
        <v>Grade 10</v>
      </c>
    </row>
    <row r="251" spans="1:4" x14ac:dyDescent="0.25">
      <c r="A251" s="1">
        <v>45760</v>
      </c>
      <c r="B251" t="s">
        <v>26</v>
      </c>
      <c r="C251" t="s">
        <v>53</v>
      </c>
      <c r="D251" t="str">
        <f>IFERROR(VLOOKUP(B251, 'Student Data'!A$2:C$100, 3, FALSE), "")</f>
        <v>Grade 10</v>
      </c>
    </row>
    <row r="252" spans="1:4" x14ac:dyDescent="0.25">
      <c r="A252" s="1">
        <v>45760</v>
      </c>
      <c r="B252" t="s">
        <v>28</v>
      </c>
      <c r="C252" t="s">
        <v>53</v>
      </c>
      <c r="D252" t="str">
        <f>IFERROR(VLOOKUP(B252, 'Student Data'!A$2:C$100, 3, FALSE), "")</f>
        <v>Grade 11</v>
      </c>
    </row>
    <row r="253" spans="1:4" x14ac:dyDescent="0.25">
      <c r="A253" s="1">
        <v>45760</v>
      </c>
      <c r="B253" t="s">
        <v>31</v>
      </c>
      <c r="C253" t="s">
        <v>53</v>
      </c>
      <c r="D253" t="str">
        <f>IFERROR(VLOOKUP(B253, 'Student Data'!A$2:C$100, 3, FALSE), "")</f>
        <v>Grade 11</v>
      </c>
    </row>
    <row r="254" spans="1:4" x14ac:dyDescent="0.25">
      <c r="A254" s="1">
        <v>45760</v>
      </c>
      <c r="B254" t="s">
        <v>33</v>
      </c>
      <c r="C254" t="s">
        <v>51</v>
      </c>
      <c r="D254" t="str">
        <f>IFERROR(VLOOKUP(B254, 'Student Data'!A$2:C$100, 3, FALSE), "")</f>
        <v>Grade 11</v>
      </c>
    </row>
    <row r="255" spans="1:4" x14ac:dyDescent="0.25">
      <c r="A255" s="1">
        <v>45760</v>
      </c>
      <c r="B255" t="s">
        <v>35</v>
      </c>
      <c r="C255" t="s">
        <v>52</v>
      </c>
      <c r="D255" t="str">
        <f>IFERROR(VLOOKUP(B255, 'Student Data'!A$2:C$100, 3, FALSE), "")</f>
        <v>Grade 11</v>
      </c>
    </row>
    <row r="256" spans="1:4" x14ac:dyDescent="0.25">
      <c r="A256" s="1">
        <v>45760</v>
      </c>
      <c r="B256" t="s">
        <v>37</v>
      </c>
      <c r="C256" t="s">
        <v>52</v>
      </c>
      <c r="D256" t="str">
        <f>IFERROR(VLOOKUP(B256, 'Student Data'!A$2:C$100, 3, FALSE), "")</f>
        <v>Grade 11</v>
      </c>
    </row>
    <row r="257" spans="1:4" x14ac:dyDescent="0.25">
      <c r="A257" s="1">
        <v>45760</v>
      </c>
      <c r="B257" t="s">
        <v>39</v>
      </c>
      <c r="C257" t="s">
        <v>52</v>
      </c>
      <c r="D257" t="str">
        <f>IFERROR(VLOOKUP(B257, 'Student Data'!A$2:C$100, 3, FALSE), "")</f>
        <v>Grade 11</v>
      </c>
    </row>
    <row r="258" spans="1:4" x14ac:dyDescent="0.25">
      <c r="A258" s="1">
        <v>45760</v>
      </c>
      <c r="B258" t="s">
        <v>41</v>
      </c>
      <c r="C258" t="s">
        <v>53</v>
      </c>
      <c r="D258" t="str">
        <f>IFERROR(VLOOKUP(B258, 'Student Data'!A$2:C$100, 3, FALSE), "")</f>
        <v>Grade 11</v>
      </c>
    </row>
    <row r="259" spans="1:4" x14ac:dyDescent="0.25">
      <c r="A259" s="1">
        <v>45760</v>
      </c>
      <c r="B259" t="s">
        <v>43</v>
      </c>
      <c r="C259" t="s">
        <v>54</v>
      </c>
      <c r="D259" t="str">
        <f>IFERROR(VLOOKUP(B259, 'Student Data'!A$2:C$100, 3, FALSE), "")</f>
        <v>Grade 11</v>
      </c>
    </row>
    <row r="260" spans="1:4" x14ac:dyDescent="0.25">
      <c r="A260" s="1">
        <v>45760</v>
      </c>
      <c r="B260" t="s">
        <v>45</v>
      </c>
      <c r="C260" t="s">
        <v>54</v>
      </c>
      <c r="D260" t="str">
        <f>IFERROR(VLOOKUP(B260, 'Student Data'!A$2:C$100, 3, FALSE), "")</f>
        <v>Grade 11</v>
      </c>
    </row>
    <row r="261" spans="1:4" x14ac:dyDescent="0.25">
      <c r="A261" s="1">
        <v>45760</v>
      </c>
      <c r="B261" t="s">
        <v>47</v>
      </c>
      <c r="C261" t="s">
        <v>51</v>
      </c>
      <c r="D261" t="str">
        <f>IFERROR(VLOOKUP(B261, 'Student Data'!A$2:C$100, 3, FALSE), "")</f>
        <v>Grade 11</v>
      </c>
    </row>
    <row r="262" spans="1:4" x14ac:dyDescent="0.25">
      <c r="A262" s="1">
        <v>45761</v>
      </c>
      <c r="B262" t="s">
        <v>5</v>
      </c>
      <c r="C262" t="s">
        <v>52</v>
      </c>
      <c r="D262" t="str">
        <f>IFERROR(VLOOKUP(B262, 'Student Data'!A$2:C$100, 3, FALSE), "")</f>
        <v>Grade 10</v>
      </c>
    </row>
    <row r="263" spans="1:4" x14ac:dyDescent="0.25">
      <c r="A263" s="1">
        <v>45761</v>
      </c>
      <c r="B263" t="s">
        <v>9</v>
      </c>
      <c r="C263" t="s">
        <v>52</v>
      </c>
      <c r="D263" t="str">
        <f>IFERROR(VLOOKUP(B263, 'Student Data'!A$2:C$100, 3, FALSE), "")</f>
        <v>Grade 10</v>
      </c>
    </row>
    <row r="264" spans="1:4" x14ac:dyDescent="0.25">
      <c r="A264" s="1">
        <v>45761</v>
      </c>
      <c r="B264" t="s">
        <v>12</v>
      </c>
      <c r="C264" t="s">
        <v>52</v>
      </c>
      <c r="D264" t="str">
        <f>IFERROR(VLOOKUP(B264, 'Student Data'!A$2:C$100, 3, FALSE), "")</f>
        <v>Grade 10</v>
      </c>
    </row>
    <row r="265" spans="1:4" x14ac:dyDescent="0.25">
      <c r="A265" s="1">
        <v>45761</v>
      </c>
      <c r="B265" t="s">
        <v>14</v>
      </c>
      <c r="C265" t="s">
        <v>52</v>
      </c>
      <c r="D265" t="str">
        <f>IFERROR(VLOOKUP(B265, 'Student Data'!A$2:C$100, 3, FALSE), "")</f>
        <v>Grade 10</v>
      </c>
    </row>
    <row r="266" spans="1:4" x14ac:dyDescent="0.25">
      <c r="A266" s="1">
        <v>45761</v>
      </c>
      <c r="B266" t="s">
        <v>16</v>
      </c>
      <c r="C266" t="s">
        <v>52</v>
      </c>
      <c r="D266" t="str">
        <f>IFERROR(VLOOKUP(B266, 'Student Data'!A$2:C$100, 3, FALSE), "")</f>
        <v>Grade 10</v>
      </c>
    </row>
    <row r="267" spans="1:4" x14ac:dyDescent="0.25">
      <c r="A267" s="1">
        <v>45761</v>
      </c>
      <c r="B267" t="s">
        <v>18</v>
      </c>
      <c r="C267" t="s">
        <v>52</v>
      </c>
      <c r="D267" t="str">
        <f>IFERROR(VLOOKUP(B267, 'Student Data'!A$2:C$100, 3, FALSE), "")</f>
        <v>Grade 10</v>
      </c>
    </row>
    <row r="268" spans="1:4" x14ac:dyDescent="0.25">
      <c r="A268" s="1">
        <v>45761</v>
      </c>
      <c r="B268" t="s">
        <v>20</v>
      </c>
      <c r="C268" t="s">
        <v>53</v>
      </c>
      <c r="D268" t="str">
        <f>IFERROR(VLOOKUP(B268, 'Student Data'!A$2:C$100, 3, FALSE), "")</f>
        <v>Grade 10</v>
      </c>
    </row>
    <row r="269" spans="1:4" x14ac:dyDescent="0.25">
      <c r="A269" s="1">
        <v>45761</v>
      </c>
      <c r="B269" t="s">
        <v>22</v>
      </c>
      <c r="C269" t="s">
        <v>53</v>
      </c>
      <c r="D269" t="str">
        <f>IFERROR(VLOOKUP(B269, 'Student Data'!A$2:C$100, 3, FALSE), "")</f>
        <v>Grade 10</v>
      </c>
    </row>
    <row r="270" spans="1:4" x14ac:dyDescent="0.25">
      <c r="A270" s="1">
        <v>45761</v>
      </c>
      <c r="B270" t="s">
        <v>24</v>
      </c>
      <c r="C270" t="s">
        <v>52</v>
      </c>
      <c r="D270" t="str">
        <f>IFERROR(VLOOKUP(B270, 'Student Data'!A$2:C$100, 3, FALSE), "")</f>
        <v>Grade 10</v>
      </c>
    </row>
    <row r="271" spans="1:4" x14ac:dyDescent="0.25">
      <c r="A271" s="1">
        <v>45761</v>
      </c>
      <c r="B271" t="s">
        <v>26</v>
      </c>
      <c r="C271" t="s">
        <v>51</v>
      </c>
      <c r="D271" t="str">
        <f>IFERROR(VLOOKUP(B271, 'Student Data'!A$2:C$100, 3, FALSE), "")</f>
        <v>Grade 10</v>
      </c>
    </row>
    <row r="272" spans="1:4" x14ac:dyDescent="0.25">
      <c r="A272" s="1">
        <v>45761</v>
      </c>
      <c r="B272" t="s">
        <v>28</v>
      </c>
      <c r="C272" t="s">
        <v>53</v>
      </c>
      <c r="D272" t="str">
        <f>IFERROR(VLOOKUP(B272, 'Student Data'!A$2:C$100, 3, FALSE), "")</f>
        <v>Grade 11</v>
      </c>
    </row>
    <row r="273" spans="1:4" x14ac:dyDescent="0.25">
      <c r="A273" s="1">
        <v>45761</v>
      </c>
      <c r="B273" t="s">
        <v>31</v>
      </c>
      <c r="C273" t="s">
        <v>54</v>
      </c>
      <c r="D273" t="str">
        <f>IFERROR(VLOOKUP(B273, 'Student Data'!A$2:C$100, 3, FALSE), "")</f>
        <v>Grade 11</v>
      </c>
    </row>
    <row r="274" spans="1:4" x14ac:dyDescent="0.25">
      <c r="A274" s="1">
        <v>45761</v>
      </c>
      <c r="B274" t="s">
        <v>33</v>
      </c>
      <c r="C274" t="s">
        <v>51</v>
      </c>
      <c r="D274" t="str">
        <f>IFERROR(VLOOKUP(B274, 'Student Data'!A$2:C$100, 3, FALSE), "")</f>
        <v>Grade 11</v>
      </c>
    </row>
    <row r="275" spans="1:4" x14ac:dyDescent="0.25">
      <c r="A275" s="1">
        <v>45761</v>
      </c>
      <c r="B275" t="s">
        <v>35</v>
      </c>
      <c r="C275" t="s">
        <v>54</v>
      </c>
      <c r="D275" t="str">
        <f>IFERROR(VLOOKUP(B275, 'Student Data'!A$2:C$100, 3, FALSE), "")</f>
        <v>Grade 11</v>
      </c>
    </row>
    <row r="276" spans="1:4" x14ac:dyDescent="0.25">
      <c r="A276" s="1">
        <v>45761</v>
      </c>
      <c r="B276" t="s">
        <v>37</v>
      </c>
      <c r="C276" t="s">
        <v>51</v>
      </c>
      <c r="D276" t="str">
        <f>IFERROR(VLOOKUP(B276, 'Student Data'!A$2:C$100, 3, FALSE), "")</f>
        <v>Grade 11</v>
      </c>
    </row>
    <row r="277" spans="1:4" x14ac:dyDescent="0.25">
      <c r="A277" s="1">
        <v>45761</v>
      </c>
      <c r="B277" t="s">
        <v>39</v>
      </c>
      <c r="C277" t="s">
        <v>54</v>
      </c>
      <c r="D277" t="str">
        <f>IFERROR(VLOOKUP(B277, 'Student Data'!A$2:C$100, 3, FALSE), "")</f>
        <v>Grade 11</v>
      </c>
    </row>
    <row r="278" spans="1:4" x14ac:dyDescent="0.25">
      <c r="A278" s="1">
        <v>45761</v>
      </c>
      <c r="B278" t="s">
        <v>41</v>
      </c>
      <c r="C278" t="s">
        <v>51</v>
      </c>
      <c r="D278" t="str">
        <f>IFERROR(VLOOKUP(B278, 'Student Data'!A$2:C$100, 3, FALSE), "")</f>
        <v>Grade 11</v>
      </c>
    </row>
    <row r="279" spans="1:4" x14ac:dyDescent="0.25">
      <c r="A279" s="1">
        <v>45761</v>
      </c>
      <c r="B279" t="s">
        <v>43</v>
      </c>
      <c r="C279" t="s">
        <v>51</v>
      </c>
      <c r="D279" t="str">
        <f>IFERROR(VLOOKUP(B279, 'Student Data'!A$2:C$100, 3, FALSE), "")</f>
        <v>Grade 11</v>
      </c>
    </row>
    <row r="280" spans="1:4" x14ac:dyDescent="0.25">
      <c r="A280" s="1">
        <v>45761</v>
      </c>
      <c r="B280" t="s">
        <v>45</v>
      </c>
      <c r="C280" t="s">
        <v>52</v>
      </c>
      <c r="D280" t="str">
        <f>IFERROR(VLOOKUP(B280, 'Student Data'!A$2:C$100, 3, FALSE), "")</f>
        <v>Grade 11</v>
      </c>
    </row>
    <row r="281" spans="1:4" x14ac:dyDescent="0.25">
      <c r="A281" s="1">
        <v>45761</v>
      </c>
      <c r="B281" t="s">
        <v>47</v>
      </c>
      <c r="C281" t="s">
        <v>53</v>
      </c>
      <c r="D281" t="str">
        <f>IFERROR(VLOOKUP(B281, 'Student Data'!A$2:C$100, 3, FALSE), "")</f>
        <v>Grade 11</v>
      </c>
    </row>
    <row r="282" spans="1:4" x14ac:dyDescent="0.25">
      <c r="A282" s="1">
        <v>45762</v>
      </c>
      <c r="B282" t="s">
        <v>5</v>
      </c>
      <c r="C282" t="s">
        <v>51</v>
      </c>
      <c r="D282" t="str">
        <f>IFERROR(VLOOKUP(B282, 'Student Data'!A$2:C$100, 3, FALSE), "")</f>
        <v>Grade 10</v>
      </c>
    </row>
    <row r="283" spans="1:4" x14ac:dyDescent="0.25">
      <c r="A283" s="1">
        <v>45762</v>
      </c>
      <c r="B283" t="s">
        <v>9</v>
      </c>
      <c r="C283" t="s">
        <v>54</v>
      </c>
      <c r="D283" t="str">
        <f>IFERROR(VLOOKUP(B283, 'Student Data'!A$2:C$100, 3, FALSE), "")</f>
        <v>Grade 10</v>
      </c>
    </row>
    <row r="284" spans="1:4" x14ac:dyDescent="0.25">
      <c r="A284" s="1">
        <v>45762</v>
      </c>
      <c r="B284" t="s">
        <v>12</v>
      </c>
      <c r="C284" t="s">
        <v>51</v>
      </c>
      <c r="D284" t="str">
        <f>IFERROR(VLOOKUP(B284, 'Student Data'!A$2:C$100, 3, FALSE), "")</f>
        <v>Grade 10</v>
      </c>
    </row>
    <row r="285" spans="1:4" x14ac:dyDescent="0.25">
      <c r="A285" s="1">
        <v>45762</v>
      </c>
      <c r="B285" t="s">
        <v>14</v>
      </c>
      <c r="C285" t="s">
        <v>51</v>
      </c>
      <c r="D285" t="str">
        <f>IFERROR(VLOOKUP(B285, 'Student Data'!A$2:C$100, 3, FALSE), "")</f>
        <v>Grade 10</v>
      </c>
    </row>
    <row r="286" spans="1:4" x14ac:dyDescent="0.25">
      <c r="A286" s="1">
        <v>45762</v>
      </c>
      <c r="B286" t="s">
        <v>16</v>
      </c>
      <c r="C286" t="s">
        <v>52</v>
      </c>
      <c r="D286" t="str">
        <f>IFERROR(VLOOKUP(B286, 'Student Data'!A$2:C$100, 3, FALSE), "")</f>
        <v>Grade 10</v>
      </c>
    </row>
    <row r="287" spans="1:4" x14ac:dyDescent="0.25">
      <c r="A287" s="1">
        <v>45762</v>
      </c>
      <c r="B287" t="s">
        <v>18</v>
      </c>
      <c r="C287" t="s">
        <v>54</v>
      </c>
      <c r="D287" t="str">
        <f>IFERROR(VLOOKUP(B287, 'Student Data'!A$2:C$100, 3, FALSE), "")</f>
        <v>Grade 10</v>
      </c>
    </row>
    <row r="288" spans="1:4" x14ac:dyDescent="0.25">
      <c r="A288" s="1">
        <v>45762</v>
      </c>
      <c r="B288" t="s">
        <v>20</v>
      </c>
      <c r="C288" t="s">
        <v>52</v>
      </c>
      <c r="D288" t="str">
        <f>IFERROR(VLOOKUP(B288, 'Student Data'!A$2:C$100, 3, FALSE), "")</f>
        <v>Grade 10</v>
      </c>
    </row>
    <row r="289" spans="1:4" x14ac:dyDescent="0.25">
      <c r="A289" s="1">
        <v>45762</v>
      </c>
      <c r="B289" t="s">
        <v>22</v>
      </c>
      <c r="C289" t="s">
        <v>54</v>
      </c>
      <c r="D289" t="str">
        <f>IFERROR(VLOOKUP(B289, 'Student Data'!A$2:C$100, 3, FALSE), "")</f>
        <v>Grade 10</v>
      </c>
    </row>
    <row r="290" spans="1:4" x14ac:dyDescent="0.25">
      <c r="A290" s="1">
        <v>45762</v>
      </c>
      <c r="B290" t="s">
        <v>24</v>
      </c>
      <c r="C290" t="s">
        <v>54</v>
      </c>
      <c r="D290" t="str">
        <f>IFERROR(VLOOKUP(B290, 'Student Data'!A$2:C$100, 3, FALSE), "")</f>
        <v>Grade 10</v>
      </c>
    </row>
    <row r="291" spans="1:4" x14ac:dyDescent="0.25">
      <c r="A291" s="1">
        <v>45762</v>
      </c>
      <c r="B291" t="s">
        <v>26</v>
      </c>
      <c r="C291" t="s">
        <v>54</v>
      </c>
      <c r="D291" t="str">
        <f>IFERROR(VLOOKUP(B291, 'Student Data'!A$2:C$100, 3, FALSE), "")</f>
        <v>Grade 10</v>
      </c>
    </row>
    <row r="292" spans="1:4" x14ac:dyDescent="0.25">
      <c r="A292" s="1">
        <v>45762</v>
      </c>
      <c r="B292" t="s">
        <v>28</v>
      </c>
      <c r="C292" t="s">
        <v>54</v>
      </c>
      <c r="D292" t="str">
        <f>IFERROR(VLOOKUP(B292, 'Student Data'!A$2:C$100, 3, FALSE), "")</f>
        <v>Grade 11</v>
      </c>
    </row>
    <row r="293" spans="1:4" x14ac:dyDescent="0.25">
      <c r="A293" s="1">
        <v>45762</v>
      </c>
      <c r="B293" t="s">
        <v>31</v>
      </c>
      <c r="C293" t="s">
        <v>54</v>
      </c>
      <c r="D293" t="str">
        <f>IFERROR(VLOOKUP(B293, 'Student Data'!A$2:C$100, 3, FALSE), "")</f>
        <v>Grade 11</v>
      </c>
    </row>
    <row r="294" spans="1:4" x14ac:dyDescent="0.25">
      <c r="A294" s="1">
        <v>45762</v>
      </c>
      <c r="B294" t="s">
        <v>33</v>
      </c>
      <c r="C294" t="s">
        <v>53</v>
      </c>
      <c r="D294" t="str">
        <f>IFERROR(VLOOKUP(B294, 'Student Data'!A$2:C$100, 3, FALSE), "")</f>
        <v>Grade 11</v>
      </c>
    </row>
    <row r="295" spans="1:4" x14ac:dyDescent="0.25">
      <c r="A295" s="1">
        <v>45762</v>
      </c>
      <c r="B295" t="s">
        <v>35</v>
      </c>
      <c r="C295" t="s">
        <v>51</v>
      </c>
      <c r="D295" t="str">
        <f>IFERROR(VLOOKUP(B295, 'Student Data'!A$2:C$100, 3, FALSE), "")</f>
        <v>Grade 11</v>
      </c>
    </row>
    <row r="296" spans="1:4" x14ac:dyDescent="0.25">
      <c r="A296" s="1">
        <v>45762</v>
      </c>
      <c r="B296" t="s">
        <v>37</v>
      </c>
      <c r="C296" t="s">
        <v>53</v>
      </c>
      <c r="D296" t="str">
        <f>IFERROR(VLOOKUP(B296, 'Student Data'!A$2:C$100, 3, FALSE), "")</f>
        <v>Grade 11</v>
      </c>
    </row>
    <row r="297" spans="1:4" x14ac:dyDescent="0.25">
      <c r="A297" s="1">
        <v>45762</v>
      </c>
      <c r="B297" t="s">
        <v>39</v>
      </c>
      <c r="C297" t="s">
        <v>52</v>
      </c>
      <c r="D297" t="str">
        <f>IFERROR(VLOOKUP(B297, 'Student Data'!A$2:C$100, 3, FALSE), "")</f>
        <v>Grade 11</v>
      </c>
    </row>
    <row r="298" spans="1:4" x14ac:dyDescent="0.25">
      <c r="A298" s="1">
        <v>45762</v>
      </c>
      <c r="B298" t="s">
        <v>41</v>
      </c>
      <c r="C298" t="s">
        <v>53</v>
      </c>
      <c r="D298" t="str">
        <f>IFERROR(VLOOKUP(B298, 'Student Data'!A$2:C$100, 3, FALSE), "")</f>
        <v>Grade 11</v>
      </c>
    </row>
    <row r="299" spans="1:4" x14ac:dyDescent="0.25">
      <c r="A299" s="1">
        <v>45762</v>
      </c>
      <c r="B299" t="s">
        <v>43</v>
      </c>
      <c r="C299" t="s">
        <v>54</v>
      </c>
      <c r="D299" t="str">
        <f>IFERROR(VLOOKUP(B299, 'Student Data'!A$2:C$100, 3, FALSE), "")</f>
        <v>Grade 11</v>
      </c>
    </row>
    <row r="300" spans="1:4" x14ac:dyDescent="0.25">
      <c r="A300" s="1">
        <v>45762</v>
      </c>
      <c r="B300" t="s">
        <v>45</v>
      </c>
      <c r="C300" t="s">
        <v>51</v>
      </c>
      <c r="D300" t="str">
        <f>IFERROR(VLOOKUP(B300, 'Student Data'!A$2:C$100, 3, FALSE), "")</f>
        <v>Grade 11</v>
      </c>
    </row>
    <row r="301" spans="1:4" x14ac:dyDescent="0.25">
      <c r="A301" s="1">
        <v>45762</v>
      </c>
      <c r="B301" t="s">
        <v>47</v>
      </c>
      <c r="C301" t="s">
        <v>51</v>
      </c>
      <c r="D301" t="str">
        <f>IFERROR(VLOOKUP(B301, 'Student Data'!A$2:C$100, 3, FALSE), "")</f>
        <v>Grade 11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J22"/>
  <sheetViews>
    <sheetView workbookViewId="0">
      <selection sqref="A1:J21"/>
    </sheetView>
  </sheetViews>
  <sheetFormatPr defaultRowHeight="15" x14ac:dyDescent="0.25"/>
  <cols>
    <col min="1" max="1" width="12.5703125" bestFit="1" customWidth="1"/>
    <col min="2" max="2" width="16.140625" bestFit="1" customWidth="1"/>
    <col min="3" max="3" width="8.7109375" bestFit="1" customWidth="1"/>
    <col min="4" max="4" width="9.85546875" bestFit="1" customWidth="1"/>
    <col min="5" max="5" width="21.42578125" bestFit="1" customWidth="1"/>
    <col min="6" max="6" width="14.7109375" bestFit="1" customWidth="1"/>
    <col min="7" max="7" width="14.140625" bestFit="1" customWidth="1"/>
    <col min="8" max="8" width="11.5703125" bestFit="1" customWidth="1"/>
    <col min="9" max="9" width="15" bestFit="1" customWidth="1"/>
    <col min="10" max="10" width="15.7109375" bestFit="1" customWidth="1"/>
  </cols>
  <sheetData>
    <row r="1" spans="1:10" x14ac:dyDescent="0.25">
      <c r="A1" t="s">
        <v>0</v>
      </c>
      <c r="B1" t="s">
        <v>1</v>
      </c>
      <c r="C1" t="s">
        <v>2</v>
      </c>
      <c r="D1" t="s">
        <v>3</v>
      </c>
      <c r="E1" t="s">
        <v>55</v>
      </c>
      <c r="F1" t="s">
        <v>56</v>
      </c>
      <c r="G1" t="s">
        <v>57</v>
      </c>
      <c r="H1" t="s">
        <v>58</v>
      </c>
      <c r="I1" t="s">
        <v>59</v>
      </c>
      <c r="J1" t="s">
        <v>60</v>
      </c>
    </row>
    <row r="2" spans="1:10" x14ac:dyDescent="0.25">
      <c r="A2" t="str">
        <f>Table3[[#This Row],[Student ID]]</f>
        <v>S1000</v>
      </c>
      <c r="B2" t="str">
        <f>Table3[[#This Row],[Student Name]]</f>
        <v>Student 1</v>
      </c>
      <c r="C2" t="str">
        <f>Table3[[#This Row],[Class]]</f>
        <v>Grade 10</v>
      </c>
      <c r="D2" t="str">
        <f>Table3[[#This Row],[Section]]</f>
        <v>A</v>
      </c>
      <c r="E2">
        <f>COUNTIFS('Attendance Records'!B:B, A2)</f>
        <v>15</v>
      </c>
      <c r="F2">
        <f>COUNTIFS('Attendance Records'!B:B, A2, 'Attendance Records'!C:C, "Present")</f>
        <v>6</v>
      </c>
      <c r="G2">
        <f>COUNTIFS('Attendance Records'!B:B, A2, 'Attendance Records'!C:C, "Absent")</f>
        <v>2</v>
      </c>
      <c r="H2">
        <f>COUNTIFS('Attendance Records'!B:B, A2, 'Attendance Records'!C:C, "Late")</f>
        <v>3</v>
      </c>
      <c r="I2">
        <f>COUNTIFS('Attendance Records'!B:B, A2,'Attendance Records'!C:C, "Excused")</f>
        <v>4</v>
      </c>
      <c r="J2" s="2">
        <f t="shared" ref="J2:J21" si="0">IF(E2=0, 0, (F2 + H2*0.5) / E2)</f>
        <v>0.5</v>
      </c>
    </row>
    <row r="3" spans="1:10" x14ac:dyDescent="0.25">
      <c r="A3" t="str">
        <f>Table3[[#This Row],[Student ID]]</f>
        <v>S1001</v>
      </c>
      <c r="B3" t="str">
        <f>Table3[[#This Row],[Student Name]]</f>
        <v>Student 2</v>
      </c>
      <c r="C3" t="str">
        <f>Table3[[#This Row],[Class]]</f>
        <v>Grade 10</v>
      </c>
      <c r="D3" t="str">
        <f>Table3[[#This Row],[Section]]</f>
        <v>B</v>
      </c>
      <c r="E3">
        <f>COUNTIFS('Attendance Records'!B:B, A3)</f>
        <v>15</v>
      </c>
      <c r="F3">
        <f>COUNTIFS('Attendance Records'!B:B, A3, 'Attendance Records'!C:C, "Present")</f>
        <v>3</v>
      </c>
      <c r="G3">
        <f>COUNTIFS('Attendance Records'!B:B, A3, 'Attendance Records'!C:C, "Absent")</f>
        <v>3</v>
      </c>
      <c r="H3">
        <f>COUNTIFS('Attendance Records'!B:B, A3, 'Attendance Records'!C:C, "Late")</f>
        <v>5</v>
      </c>
      <c r="I3">
        <f>COUNTIFS('Attendance Records'!B:B, A3,'Attendance Records'!C:C, "Excused")</f>
        <v>4</v>
      </c>
      <c r="J3" s="2">
        <f t="shared" si="0"/>
        <v>0.36666666666666664</v>
      </c>
    </row>
    <row r="4" spans="1:10" x14ac:dyDescent="0.25">
      <c r="A4" t="str">
        <f>Table3[[#This Row],[Student ID]]</f>
        <v>S1002</v>
      </c>
      <c r="B4" t="str">
        <f>Table3[[#This Row],[Student Name]]</f>
        <v>Student 3</v>
      </c>
      <c r="C4" t="str">
        <f>Table3[[#This Row],[Class]]</f>
        <v>Grade 10</v>
      </c>
      <c r="D4" t="str">
        <f>Table3[[#This Row],[Section]]</f>
        <v>A</v>
      </c>
      <c r="E4">
        <f>COUNTIFS('Attendance Records'!B:B, A4)</f>
        <v>15</v>
      </c>
      <c r="F4">
        <f>COUNTIFS('Attendance Records'!B:B, A4, 'Attendance Records'!C:C, "Present")</f>
        <v>8</v>
      </c>
      <c r="G4">
        <f>COUNTIFS('Attendance Records'!B:B, A4, 'Attendance Records'!C:C, "Absent")</f>
        <v>0</v>
      </c>
      <c r="H4">
        <f>COUNTIFS('Attendance Records'!B:B, A4, 'Attendance Records'!C:C, "Late")</f>
        <v>3</v>
      </c>
      <c r="I4">
        <f>COUNTIFS('Attendance Records'!B:B, A4,'Attendance Records'!C:C, "Excused")</f>
        <v>4</v>
      </c>
      <c r="J4" s="2">
        <f t="shared" si="0"/>
        <v>0.6333333333333333</v>
      </c>
    </row>
    <row r="5" spans="1:10" x14ac:dyDescent="0.25">
      <c r="A5" t="str">
        <f>Table3[[#This Row],[Student ID]]</f>
        <v>S1003</v>
      </c>
      <c r="B5" t="str">
        <f>Table3[[#This Row],[Student Name]]</f>
        <v>Student 4</v>
      </c>
      <c r="C5" t="str">
        <f>Table3[[#This Row],[Class]]</f>
        <v>Grade 10</v>
      </c>
      <c r="D5" t="str">
        <f>Table3[[#This Row],[Section]]</f>
        <v>B</v>
      </c>
      <c r="E5">
        <f>COUNTIFS('Attendance Records'!B:B, A5)</f>
        <v>15</v>
      </c>
      <c r="F5">
        <f>COUNTIFS('Attendance Records'!B:B, A5, 'Attendance Records'!C:C, "Present")</f>
        <v>4</v>
      </c>
      <c r="G5">
        <f>COUNTIFS('Attendance Records'!B:B, A5, 'Attendance Records'!C:C, "Absent")</f>
        <v>5</v>
      </c>
      <c r="H5">
        <f>COUNTIFS('Attendance Records'!B:B, A5, 'Attendance Records'!C:C, "Late")</f>
        <v>3</v>
      </c>
      <c r="I5">
        <f>COUNTIFS('Attendance Records'!B:B, A5,'Attendance Records'!C:C, "Excused")</f>
        <v>3</v>
      </c>
      <c r="J5" s="2">
        <f t="shared" si="0"/>
        <v>0.36666666666666664</v>
      </c>
    </row>
    <row r="6" spans="1:10" x14ac:dyDescent="0.25">
      <c r="A6" t="str">
        <f>Table3[[#This Row],[Student ID]]</f>
        <v>S1004</v>
      </c>
      <c r="B6" t="str">
        <f>Table3[[#This Row],[Student Name]]</f>
        <v>Student 5</v>
      </c>
      <c r="C6" t="str">
        <f>Table3[[#This Row],[Class]]</f>
        <v>Grade 10</v>
      </c>
      <c r="D6" t="str">
        <f>Table3[[#This Row],[Section]]</f>
        <v>A</v>
      </c>
      <c r="E6">
        <f>COUNTIFS('Attendance Records'!B:B, A6)</f>
        <v>15</v>
      </c>
      <c r="F6">
        <f>COUNTIFS('Attendance Records'!B:B, A6, 'Attendance Records'!C:C, "Present")</f>
        <v>1</v>
      </c>
      <c r="G6">
        <f>COUNTIFS('Attendance Records'!B:B, A6, 'Attendance Records'!C:C, "Absent")</f>
        <v>6</v>
      </c>
      <c r="H6">
        <f>COUNTIFS('Attendance Records'!B:B, A6, 'Attendance Records'!C:C, "Late")</f>
        <v>4</v>
      </c>
      <c r="I6">
        <f>COUNTIFS('Attendance Records'!B:B, A6,'Attendance Records'!C:C, "Excused")</f>
        <v>4</v>
      </c>
      <c r="J6" s="2">
        <f t="shared" si="0"/>
        <v>0.2</v>
      </c>
    </row>
    <row r="7" spans="1:10" x14ac:dyDescent="0.25">
      <c r="A7" t="str">
        <f>Table3[[#This Row],[Student ID]]</f>
        <v>S1005</v>
      </c>
      <c r="B7" t="str">
        <f>Table3[[#This Row],[Student Name]]</f>
        <v>Student 6</v>
      </c>
      <c r="C7" t="str">
        <f>Table3[[#This Row],[Class]]</f>
        <v>Grade 10</v>
      </c>
      <c r="D7" t="str">
        <f>Table3[[#This Row],[Section]]</f>
        <v>B</v>
      </c>
      <c r="E7">
        <f>COUNTIFS('Attendance Records'!B:B, A7)</f>
        <v>15</v>
      </c>
      <c r="F7">
        <f>COUNTIFS('Attendance Records'!B:B, A7, 'Attendance Records'!C:C, "Present")</f>
        <v>4</v>
      </c>
      <c r="G7">
        <f>COUNTIFS('Attendance Records'!B:B, A7, 'Attendance Records'!C:C, "Absent")</f>
        <v>4</v>
      </c>
      <c r="H7">
        <f>COUNTIFS('Attendance Records'!B:B, A7, 'Attendance Records'!C:C, "Late")</f>
        <v>4</v>
      </c>
      <c r="I7">
        <f>COUNTIFS('Attendance Records'!B:B, A7,'Attendance Records'!C:C, "Excused")</f>
        <v>3</v>
      </c>
      <c r="J7" s="2">
        <f t="shared" si="0"/>
        <v>0.4</v>
      </c>
    </row>
    <row r="8" spans="1:10" x14ac:dyDescent="0.25">
      <c r="A8" t="str">
        <f>Table3[[#This Row],[Student ID]]</f>
        <v>S1006</v>
      </c>
      <c r="B8" t="str">
        <f>Table3[[#This Row],[Student Name]]</f>
        <v>Student 7</v>
      </c>
      <c r="C8" t="str">
        <f>Table3[[#This Row],[Class]]</f>
        <v>Grade 10</v>
      </c>
      <c r="D8" t="str">
        <f>Table3[[#This Row],[Section]]</f>
        <v>A</v>
      </c>
      <c r="E8">
        <f>COUNTIFS('Attendance Records'!B:B, A8)</f>
        <v>15</v>
      </c>
      <c r="F8">
        <f>COUNTIFS('Attendance Records'!B:B, A8, 'Attendance Records'!C:C, "Present")</f>
        <v>3</v>
      </c>
      <c r="G8">
        <f>COUNTIFS('Attendance Records'!B:B, A8, 'Attendance Records'!C:C, "Absent")</f>
        <v>2</v>
      </c>
      <c r="H8">
        <f>COUNTIFS('Attendance Records'!B:B, A8, 'Attendance Records'!C:C, "Late")</f>
        <v>6</v>
      </c>
      <c r="I8">
        <f>COUNTIFS('Attendance Records'!B:B, A8,'Attendance Records'!C:C, "Excused")</f>
        <v>4</v>
      </c>
      <c r="J8" s="2">
        <f t="shared" si="0"/>
        <v>0.4</v>
      </c>
    </row>
    <row r="9" spans="1:10" x14ac:dyDescent="0.25">
      <c r="A9" t="str">
        <f>Table3[[#This Row],[Student ID]]</f>
        <v>S1007</v>
      </c>
      <c r="B9" t="str">
        <f>Table3[[#This Row],[Student Name]]</f>
        <v>Student 8</v>
      </c>
      <c r="C9" t="str">
        <f>Table3[[#This Row],[Class]]</f>
        <v>Grade 10</v>
      </c>
      <c r="D9" t="str">
        <f>Table3[[#This Row],[Section]]</f>
        <v>B</v>
      </c>
      <c r="E9">
        <f>COUNTIFS('Attendance Records'!B:B, A9)</f>
        <v>15</v>
      </c>
      <c r="F9">
        <f>COUNTIFS('Attendance Records'!B:B, A9, 'Attendance Records'!C:C, "Present")</f>
        <v>4</v>
      </c>
      <c r="G9">
        <f>COUNTIFS('Attendance Records'!B:B, A9, 'Attendance Records'!C:C, "Absent")</f>
        <v>4</v>
      </c>
      <c r="H9">
        <f>COUNTIFS('Attendance Records'!B:B, A9, 'Attendance Records'!C:C, "Late")</f>
        <v>5</v>
      </c>
      <c r="I9">
        <f>COUNTIFS('Attendance Records'!B:B, A9,'Attendance Records'!C:C, "Excused")</f>
        <v>2</v>
      </c>
      <c r="J9" s="2">
        <f t="shared" si="0"/>
        <v>0.43333333333333335</v>
      </c>
    </row>
    <row r="10" spans="1:10" x14ac:dyDescent="0.25">
      <c r="A10" t="str">
        <f>Table3[[#This Row],[Student ID]]</f>
        <v>S1008</v>
      </c>
      <c r="B10" t="str">
        <f>Table3[[#This Row],[Student Name]]</f>
        <v>Student 9</v>
      </c>
      <c r="C10" t="str">
        <f>Table3[[#This Row],[Class]]</f>
        <v>Grade 10</v>
      </c>
      <c r="D10" t="str">
        <f>Table3[[#This Row],[Section]]</f>
        <v>A</v>
      </c>
      <c r="E10">
        <f>COUNTIFS('Attendance Records'!B:B, A10)</f>
        <v>15</v>
      </c>
      <c r="F10">
        <f>COUNTIFS('Attendance Records'!B:B, A10, 'Attendance Records'!C:C, "Present")</f>
        <v>3</v>
      </c>
      <c r="G10">
        <f>COUNTIFS('Attendance Records'!B:B, A10, 'Attendance Records'!C:C, "Absent")</f>
        <v>3</v>
      </c>
      <c r="H10">
        <f>COUNTIFS('Attendance Records'!B:B, A10, 'Attendance Records'!C:C, "Late")</f>
        <v>3</v>
      </c>
      <c r="I10">
        <f>COUNTIFS('Attendance Records'!B:B, A10,'Attendance Records'!C:C, "Excused")</f>
        <v>6</v>
      </c>
      <c r="J10" s="2">
        <f t="shared" si="0"/>
        <v>0.3</v>
      </c>
    </row>
    <row r="11" spans="1:10" x14ac:dyDescent="0.25">
      <c r="A11" t="str">
        <f>Table3[[#This Row],[Student ID]]</f>
        <v>S1009</v>
      </c>
      <c r="B11" t="str">
        <f>Table3[[#This Row],[Student Name]]</f>
        <v>Student 10</v>
      </c>
      <c r="C11" t="str">
        <f>Table3[[#This Row],[Class]]</f>
        <v>Grade 10</v>
      </c>
      <c r="D11" t="str">
        <f>Table3[[#This Row],[Section]]</f>
        <v>B</v>
      </c>
      <c r="E11">
        <f>COUNTIFS('Attendance Records'!B:B, A11)</f>
        <v>15</v>
      </c>
      <c r="F11">
        <f>COUNTIFS('Attendance Records'!B:B, A11, 'Attendance Records'!C:C, "Present")</f>
        <v>3</v>
      </c>
      <c r="G11">
        <f>COUNTIFS('Attendance Records'!B:B, A11, 'Attendance Records'!C:C, "Absent")</f>
        <v>4</v>
      </c>
      <c r="H11">
        <f>COUNTIFS('Attendance Records'!B:B, A11, 'Attendance Records'!C:C, "Late")</f>
        <v>4</v>
      </c>
      <c r="I11">
        <f>COUNTIFS('Attendance Records'!B:B, A11,'Attendance Records'!C:C, "Excused")</f>
        <v>4</v>
      </c>
      <c r="J11" s="2">
        <f t="shared" si="0"/>
        <v>0.33333333333333331</v>
      </c>
    </row>
    <row r="12" spans="1:10" x14ac:dyDescent="0.25">
      <c r="A12" t="str">
        <f>Table3[[#This Row],[Student ID]]</f>
        <v>S1010</v>
      </c>
      <c r="B12" t="str">
        <f>Table3[[#This Row],[Student Name]]</f>
        <v>Student 11</v>
      </c>
      <c r="C12" t="str">
        <f>Table3[[#This Row],[Class]]</f>
        <v>Grade 11</v>
      </c>
      <c r="D12" t="str">
        <f>Table3[[#This Row],[Section]]</f>
        <v>A</v>
      </c>
      <c r="E12">
        <f>COUNTIFS('Attendance Records'!B:B, A12)</f>
        <v>15</v>
      </c>
      <c r="F12">
        <f>COUNTIFS('Attendance Records'!B:B, A12, 'Attendance Records'!C:C, "Present")</f>
        <v>0</v>
      </c>
      <c r="G12">
        <f>COUNTIFS('Attendance Records'!B:B, A12, 'Attendance Records'!C:C, "Absent")</f>
        <v>7</v>
      </c>
      <c r="H12">
        <f>COUNTIFS('Attendance Records'!B:B, A12, 'Attendance Records'!C:C, "Late")</f>
        <v>6</v>
      </c>
      <c r="I12">
        <f>COUNTIFS('Attendance Records'!B:B, A12,'Attendance Records'!C:C, "Excused")</f>
        <v>2</v>
      </c>
      <c r="J12" s="2">
        <f t="shared" si="0"/>
        <v>0.2</v>
      </c>
    </row>
    <row r="13" spans="1:10" x14ac:dyDescent="0.25">
      <c r="A13" t="str">
        <f>Table3[[#This Row],[Student ID]]</f>
        <v>S1011</v>
      </c>
      <c r="B13" t="str">
        <f>Table3[[#This Row],[Student Name]]</f>
        <v>Student 12</v>
      </c>
      <c r="C13" t="str">
        <f>Table3[[#This Row],[Class]]</f>
        <v>Grade 11</v>
      </c>
      <c r="D13" t="str">
        <f>Table3[[#This Row],[Section]]</f>
        <v>B</v>
      </c>
      <c r="E13">
        <f>COUNTIFS('Attendance Records'!B:B, A13)</f>
        <v>15</v>
      </c>
      <c r="F13">
        <f>COUNTIFS('Attendance Records'!B:B, A13, 'Attendance Records'!C:C, "Present")</f>
        <v>2</v>
      </c>
      <c r="G13">
        <f>COUNTIFS('Attendance Records'!B:B, A13, 'Attendance Records'!C:C, "Absent")</f>
        <v>5</v>
      </c>
      <c r="H13">
        <f>COUNTIFS('Attendance Records'!B:B, A13, 'Attendance Records'!C:C, "Late")</f>
        <v>4</v>
      </c>
      <c r="I13">
        <f>COUNTIFS('Attendance Records'!B:B, A13,'Attendance Records'!C:C, "Excused")</f>
        <v>4</v>
      </c>
      <c r="J13" s="2">
        <f t="shared" si="0"/>
        <v>0.26666666666666666</v>
      </c>
    </row>
    <row r="14" spans="1:10" x14ac:dyDescent="0.25">
      <c r="A14" t="str">
        <f>Table3[[#This Row],[Student ID]]</f>
        <v>S1012</v>
      </c>
      <c r="B14" t="str">
        <f>Table3[[#This Row],[Student Name]]</f>
        <v>Student 13</v>
      </c>
      <c r="C14" t="str">
        <f>Table3[[#This Row],[Class]]</f>
        <v>Grade 11</v>
      </c>
      <c r="D14" t="str">
        <f>Table3[[#This Row],[Section]]</f>
        <v>A</v>
      </c>
      <c r="E14">
        <f>COUNTIFS('Attendance Records'!B:B, A14)</f>
        <v>15</v>
      </c>
      <c r="F14">
        <f>COUNTIFS('Attendance Records'!B:B, A14, 'Attendance Records'!C:C, "Present")</f>
        <v>5</v>
      </c>
      <c r="G14">
        <f>COUNTIFS('Attendance Records'!B:B, A14, 'Attendance Records'!C:C, "Absent")</f>
        <v>3</v>
      </c>
      <c r="H14">
        <f>COUNTIFS('Attendance Records'!B:B, A14, 'Attendance Records'!C:C, "Late")</f>
        <v>6</v>
      </c>
      <c r="I14">
        <f>COUNTIFS('Attendance Records'!B:B, A14,'Attendance Records'!C:C, "Excused")</f>
        <v>1</v>
      </c>
      <c r="J14" s="2">
        <f t="shared" si="0"/>
        <v>0.53333333333333333</v>
      </c>
    </row>
    <row r="15" spans="1:10" x14ac:dyDescent="0.25">
      <c r="A15" t="str">
        <f>Table3[[#This Row],[Student ID]]</f>
        <v>S1013</v>
      </c>
      <c r="B15" t="str">
        <f>Table3[[#This Row],[Student Name]]</f>
        <v>Student 14</v>
      </c>
      <c r="C15" t="str">
        <f>Table3[[#This Row],[Class]]</f>
        <v>Grade 11</v>
      </c>
      <c r="D15" t="str">
        <f>Table3[[#This Row],[Section]]</f>
        <v>B</v>
      </c>
      <c r="E15">
        <f>COUNTIFS('Attendance Records'!B:B, A15)</f>
        <v>15</v>
      </c>
      <c r="F15">
        <f>COUNTIFS('Attendance Records'!B:B, A15, 'Attendance Records'!C:C, "Present")</f>
        <v>3</v>
      </c>
      <c r="G15">
        <f>COUNTIFS('Attendance Records'!B:B, A15, 'Attendance Records'!C:C, "Absent")</f>
        <v>4</v>
      </c>
      <c r="H15">
        <f>COUNTIFS('Attendance Records'!B:B, A15, 'Attendance Records'!C:C, "Late")</f>
        <v>3</v>
      </c>
      <c r="I15">
        <f>COUNTIFS('Attendance Records'!B:B, A15,'Attendance Records'!C:C, "Excused")</f>
        <v>5</v>
      </c>
      <c r="J15" s="2">
        <f t="shared" si="0"/>
        <v>0.3</v>
      </c>
    </row>
    <row r="16" spans="1:10" x14ac:dyDescent="0.25">
      <c r="A16" t="str">
        <f>Table3[[#This Row],[Student ID]]</f>
        <v>S1014</v>
      </c>
      <c r="B16" t="str">
        <f>Table3[[#This Row],[Student Name]]</f>
        <v>Student 15</v>
      </c>
      <c r="C16" t="str">
        <f>Table3[[#This Row],[Class]]</f>
        <v>Grade 11</v>
      </c>
      <c r="D16" t="str">
        <f>Table3[[#This Row],[Section]]</f>
        <v>A</v>
      </c>
      <c r="E16">
        <f>COUNTIFS('Attendance Records'!B:B, A16)</f>
        <v>15</v>
      </c>
      <c r="F16">
        <f>COUNTIFS('Attendance Records'!B:B, A16, 'Attendance Records'!C:C, "Present")</f>
        <v>3</v>
      </c>
      <c r="G16">
        <f>COUNTIFS('Attendance Records'!B:B, A16, 'Attendance Records'!C:C, "Absent")</f>
        <v>3</v>
      </c>
      <c r="H16">
        <f>COUNTIFS('Attendance Records'!B:B, A16, 'Attendance Records'!C:C, "Late")</f>
        <v>3</v>
      </c>
      <c r="I16">
        <f>COUNTIFS('Attendance Records'!B:B, A16,'Attendance Records'!C:C, "Excused")</f>
        <v>6</v>
      </c>
      <c r="J16" s="2">
        <f t="shared" si="0"/>
        <v>0.3</v>
      </c>
    </row>
    <row r="17" spans="1:10" x14ac:dyDescent="0.25">
      <c r="A17" t="str">
        <f>Table3[[#This Row],[Student ID]]</f>
        <v>S1015</v>
      </c>
      <c r="B17" t="str">
        <f>Table3[[#This Row],[Student Name]]</f>
        <v>Student 16</v>
      </c>
      <c r="C17" t="str">
        <f>Table3[[#This Row],[Class]]</f>
        <v>Grade 11</v>
      </c>
      <c r="D17" t="str">
        <f>Table3[[#This Row],[Section]]</f>
        <v>B</v>
      </c>
      <c r="E17">
        <f>COUNTIFS('Attendance Records'!B:B, A17)</f>
        <v>15</v>
      </c>
      <c r="F17">
        <f>COUNTIFS('Attendance Records'!B:B, A17, 'Attendance Records'!C:C, "Present")</f>
        <v>1</v>
      </c>
      <c r="G17">
        <f>COUNTIFS('Attendance Records'!B:B, A17, 'Attendance Records'!C:C, "Absent")</f>
        <v>3</v>
      </c>
      <c r="H17">
        <f>COUNTIFS('Attendance Records'!B:B, A17, 'Attendance Records'!C:C, "Late")</f>
        <v>6</v>
      </c>
      <c r="I17">
        <f>COUNTIFS('Attendance Records'!B:B, A17,'Attendance Records'!C:C, "Excused")</f>
        <v>5</v>
      </c>
      <c r="J17" s="2">
        <f t="shared" si="0"/>
        <v>0.26666666666666666</v>
      </c>
    </row>
    <row r="18" spans="1:10" x14ac:dyDescent="0.25">
      <c r="A18" t="str">
        <f>Table3[[#This Row],[Student ID]]</f>
        <v>S1016</v>
      </c>
      <c r="B18" t="str">
        <f>Table3[[#This Row],[Student Name]]</f>
        <v>Student 17</v>
      </c>
      <c r="C18" t="str">
        <f>Table3[[#This Row],[Class]]</f>
        <v>Grade 11</v>
      </c>
      <c r="D18" t="str">
        <f>Table3[[#This Row],[Section]]</f>
        <v>A</v>
      </c>
      <c r="E18">
        <f>COUNTIFS('Attendance Records'!B:B, A18)</f>
        <v>15</v>
      </c>
      <c r="F18">
        <f>COUNTIFS('Attendance Records'!B:B, A18, 'Attendance Records'!C:C, "Present")</f>
        <v>2</v>
      </c>
      <c r="G18">
        <f>COUNTIFS('Attendance Records'!B:B, A18, 'Attendance Records'!C:C, "Absent")</f>
        <v>3</v>
      </c>
      <c r="H18">
        <f>COUNTIFS('Attendance Records'!B:B, A18, 'Attendance Records'!C:C, "Late")</f>
        <v>7</v>
      </c>
      <c r="I18">
        <f>COUNTIFS('Attendance Records'!B:B, A18,'Attendance Records'!C:C, "Excused")</f>
        <v>3</v>
      </c>
      <c r="J18" s="2">
        <f t="shared" si="0"/>
        <v>0.36666666666666664</v>
      </c>
    </row>
    <row r="19" spans="1:10" x14ac:dyDescent="0.25">
      <c r="A19" t="str">
        <f>Table3[[#This Row],[Student ID]]</f>
        <v>S1017</v>
      </c>
      <c r="B19" t="str">
        <f>Table3[[#This Row],[Student Name]]</f>
        <v>Student 18</v>
      </c>
      <c r="C19" t="str">
        <f>Table3[[#This Row],[Class]]</f>
        <v>Grade 11</v>
      </c>
      <c r="D19" t="str">
        <f>Table3[[#This Row],[Section]]</f>
        <v>B</v>
      </c>
      <c r="E19">
        <f>COUNTIFS('Attendance Records'!B:B, A19)</f>
        <v>15</v>
      </c>
      <c r="F19">
        <f>COUNTIFS('Attendance Records'!B:B, A19, 'Attendance Records'!C:C, "Present")</f>
        <v>3</v>
      </c>
      <c r="G19">
        <f>COUNTIFS('Attendance Records'!B:B, A19, 'Attendance Records'!C:C, "Absent")</f>
        <v>4</v>
      </c>
      <c r="H19">
        <f>COUNTIFS('Attendance Records'!B:B, A19, 'Attendance Records'!C:C, "Late")</f>
        <v>3</v>
      </c>
      <c r="I19">
        <f>COUNTIFS('Attendance Records'!B:B, A19,'Attendance Records'!C:C, "Excused")</f>
        <v>5</v>
      </c>
      <c r="J19" s="2">
        <f t="shared" si="0"/>
        <v>0.3</v>
      </c>
    </row>
    <row r="20" spans="1:10" x14ac:dyDescent="0.25">
      <c r="A20" t="str">
        <f>Table3[[#This Row],[Student ID]]</f>
        <v>S1018</v>
      </c>
      <c r="B20" t="str">
        <f>Table3[[#This Row],[Student Name]]</f>
        <v>Student 19</v>
      </c>
      <c r="C20" t="str">
        <f>Table3[[#This Row],[Class]]</f>
        <v>Grade 11</v>
      </c>
      <c r="D20" t="str">
        <f>Table3[[#This Row],[Section]]</f>
        <v>A</v>
      </c>
      <c r="E20">
        <f>COUNTIFS('Attendance Records'!B:B, A20)</f>
        <v>15</v>
      </c>
      <c r="F20">
        <f>COUNTIFS('Attendance Records'!B:B, A20, 'Attendance Records'!C:C, "Present")</f>
        <v>5</v>
      </c>
      <c r="G20">
        <f>COUNTIFS('Attendance Records'!B:B, A20, 'Attendance Records'!C:C, "Absent")</f>
        <v>1</v>
      </c>
      <c r="H20">
        <f>COUNTIFS('Attendance Records'!B:B, A20, 'Attendance Records'!C:C, "Late")</f>
        <v>5</v>
      </c>
      <c r="I20">
        <f>COUNTIFS('Attendance Records'!B:B, A20,'Attendance Records'!C:C, "Excused")</f>
        <v>4</v>
      </c>
      <c r="J20" s="2">
        <f t="shared" si="0"/>
        <v>0.5</v>
      </c>
    </row>
    <row r="21" spans="1:10" x14ac:dyDescent="0.25">
      <c r="A21" t="str">
        <f>Table3[[#This Row],[Student ID]]</f>
        <v>S1019</v>
      </c>
      <c r="B21" t="str">
        <f>Table3[[#This Row],[Student Name]]</f>
        <v>Student 20</v>
      </c>
      <c r="C21" t="str">
        <f>Table3[[#This Row],[Class]]</f>
        <v>Grade 11</v>
      </c>
      <c r="D21" t="str">
        <f>Table3[[#This Row],[Section]]</f>
        <v>B</v>
      </c>
      <c r="E21">
        <f>COUNTIFS('Attendance Records'!B:B, A21)</f>
        <v>15</v>
      </c>
      <c r="F21">
        <f>COUNTIFS('Attendance Records'!B:B, A21, 'Attendance Records'!C:C, "Present")</f>
        <v>3</v>
      </c>
      <c r="G21">
        <f>COUNTIFS('Attendance Records'!B:B, A21, 'Attendance Records'!C:C, "Absent")</f>
        <v>4</v>
      </c>
      <c r="H21">
        <f>COUNTIFS('Attendance Records'!B:B, A21, 'Attendance Records'!C:C, "Late")</f>
        <v>7</v>
      </c>
      <c r="I21">
        <f>COUNTIFS('Attendance Records'!B:B, A21,'Attendance Records'!C:C, "Excused")</f>
        <v>1</v>
      </c>
      <c r="J21" s="2">
        <f t="shared" si="0"/>
        <v>0.43333333333333335</v>
      </c>
    </row>
    <row r="22" spans="1:10" x14ac:dyDescent="0.25">
      <c r="J22" s="2"/>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B1:X57"/>
  <sheetViews>
    <sheetView workbookViewId="0">
      <selection activeCell="P16" sqref="P16"/>
    </sheetView>
  </sheetViews>
  <sheetFormatPr defaultRowHeight="15" x14ac:dyDescent="0.25"/>
  <cols>
    <col min="2" max="2" width="14.5703125" bestFit="1" customWidth="1"/>
    <col min="3" max="3" width="16.28515625" bestFit="1" customWidth="1"/>
    <col min="4" max="4" width="8.140625" bestFit="1" customWidth="1"/>
    <col min="5" max="5" width="4.7109375" bestFit="1" customWidth="1"/>
    <col min="6" max="6" width="7.85546875" bestFit="1" customWidth="1"/>
    <col min="7" max="7" width="11.28515625" bestFit="1" customWidth="1"/>
    <col min="9" max="9" width="14.5703125" bestFit="1" customWidth="1"/>
    <col min="10" max="10" width="16.28515625" bestFit="1" customWidth="1"/>
    <col min="11" max="11" width="8.140625" bestFit="1" customWidth="1"/>
    <col min="12" max="12" width="4.7109375" bestFit="1" customWidth="1"/>
    <col min="13" max="13" width="7.85546875" bestFit="1" customWidth="1"/>
    <col min="14" max="14" width="11.28515625" bestFit="1" customWidth="1"/>
    <col min="16" max="16" width="14.5703125" bestFit="1" customWidth="1"/>
    <col min="17" max="17" width="16.28515625" bestFit="1" customWidth="1"/>
    <col min="18" max="18" width="8.140625" bestFit="1" customWidth="1"/>
    <col min="19" max="19" width="4.7109375" bestFit="1" customWidth="1"/>
    <col min="20" max="20" width="7.85546875" bestFit="1" customWidth="1"/>
    <col min="21" max="21" width="11.28515625" bestFit="1" customWidth="1"/>
    <col min="23" max="23" width="13.140625" bestFit="1" customWidth="1"/>
    <col min="24" max="24" width="14.5703125" bestFit="1" customWidth="1"/>
    <col min="25" max="25" width="8.140625" bestFit="1" customWidth="1"/>
    <col min="26" max="26" width="4.7109375" bestFit="1" customWidth="1"/>
    <col min="27" max="27" width="7.85546875" bestFit="1" customWidth="1"/>
    <col min="28" max="28" width="11.28515625" bestFit="1" customWidth="1"/>
  </cols>
  <sheetData>
    <row r="1" spans="2:24" ht="15.75" thickBot="1" x14ac:dyDescent="0.3">
      <c r="B1" s="25" t="s">
        <v>66</v>
      </c>
      <c r="C1" s="26"/>
      <c r="D1" s="27"/>
      <c r="I1" s="25" t="s">
        <v>67</v>
      </c>
      <c r="J1" s="27"/>
      <c r="P1" s="25" t="s">
        <v>71</v>
      </c>
      <c r="Q1" s="26"/>
      <c r="R1" s="27"/>
      <c r="W1" t="s">
        <v>73</v>
      </c>
    </row>
    <row r="2" spans="2:24" x14ac:dyDescent="0.25">
      <c r="B2" s="3" t="s">
        <v>2</v>
      </c>
      <c r="C2" s="4" t="s" vm="1">
        <v>65</v>
      </c>
      <c r="I2" s="3" t="s">
        <v>63</v>
      </c>
      <c r="J2" s="3" t="s">
        <v>50</v>
      </c>
      <c r="K2" s="4"/>
      <c r="L2" s="4"/>
      <c r="M2" s="4"/>
      <c r="N2" s="4"/>
      <c r="P2" s="3" t="s">
        <v>63</v>
      </c>
      <c r="Q2" s="3" t="s">
        <v>64</v>
      </c>
      <c r="R2" s="4"/>
      <c r="S2" s="4"/>
      <c r="T2" s="4"/>
      <c r="U2" s="4"/>
      <c r="W2" s="3" t="s">
        <v>50</v>
      </c>
      <c r="X2" s="4" t="s" vm="2">
        <v>65</v>
      </c>
    </row>
    <row r="3" spans="2:24" x14ac:dyDescent="0.25">
      <c r="B3" s="4"/>
      <c r="C3" s="4"/>
      <c r="I3" s="3" t="s">
        <v>2</v>
      </c>
      <c r="J3" s="4" t="s">
        <v>54</v>
      </c>
      <c r="K3" s="4" t="s">
        <v>52</v>
      </c>
      <c r="L3" s="4" t="s">
        <v>53</v>
      </c>
      <c r="M3" s="4" t="s">
        <v>51</v>
      </c>
      <c r="N3" s="4" t="s">
        <v>62</v>
      </c>
      <c r="P3" s="3" t="s">
        <v>61</v>
      </c>
      <c r="Q3" s="4" t="s">
        <v>54</v>
      </c>
      <c r="R3" s="4" t="s">
        <v>52</v>
      </c>
      <c r="S3" s="4" t="s">
        <v>53</v>
      </c>
      <c r="T3" s="4" t="s">
        <v>51</v>
      </c>
      <c r="U3" s="4" t="s">
        <v>62</v>
      </c>
      <c r="W3" s="4"/>
      <c r="X3" s="4"/>
    </row>
    <row r="4" spans="2:24" x14ac:dyDescent="0.25">
      <c r="B4" s="3" t="s">
        <v>63</v>
      </c>
      <c r="C4" s="3" t="s">
        <v>50</v>
      </c>
      <c r="D4" s="4"/>
      <c r="E4" s="4"/>
      <c r="F4" s="4"/>
      <c r="G4" s="4"/>
      <c r="I4" s="5" t="s">
        <v>7</v>
      </c>
      <c r="J4" s="4">
        <v>33</v>
      </c>
      <c r="K4" s="4">
        <v>38</v>
      </c>
      <c r="L4" s="4">
        <v>40</v>
      </c>
      <c r="M4" s="4">
        <v>39</v>
      </c>
      <c r="N4" s="4">
        <v>150</v>
      </c>
      <c r="P4" s="5" t="s">
        <v>7</v>
      </c>
      <c r="Q4" s="4"/>
      <c r="R4" s="4"/>
      <c r="S4" s="4"/>
      <c r="T4" s="4"/>
      <c r="U4" s="4"/>
      <c r="W4" s="3" t="s">
        <v>61</v>
      </c>
      <c r="X4" s="4" t="s">
        <v>63</v>
      </c>
    </row>
    <row r="5" spans="2:24" x14ac:dyDescent="0.25">
      <c r="B5" s="3" t="s">
        <v>0</v>
      </c>
      <c r="C5" s="4" t="s">
        <v>54</v>
      </c>
      <c r="D5" s="4" t="s">
        <v>52</v>
      </c>
      <c r="E5" s="4" t="s">
        <v>53</v>
      </c>
      <c r="F5" s="4" t="s">
        <v>51</v>
      </c>
      <c r="G5" s="4" t="s">
        <v>62</v>
      </c>
      <c r="I5" s="5" t="s">
        <v>30</v>
      </c>
      <c r="J5" s="4">
        <v>37</v>
      </c>
      <c r="K5" s="4">
        <v>36</v>
      </c>
      <c r="L5" s="4">
        <v>50</v>
      </c>
      <c r="M5" s="4">
        <v>27</v>
      </c>
      <c r="N5" s="4">
        <v>150</v>
      </c>
      <c r="P5" s="7" t="s">
        <v>69</v>
      </c>
      <c r="Q5" s="4">
        <v>33</v>
      </c>
      <c r="R5" s="4">
        <v>38</v>
      </c>
      <c r="S5" s="4">
        <v>40</v>
      </c>
      <c r="T5" s="4">
        <v>39</v>
      </c>
      <c r="U5" s="4">
        <v>150</v>
      </c>
      <c r="W5" s="5" t="s">
        <v>5</v>
      </c>
      <c r="X5" s="4">
        <v>15</v>
      </c>
    </row>
    <row r="6" spans="2:24" x14ac:dyDescent="0.25">
      <c r="B6" s="5" t="s">
        <v>5</v>
      </c>
      <c r="C6" s="4">
        <v>2</v>
      </c>
      <c r="D6" s="4">
        <v>4</v>
      </c>
      <c r="E6" s="4">
        <v>3</v>
      </c>
      <c r="F6" s="4">
        <v>6</v>
      </c>
      <c r="G6" s="4">
        <v>15</v>
      </c>
      <c r="I6" s="5" t="s">
        <v>62</v>
      </c>
      <c r="J6" s="4">
        <v>70</v>
      </c>
      <c r="K6" s="4">
        <v>74</v>
      </c>
      <c r="L6" s="4">
        <v>90</v>
      </c>
      <c r="M6" s="4">
        <v>66</v>
      </c>
      <c r="N6" s="4">
        <v>300</v>
      </c>
      <c r="P6" s="5" t="s">
        <v>30</v>
      </c>
      <c r="Q6" s="4"/>
      <c r="R6" s="4"/>
      <c r="S6" s="4"/>
      <c r="T6" s="4"/>
      <c r="U6" s="4"/>
      <c r="W6" s="5" t="s">
        <v>9</v>
      </c>
      <c r="X6" s="4">
        <v>15</v>
      </c>
    </row>
    <row r="7" spans="2:24" ht="15.75" thickBot="1" x14ac:dyDescent="0.3">
      <c r="B7" s="5" t="s">
        <v>9</v>
      </c>
      <c r="C7" s="4">
        <v>3</v>
      </c>
      <c r="D7" s="4">
        <v>4</v>
      </c>
      <c r="E7" s="4">
        <v>5</v>
      </c>
      <c r="F7" s="4">
        <v>3</v>
      </c>
      <c r="G7" s="4">
        <v>15</v>
      </c>
      <c r="P7" s="7" t="s">
        <v>69</v>
      </c>
      <c r="Q7" s="4">
        <v>37</v>
      </c>
      <c r="R7" s="4">
        <v>36</v>
      </c>
      <c r="S7" s="4">
        <v>50</v>
      </c>
      <c r="T7" s="4">
        <v>27</v>
      </c>
      <c r="U7" s="4">
        <v>150</v>
      </c>
      <c r="W7" s="5" t="s">
        <v>12</v>
      </c>
      <c r="X7" s="4">
        <v>15</v>
      </c>
    </row>
    <row r="8" spans="2:24" ht="15.75" thickBot="1" x14ac:dyDescent="0.3">
      <c r="B8" s="5" t="s">
        <v>12</v>
      </c>
      <c r="C8" s="4"/>
      <c r="D8" s="4">
        <v>4</v>
      </c>
      <c r="E8" s="4">
        <v>3</v>
      </c>
      <c r="F8" s="4">
        <v>8</v>
      </c>
      <c r="G8" s="4">
        <v>15</v>
      </c>
      <c r="I8" s="25" t="s">
        <v>68</v>
      </c>
      <c r="J8" s="27"/>
      <c r="P8" s="5" t="s">
        <v>62</v>
      </c>
      <c r="Q8" s="4">
        <v>70</v>
      </c>
      <c r="R8" s="4">
        <v>74</v>
      </c>
      <c r="S8" s="4">
        <v>90</v>
      </c>
      <c r="T8" s="4">
        <v>66</v>
      </c>
      <c r="U8" s="4">
        <v>300</v>
      </c>
      <c r="W8" s="5" t="s">
        <v>14</v>
      </c>
      <c r="X8" s="4">
        <v>15</v>
      </c>
    </row>
    <row r="9" spans="2:24" ht="15.75" thickBot="1" x14ac:dyDescent="0.3">
      <c r="B9" s="5" t="s">
        <v>14</v>
      </c>
      <c r="C9" s="4">
        <v>5</v>
      </c>
      <c r="D9" s="4">
        <v>3</v>
      </c>
      <c r="E9" s="4">
        <v>3</v>
      </c>
      <c r="F9" s="4">
        <v>4</v>
      </c>
      <c r="G9" s="4">
        <v>15</v>
      </c>
      <c r="I9" s="3" t="s">
        <v>63</v>
      </c>
      <c r="J9" s="3" t="s">
        <v>50</v>
      </c>
      <c r="K9" s="4"/>
      <c r="L9" s="4"/>
      <c r="M9" s="4"/>
      <c r="N9" s="4"/>
      <c r="W9" s="5" t="s">
        <v>16</v>
      </c>
      <c r="X9" s="4">
        <v>15</v>
      </c>
    </row>
    <row r="10" spans="2:24" ht="15.75" thickBot="1" x14ac:dyDescent="0.3">
      <c r="B10" s="5" t="s">
        <v>16</v>
      </c>
      <c r="C10" s="4">
        <v>6</v>
      </c>
      <c r="D10" s="4">
        <v>4</v>
      </c>
      <c r="E10" s="4">
        <v>4</v>
      </c>
      <c r="F10" s="4">
        <v>1</v>
      </c>
      <c r="G10" s="4">
        <v>15</v>
      </c>
      <c r="I10" s="3" t="s">
        <v>49</v>
      </c>
      <c r="J10" s="4" t="s">
        <v>54</v>
      </c>
      <c r="K10" s="4" t="s">
        <v>52</v>
      </c>
      <c r="L10" s="4" t="s">
        <v>53</v>
      </c>
      <c r="M10" s="4" t="s">
        <v>51</v>
      </c>
      <c r="N10" s="4" t="s">
        <v>62</v>
      </c>
      <c r="P10" s="25" t="s">
        <v>72</v>
      </c>
      <c r="Q10" s="26"/>
      <c r="R10" s="27"/>
      <c r="W10" s="5" t="s">
        <v>18</v>
      </c>
      <c r="X10" s="4">
        <v>15</v>
      </c>
    </row>
    <row r="11" spans="2:24" x14ac:dyDescent="0.25">
      <c r="B11" s="5" t="s">
        <v>18</v>
      </c>
      <c r="C11" s="4">
        <v>4</v>
      </c>
      <c r="D11" s="4">
        <v>3</v>
      </c>
      <c r="E11" s="4">
        <v>4</v>
      </c>
      <c r="F11" s="4">
        <v>4</v>
      </c>
      <c r="G11" s="4">
        <v>15</v>
      </c>
      <c r="I11" s="5" t="s">
        <v>69</v>
      </c>
      <c r="J11" s="4">
        <v>70</v>
      </c>
      <c r="K11" s="4">
        <v>74</v>
      </c>
      <c r="L11" s="4">
        <v>90</v>
      </c>
      <c r="M11" s="4">
        <v>66</v>
      </c>
      <c r="N11" s="4">
        <v>300</v>
      </c>
      <c r="P11" s="3" t="s">
        <v>63</v>
      </c>
      <c r="Q11" s="3" t="s">
        <v>64</v>
      </c>
      <c r="R11" s="4"/>
      <c r="S11" s="4"/>
      <c r="T11" s="4"/>
      <c r="U11" s="4"/>
      <c r="W11" s="5" t="s">
        <v>20</v>
      </c>
      <c r="X11" s="4">
        <v>15</v>
      </c>
    </row>
    <row r="12" spans="2:24" x14ac:dyDescent="0.25">
      <c r="B12" s="5" t="s">
        <v>20</v>
      </c>
      <c r="C12" s="4">
        <v>2</v>
      </c>
      <c r="D12" s="4">
        <v>4</v>
      </c>
      <c r="E12" s="4">
        <v>6</v>
      </c>
      <c r="F12" s="4">
        <v>3</v>
      </c>
      <c r="G12" s="4">
        <v>15</v>
      </c>
      <c r="I12" s="5" t="s">
        <v>62</v>
      </c>
      <c r="J12" s="4">
        <v>70</v>
      </c>
      <c r="K12" s="4">
        <v>74</v>
      </c>
      <c r="L12" s="4">
        <v>90</v>
      </c>
      <c r="M12" s="4">
        <v>66</v>
      </c>
      <c r="N12" s="4">
        <v>300</v>
      </c>
      <c r="P12" s="3" t="s">
        <v>61</v>
      </c>
      <c r="Q12" s="4" t="s">
        <v>54</v>
      </c>
      <c r="R12" s="4" t="s">
        <v>52</v>
      </c>
      <c r="S12" s="4" t="s">
        <v>53</v>
      </c>
      <c r="T12" s="4" t="s">
        <v>51</v>
      </c>
      <c r="U12" s="4" t="s">
        <v>62</v>
      </c>
      <c r="W12" s="5" t="s">
        <v>22</v>
      </c>
      <c r="X12" s="4">
        <v>15</v>
      </c>
    </row>
    <row r="13" spans="2:24" ht="15.75" thickBot="1" x14ac:dyDescent="0.3">
      <c r="B13" s="5" t="s">
        <v>22</v>
      </c>
      <c r="C13" s="4">
        <v>4</v>
      </c>
      <c r="D13" s="4">
        <v>2</v>
      </c>
      <c r="E13" s="4">
        <v>5</v>
      </c>
      <c r="F13" s="4">
        <v>4</v>
      </c>
      <c r="G13" s="4">
        <v>15</v>
      </c>
      <c r="P13" s="6">
        <v>45748</v>
      </c>
      <c r="Q13" s="4">
        <v>5</v>
      </c>
      <c r="R13" s="4">
        <v>6</v>
      </c>
      <c r="S13" s="4">
        <v>5</v>
      </c>
      <c r="T13" s="4">
        <v>4</v>
      </c>
      <c r="U13" s="4">
        <v>20</v>
      </c>
      <c r="W13" s="5" t="s">
        <v>24</v>
      </c>
      <c r="X13" s="4">
        <v>15</v>
      </c>
    </row>
    <row r="14" spans="2:24" ht="15.75" thickBot="1" x14ac:dyDescent="0.3">
      <c r="B14" s="5" t="s">
        <v>24</v>
      </c>
      <c r="C14" s="4">
        <v>3</v>
      </c>
      <c r="D14" s="4">
        <v>6</v>
      </c>
      <c r="E14" s="4">
        <v>3</v>
      </c>
      <c r="F14" s="4">
        <v>3</v>
      </c>
      <c r="G14" s="4">
        <v>15</v>
      </c>
      <c r="I14" s="25" t="s">
        <v>70</v>
      </c>
      <c r="J14" s="26"/>
      <c r="K14" s="27"/>
      <c r="P14" s="6">
        <v>45749</v>
      </c>
      <c r="Q14" s="4">
        <v>7</v>
      </c>
      <c r="R14" s="4">
        <v>2</v>
      </c>
      <c r="S14" s="4">
        <v>8</v>
      </c>
      <c r="T14" s="4">
        <v>3</v>
      </c>
      <c r="U14" s="4">
        <v>20</v>
      </c>
      <c r="W14" s="5" t="s">
        <v>26</v>
      </c>
      <c r="X14" s="4">
        <v>15</v>
      </c>
    </row>
    <row r="15" spans="2:24" x14ac:dyDescent="0.25">
      <c r="B15" s="5" t="s">
        <v>26</v>
      </c>
      <c r="C15" s="4">
        <v>4</v>
      </c>
      <c r="D15" s="4">
        <v>4</v>
      </c>
      <c r="E15" s="4">
        <v>4</v>
      </c>
      <c r="F15" s="4">
        <v>3</v>
      </c>
      <c r="G15" s="4">
        <v>15</v>
      </c>
      <c r="I15" s="3" t="s">
        <v>63</v>
      </c>
      <c r="J15" s="3" t="s">
        <v>50</v>
      </c>
      <c r="K15" s="4"/>
      <c r="L15" s="4"/>
      <c r="M15" s="4"/>
      <c r="N15" s="4"/>
      <c r="P15" s="6">
        <v>45750</v>
      </c>
      <c r="Q15" s="4">
        <v>9</v>
      </c>
      <c r="R15" s="4">
        <v>3</v>
      </c>
      <c r="S15" s="4">
        <v>3</v>
      </c>
      <c r="T15" s="4">
        <v>5</v>
      </c>
      <c r="U15" s="4">
        <v>20</v>
      </c>
      <c r="W15" s="5" t="s">
        <v>28</v>
      </c>
      <c r="X15" s="4">
        <v>15</v>
      </c>
    </row>
    <row r="16" spans="2:24" x14ac:dyDescent="0.25">
      <c r="B16" s="5" t="s">
        <v>28</v>
      </c>
      <c r="C16" s="4">
        <v>7</v>
      </c>
      <c r="D16" s="4">
        <v>2</v>
      </c>
      <c r="E16" s="4">
        <v>6</v>
      </c>
      <c r="F16" s="4"/>
      <c r="G16" s="4">
        <v>15</v>
      </c>
      <c r="I16" s="3" t="s">
        <v>61</v>
      </c>
      <c r="J16" s="4" t="s">
        <v>54</v>
      </c>
      <c r="K16" s="4" t="s">
        <v>52</v>
      </c>
      <c r="L16" s="4" t="s">
        <v>53</v>
      </c>
      <c r="M16" s="4" t="s">
        <v>51</v>
      </c>
      <c r="N16" s="4" t="s">
        <v>62</v>
      </c>
      <c r="P16" s="6">
        <v>45751</v>
      </c>
      <c r="Q16" s="4">
        <v>6</v>
      </c>
      <c r="R16" s="4">
        <v>4</v>
      </c>
      <c r="S16" s="4">
        <v>6</v>
      </c>
      <c r="T16" s="4">
        <v>4</v>
      </c>
      <c r="U16" s="4">
        <v>20</v>
      </c>
      <c r="W16" s="5" t="s">
        <v>31</v>
      </c>
      <c r="X16" s="4">
        <v>15</v>
      </c>
    </row>
    <row r="17" spans="2:24" x14ac:dyDescent="0.25">
      <c r="B17" s="5" t="s">
        <v>31</v>
      </c>
      <c r="C17" s="4">
        <v>5</v>
      </c>
      <c r="D17" s="4">
        <v>4</v>
      </c>
      <c r="E17" s="4">
        <v>4</v>
      </c>
      <c r="F17" s="4">
        <v>2</v>
      </c>
      <c r="G17" s="4">
        <v>15</v>
      </c>
      <c r="I17" s="5" t="s">
        <v>5</v>
      </c>
      <c r="J17" s="4"/>
      <c r="K17" s="4"/>
      <c r="L17" s="4"/>
      <c r="M17" s="4"/>
      <c r="N17" s="4"/>
      <c r="P17" s="6">
        <v>45752</v>
      </c>
      <c r="Q17" s="4">
        <v>7</v>
      </c>
      <c r="R17" s="4">
        <v>1</v>
      </c>
      <c r="S17" s="4">
        <v>8</v>
      </c>
      <c r="T17" s="4">
        <v>4</v>
      </c>
      <c r="U17" s="4">
        <v>20</v>
      </c>
      <c r="W17" s="5" t="s">
        <v>33</v>
      </c>
      <c r="X17" s="4">
        <v>15</v>
      </c>
    </row>
    <row r="18" spans="2:24" x14ac:dyDescent="0.25">
      <c r="B18" s="5" t="s">
        <v>33</v>
      </c>
      <c r="C18" s="4">
        <v>3</v>
      </c>
      <c r="D18" s="4">
        <v>1</v>
      </c>
      <c r="E18" s="4">
        <v>6</v>
      </c>
      <c r="F18" s="4">
        <v>5</v>
      </c>
      <c r="G18" s="4">
        <v>15</v>
      </c>
      <c r="I18" s="7" t="s">
        <v>69</v>
      </c>
      <c r="J18" s="4">
        <v>2</v>
      </c>
      <c r="K18" s="4">
        <v>4</v>
      </c>
      <c r="L18" s="4">
        <v>3</v>
      </c>
      <c r="M18" s="4">
        <v>6</v>
      </c>
      <c r="N18" s="4">
        <v>15</v>
      </c>
      <c r="P18" s="6">
        <v>45753</v>
      </c>
      <c r="Q18" s="4">
        <v>3</v>
      </c>
      <c r="R18" s="4">
        <v>8</v>
      </c>
      <c r="S18" s="4">
        <v>4</v>
      </c>
      <c r="T18" s="4">
        <v>5</v>
      </c>
      <c r="U18" s="4">
        <v>20</v>
      </c>
      <c r="W18" s="5" t="s">
        <v>35</v>
      </c>
      <c r="X18" s="4">
        <v>15</v>
      </c>
    </row>
    <row r="19" spans="2:24" x14ac:dyDescent="0.25">
      <c r="B19" s="5" t="s">
        <v>35</v>
      </c>
      <c r="C19" s="4">
        <v>4</v>
      </c>
      <c r="D19" s="4">
        <v>5</v>
      </c>
      <c r="E19" s="4">
        <v>3</v>
      </c>
      <c r="F19" s="4">
        <v>3</v>
      </c>
      <c r="G19" s="4">
        <v>15</v>
      </c>
      <c r="I19" s="5" t="s">
        <v>9</v>
      </c>
      <c r="J19" s="4"/>
      <c r="K19" s="4"/>
      <c r="L19" s="4"/>
      <c r="M19" s="4"/>
      <c r="N19" s="4"/>
      <c r="P19" s="6">
        <v>45754</v>
      </c>
      <c r="Q19" s="4">
        <v>2</v>
      </c>
      <c r="R19" s="4">
        <v>8</v>
      </c>
      <c r="S19" s="4">
        <v>4</v>
      </c>
      <c r="T19" s="4">
        <v>6</v>
      </c>
      <c r="U19" s="4">
        <v>20</v>
      </c>
      <c r="W19" s="5" t="s">
        <v>37</v>
      </c>
      <c r="X19" s="4">
        <v>15</v>
      </c>
    </row>
    <row r="20" spans="2:24" x14ac:dyDescent="0.25">
      <c r="B20" s="5" t="s">
        <v>37</v>
      </c>
      <c r="C20" s="4">
        <v>3</v>
      </c>
      <c r="D20" s="4">
        <v>6</v>
      </c>
      <c r="E20" s="4">
        <v>3</v>
      </c>
      <c r="F20" s="4">
        <v>3</v>
      </c>
      <c r="G20" s="4">
        <v>15</v>
      </c>
      <c r="I20" s="7" t="s">
        <v>69</v>
      </c>
      <c r="J20" s="4">
        <v>3</v>
      </c>
      <c r="K20" s="4">
        <v>4</v>
      </c>
      <c r="L20" s="4">
        <v>5</v>
      </c>
      <c r="M20" s="4">
        <v>3</v>
      </c>
      <c r="N20" s="4">
        <v>15</v>
      </c>
      <c r="P20" s="6">
        <v>45755</v>
      </c>
      <c r="Q20" s="4">
        <v>4</v>
      </c>
      <c r="R20" s="4">
        <v>5</v>
      </c>
      <c r="S20" s="4">
        <v>9</v>
      </c>
      <c r="T20" s="4">
        <v>2</v>
      </c>
      <c r="U20" s="4">
        <v>20</v>
      </c>
      <c r="W20" s="5" t="s">
        <v>39</v>
      </c>
      <c r="X20" s="4">
        <v>15</v>
      </c>
    </row>
    <row r="21" spans="2:24" x14ac:dyDescent="0.25">
      <c r="B21" s="5" t="s">
        <v>39</v>
      </c>
      <c r="C21" s="4">
        <v>3</v>
      </c>
      <c r="D21" s="4">
        <v>5</v>
      </c>
      <c r="E21" s="4">
        <v>6</v>
      </c>
      <c r="F21" s="4">
        <v>1</v>
      </c>
      <c r="G21" s="4">
        <v>15</v>
      </c>
      <c r="I21" s="5" t="s">
        <v>12</v>
      </c>
      <c r="J21" s="4"/>
      <c r="K21" s="4"/>
      <c r="L21" s="4"/>
      <c r="M21" s="4"/>
      <c r="N21" s="4"/>
      <c r="P21" s="6">
        <v>45756</v>
      </c>
      <c r="Q21" s="4">
        <v>1</v>
      </c>
      <c r="R21" s="4">
        <v>7</v>
      </c>
      <c r="S21" s="4">
        <v>9</v>
      </c>
      <c r="T21" s="4">
        <v>3</v>
      </c>
      <c r="U21" s="4">
        <v>20</v>
      </c>
      <c r="W21" s="5" t="s">
        <v>41</v>
      </c>
      <c r="X21" s="4">
        <v>15</v>
      </c>
    </row>
    <row r="22" spans="2:24" x14ac:dyDescent="0.25">
      <c r="B22" s="5" t="s">
        <v>41</v>
      </c>
      <c r="C22" s="4">
        <v>3</v>
      </c>
      <c r="D22" s="4">
        <v>3</v>
      </c>
      <c r="E22" s="4">
        <v>7</v>
      </c>
      <c r="F22" s="4">
        <v>2</v>
      </c>
      <c r="G22" s="4">
        <v>15</v>
      </c>
      <c r="I22" s="7" t="s">
        <v>69</v>
      </c>
      <c r="J22" s="4"/>
      <c r="K22" s="4">
        <v>4</v>
      </c>
      <c r="L22" s="4">
        <v>3</v>
      </c>
      <c r="M22" s="4">
        <v>8</v>
      </c>
      <c r="N22" s="4">
        <v>15</v>
      </c>
      <c r="P22" s="6">
        <v>45757</v>
      </c>
      <c r="Q22" s="4">
        <v>1</v>
      </c>
      <c r="R22" s="4">
        <v>5</v>
      </c>
      <c r="S22" s="4">
        <v>5</v>
      </c>
      <c r="T22" s="4">
        <v>9</v>
      </c>
      <c r="U22" s="4">
        <v>20</v>
      </c>
      <c r="W22" s="5" t="s">
        <v>43</v>
      </c>
      <c r="X22" s="4">
        <v>15</v>
      </c>
    </row>
    <row r="23" spans="2:24" x14ac:dyDescent="0.25">
      <c r="B23" s="5" t="s">
        <v>43</v>
      </c>
      <c r="C23" s="4">
        <v>4</v>
      </c>
      <c r="D23" s="4">
        <v>5</v>
      </c>
      <c r="E23" s="4">
        <v>3</v>
      </c>
      <c r="F23" s="4">
        <v>3</v>
      </c>
      <c r="G23" s="4">
        <v>15</v>
      </c>
      <c r="I23" s="5" t="s">
        <v>14</v>
      </c>
      <c r="J23" s="4"/>
      <c r="K23" s="4"/>
      <c r="L23" s="4"/>
      <c r="M23" s="4"/>
      <c r="N23" s="4"/>
      <c r="P23" s="6">
        <v>45758</v>
      </c>
      <c r="Q23" s="4">
        <v>4</v>
      </c>
      <c r="R23" s="4">
        <v>4</v>
      </c>
      <c r="S23" s="4">
        <v>9</v>
      </c>
      <c r="T23" s="4">
        <v>3</v>
      </c>
      <c r="U23" s="4">
        <v>20</v>
      </c>
      <c r="W23" s="5" t="s">
        <v>45</v>
      </c>
      <c r="X23" s="4">
        <v>15</v>
      </c>
    </row>
    <row r="24" spans="2:24" x14ac:dyDescent="0.25">
      <c r="B24" s="5" t="s">
        <v>45</v>
      </c>
      <c r="C24" s="4">
        <v>1</v>
      </c>
      <c r="D24" s="4">
        <v>4</v>
      </c>
      <c r="E24" s="4">
        <v>5</v>
      </c>
      <c r="F24" s="4">
        <v>5</v>
      </c>
      <c r="G24" s="4">
        <v>15</v>
      </c>
      <c r="I24" s="7" t="s">
        <v>69</v>
      </c>
      <c r="J24" s="4">
        <v>5</v>
      </c>
      <c r="K24" s="4">
        <v>3</v>
      </c>
      <c r="L24" s="4">
        <v>3</v>
      </c>
      <c r="M24" s="4">
        <v>4</v>
      </c>
      <c r="N24" s="4">
        <v>15</v>
      </c>
      <c r="P24" s="6">
        <v>45759</v>
      </c>
      <c r="Q24" s="4">
        <v>5</v>
      </c>
      <c r="R24" s="4">
        <v>6</v>
      </c>
      <c r="S24" s="4">
        <v>8</v>
      </c>
      <c r="T24" s="4">
        <v>1</v>
      </c>
      <c r="U24" s="4">
        <v>20</v>
      </c>
      <c r="W24" s="5" t="s">
        <v>47</v>
      </c>
      <c r="X24" s="4">
        <v>15</v>
      </c>
    </row>
    <row r="25" spans="2:24" x14ac:dyDescent="0.25">
      <c r="B25" s="5" t="s">
        <v>47</v>
      </c>
      <c r="C25" s="4">
        <v>4</v>
      </c>
      <c r="D25" s="4">
        <v>1</v>
      </c>
      <c r="E25" s="4">
        <v>7</v>
      </c>
      <c r="F25" s="4">
        <v>3</v>
      </c>
      <c r="G25" s="4">
        <v>15</v>
      </c>
      <c r="I25" s="5" t="s">
        <v>16</v>
      </c>
      <c r="J25" s="4"/>
      <c r="K25" s="4"/>
      <c r="L25" s="4"/>
      <c r="M25" s="4"/>
      <c r="N25" s="4"/>
      <c r="P25" s="6">
        <v>45760</v>
      </c>
      <c r="Q25" s="4">
        <v>5</v>
      </c>
      <c r="R25" s="4">
        <v>4</v>
      </c>
      <c r="S25" s="4">
        <v>5</v>
      </c>
      <c r="T25" s="4">
        <v>6</v>
      </c>
      <c r="U25" s="4">
        <v>20</v>
      </c>
      <c r="W25" s="5" t="s">
        <v>62</v>
      </c>
      <c r="X25" s="4">
        <v>300</v>
      </c>
    </row>
    <row r="26" spans="2:24" x14ac:dyDescent="0.25">
      <c r="B26" s="5" t="s">
        <v>62</v>
      </c>
      <c r="C26" s="4">
        <v>70</v>
      </c>
      <c r="D26" s="4">
        <v>74</v>
      </c>
      <c r="E26" s="4">
        <v>90</v>
      </c>
      <c r="F26" s="4">
        <v>66</v>
      </c>
      <c r="G26" s="4">
        <v>300</v>
      </c>
      <c r="I26" s="7" t="s">
        <v>69</v>
      </c>
      <c r="J26" s="4">
        <v>6</v>
      </c>
      <c r="K26" s="4">
        <v>4</v>
      </c>
      <c r="L26" s="4">
        <v>4</v>
      </c>
      <c r="M26" s="4">
        <v>1</v>
      </c>
      <c r="N26" s="4">
        <v>15</v>
      </c>
      <c r="P26" s="6">
        <v>45761</v>
      </c>
      <c r="Q26" s="4">
        <v>3</v>
      </c>
      <c r="R26" s="4">
        <v>8</v>
      </c>
      <c r="S26" s="4">
        <v>4</v>
      </c>
      <c r="T26" s="4">
        <v>5</v>
      </c>
      <c r="U26" s="4">
        <v>20</v>
      </c>
    </row>
    <row r="27" spans="2:24" x14ac:dyDescent="0.25">
      <c r="I27" s="5" t="s">
        <v>18</v>
      </c>
      <c r="J27" s="4"/>
      <c r="K27" s="4"/>
      <c r="L27" s="4"/>
      <c r="M27" s="4"/>
      <c r="N27" s="4"/>
      <c r="P27" s="6">
        <v>45762</v>
      </c>
      <c r="Q27" s="4">
        <v>8</v>
      </c>
      <c r="R27" s="4">
        <v>3</v>
      </c>
      <c r="S27" s="4">
        <v>3</v>
      </c>
      <c r="T27" s="4">
        <v>6</v>
      </c>
      <c r="U27" s="4">
        <v>20</v>
      </c>
    </row>
    <row r="28" spans="2:24" x14ac:dyDescent="0.25">
      <c r="I28" s="7" t="s">
        <v>69</v>
      </c>
      <c r="J28" s="4">
        <v>4</v>
      </c>
      <c r="K28" s="4">
        <v>3</v>
      </c>
      <c r="L28" s="4">
        <v>4</v>
      </c>
      <c r="M28" s="4">
        <v>4</v>
      </c>
      <c r="N28" s="4">
        <v>15</v>
      </c>
      <c r="P28" s="5" t="s">
        <v>62</v>
      </c>
      <c r="Q28" s="4">
        <v>70</v>
      </c>
      <c r="R28" s="4">
        <v>74</v>
      </c>
      <c r="S28" s="4">
        <v>90</v>
      </c>
      <c r="T28" s="4">
        <v>66</v>
      </c>
      <c r="U28" s="4">
        <v>300</v>
      </c>
    </row>
    <row r="29" spans="2:24" x14ac:dyDescent="0.25">
      <c r="I29" s="5" t="s">
        <v>20</v>
      </c>
      <c r="J29" s="4"/>
      <c r="K29" s="4"/>
      <c r="L29" s="4"/>
      <c r="M29" s="4"/>
      <c r="N29" s="4"/>
    </row>
    <row r="30" spans="2:24" x14ac:dyDescent="0.25">
      <c r="I30" s="7" t="s">
        <v>69</v>
      </c>
      <c r="J30" s="4">
        <v>2</v>
      </c>
      <c r="K30" s="4">
        <v>4</v>
      </c>
      <c r="L30" s="4">
        <v>6</v>
      </c>
      <c r="M30" s="4">
        <v>3</v>
      </c>
      <c r="N30" s="4">
        <v>15</v>
      </c>
    </row>
    <row r="31" spans="2:24" x14ac:dyDescent="0.25">
      <c r="I31" s="5" t="s">
        <v>22</v>
      </c>
      <c r="J31" s="4"/>
      <c r="K31" s="4"/>
      <c r="L31" s="4"/>
      <c r="M31" s="4"/>
      <c r="N31" s="4"/>
    </row>
    <row r="32" spans="2:24" x14ac:dyDescent="0.25">
      <c r="I32" s="7" t="s">
        <v>69</v>
      </c>
      <c r="J32" s="4">
        <v>4</v>
      </c>
      <c r="K32" s="4">
        <v>2</v>
      </c>
      <c r="L32" s="4">
        <v>5</v>
      </c>
      <c r="M32" s="4">
        <v>4</v>
      </c>
      <c r="N32" s="4">
        <v>15</v>
      </c>
    </row>
    <row r="33" spans="9:14" x14ac:dyDescent="0.25">
      <c r="I33" s="5" t="s">
        <v>24</v>
      </c>
      <c r="J33" s="4"/>
      <c r="K33" s="4"/>
      <c r="L33" s="4"/>
      <c r="M33" s="4"/>
      <c r="N33" s="4"/>
    </row>
    <row r="34" spans="9:14" x14ac:dyDescent="0.25">
      <c r="I34" s="7" t="s">
        <v>69</v>
      </c>
      <c r="J34" s="4">
        <v>3</v>
      </c>
      <c r="K34" s="4">
        <v>6</v>
      </c>
      <c r="L34" s="4">
        <v>3</v>
      </c>
      <c r="M34" s="4">
        <v>3</v>
      </c>
      <c r="N34" s="4">
        <v>15</v>
      </c>
    </row>
    <row r="35" spans="9:14" x14ac:dyDescent="0.25">
      <c r="I35" s="5" t="s">
        <v>26</v>
      </c>
      <c r="J35" s="4"/>
      <c r="K35" s="4"/>
      <c r="L35" s="4"/>
      <c r="M35" s="4"/>
      <c r="N35" s="4"/>
    </row>
    <row r="36" spans="9:14" x14ac:dyDescent="0.25">
      <c r="I36" s="7" t="s">
        <v>69</v>
      </c>
      <c r="J36" s="4">
        <v>4</v>
      </c>
      <c r="K36" s="4">
        <v>4</v>
      </c>
      <c r="L36" s="4">
        <v>4</v>
      </c>
      <c r="M36" s="4">
        <v>3</v>
      </c>
      <c r="N36" s="4">
        <v>15</v>
      </c>
    </row>
    <row r="37" spans="9:14" x14ac:dyDescent="0.25">
      <c r="I37" s="5" t="s">
        <v>28</v>
      </c>
      <c r="J37" s="4"/>
      <c r="K37" s="4"/>
      <c r="L37" s="4"/>
      <c r="M37" s="4"/>
      <c r="N37" s="4"/>
    </row>
    <row r="38" spans="9:14" x14ac:dyDescent="0.25">
      <c r="I38" s="7" t="s">
        <v>69</v>
      </c>
      <c r="J38" s="4">
        <v>7</v>
      </c>
      <c r="K38" s="4">
        <v>2</v>
      </c>
      <c r="L38" s="4">
        <v>6</v>
      </c>
      <c r="M38" s="4"/>
      <c r="N38" s="4">
        <v>15</v>
      </c>
    </row>
    <row r="39" spans="9:14" x14ac:dyDescent="0.25">
      <c r="I39" s="5" t="s">
        <v>31</v>
      </c>
      <c r="J39" s="4"/>
      <c r="K39" s="4"/>
      <c r="L39" s="4"/>
      <c r="M39" s="4"/>
      <c r="N39" s="4"/>
    </row>
    <row r="40" spans="9:14" x14ac:dyDescent="0.25">
      <c r="I40" s="7" t="s">
        <v>69</v>
      </c>
      <c r="J40" s="4">
        <v>5</v>
      </c>
      <c r="K40" s="4">
        <v>4</v>
      </c>
      <c r="L40" s="4">
        <v>4</v>
      </c>
      <c r="M40" s="4">
        <v>2</v>
      </c>
      <c r="N40" s="4">
        <v>15</v>
      </c>
    </row>
    <row r="41" spans="9:14" x14ac:dyDescent="0.25">
      <c r="I41" s="5" t="s">
        <v>33</v>
      </c>
      <c r="J41" s="4"/>
      <c r="K41" s="4"/>
      <c r="L41" s="4"/>
      <c r="M41" s="4"/>
      <c r="N41" s="4"/>
    </row>
    <row r="42" spans="9:14" x14ac:dyDescent="0.25">
      <c r="I42" s="7" t="s">
        <v>69</v>
      </c>
      <c r="J42" s="4">
        <v>3</v>
      </c>
      <c r="K42" s="4">
        <v>1</v>
      </c>
      <c r="L42" s="4">
        <v>6</v>
      </c>
      <c r="M42" s="4">
        <v>5</v>
      </c>
      <c r="N42" s="4">
        <v>15</v>
      </c>
    </row>
    <row r="43" spans="9:14" x14ac:dyDescent="0.25">
      <c r="I43" s="5" t="s">
        <v>35</v>
      </c>
      <c r="J43" s="4"/>
      <c r="K43" s="4"/>
      <c r="L43" s="4"/>
      <c r="M43" s="4"/>
      <c r="N43" s="4"/>
    </row>
    <row r="44" spans="9:14" x14ac:dyDescent="0.25">
      <c r="I44" s="7" t="s">
        <v>69</v>
      </c>
      <c r="J44" s="4">
        <v>4</v>
      </c>
      <c r="K44" s="4">
        <v>5</v>
      </c>
      <c r="L44" s="4">
        <v>3</v>
      </c>
      <c r="M44" s="4">
        <v>3</v>
      </c>
      <c r="N44" s="4">
        <v>15</v>
      </c>
    </row>
    <row r="45" spans="9:14" x14ac:dyDescent="0.25">
      <c r="I45" s="5" t="s">
        <v>37</v>
      </c>
      <c r="J45" s="4"/>
      <c r="K45" s="4"/>
      <c r="L45" s="4"/>
      <c r="M45" s="4"/>
      <c r="N45" s="4"/>
    </row>
    <row r="46" spans="9:14" x14ac:dyDescent="0.25">
      <c r="I46" s="7" t="s">
        <v>69</v>
      </c>
      <c r="J46" s="4">
        <v>3</v>
      </c>
      <c r="K46" s="4">
        <v>6</v>
      </c>
      <c r="L46" s="4">
        <v>3</v>
      </c>
      <c r="M46" s="4">
        <v>3</v>
      </c>
      <c r="N46" s="4">
        <v>15</v>
      </c>
    </row>
    <row r="47" spans="9:14" x14ac:dyDescent="0.25">
      <c r="I47" s="5" t="s">
        <v>39</v>
      </c>
      <c r="J47" s="4"/>
      <c r="K47" s="4"/>
      <c r="L47" s="4"/>
      <c r="M47" s="4"/>
      <c r="N47" s="4"/>
    </row>
    <row r="48" spans="9:14" x14ac:dyDescent="0.25">
      <c r="I48" s="7" t="s">
        <v>69</v>
      </c>
      <c r="J48" s="4">
        <v>3</v>
      </c>
      <c r="K48" s="4">
        <v>5</v>
      </c>
      <c r="L48" s="4">
        <v>6</v>
      </c>
      <c r="M48" s="4">
        <v>1</v>
      </c>
      <c r="N48" s="4">
        <v>15</v>
      </c>
    </row>
    <row r="49" spans="9:14" x14ac:dyDescent="0.25">
      <c r="I49" s="5" t="s">
        <v>41</v>
      </c>
      <c r="J49" s="4"/>
      <c r="K49" s="4"/>
      <c r="L49" s="4"/>
      <c r="M49" s="4"/>
      <c r="N49" s="4"/>
    </row>
    <row r="50" spans="9:14" x14ac:dyDescent="0.25">
      <c r="I50" s="7" t="s">
        <v>69</v>
      </c>
      <c r="J50" s="4">
        <v>3</v>
      </c>
      <c r="K50" s="4">
        <v>3</v>
      </c>
      <c r="L50" s="4">
        <v>7</v>
      </c>
      <c r="M50" s="4">
        <v>2</v>
      </c>
      <c r="N50" s="4">
        <v>15</v>
      </c>
    </row>
    <row r="51" spans="9:14" x14ac:dyDescent="0.25">
      <c r="I51" s="5" t="s">
        <v>43</v>
      </c>
      <c r="J51" s="4"/>
      <c r="K51" s="4"/>
      <c r="L51" s="4"/>
      <c r="M51" s="4"/>
      <c r="N51" s="4"/>
    </row>
    <row r="52" spans="9:14" x14ac:dyDescent="0.25">
      <c r="I52" s="7" t="s">
        <v>69</v>
      </c>
      <c r="J52" s="4">
        <v>4</v>
      </c>
      <c r="K52" s="4">
        <v>5</v>
      </c>
      <c r="L52" s="4">
        <v>3</v>
      </c>
      <c r="M52" s="4">
        <v>3</v>
      </c>
      <c r="N52" s="4">
        <v>15</v>
      </c>
    </row>
    <row r="53" spans="9:14" x14ac:dyDescent="0.25">
      <c r="I53" s="5" t="s">
        <v>45</v>
      </c>
      <c r="J53" s="4"/>
      <c r="K53" s="4"/>
      <c r="L53" s="4"/>
      <c r="M53" s="4"/>
      <c r="N53" s="4"/>
    </row>
    <row r="54" spans="9:14" x14ac:dyDescent="0.25">
      <c r="I54" s="7" t="s">
        <v>69</v>
      </c>
      <c r="J54" s="4">
        <v>1</v>
      </c>
      <c r="K54" s="4">
        <v>4</v>
      </c>
      <c r="L54" s="4">
        <v>5</v>
      </c>
      <c r="M54" s="4">
        <v>5</v>
      </c>
      <c r="N54" s="4">
        <v>15</v>
      </c>
    </row>
    <row r="55" spans="9:14" x14ac:dyDescent="0.25">
      <c r="I55" s="5" t="s">
        <v>47</v>
      </c>
      <c r="J55" s="4"/>
      <c r="K55" s="4"/>
      <c r="L55" s="4"/>
      <c r="M55" s="4"/>
      <c r="N55" s="4"/>
    </row>
    <row r="56" spans="9:14" x14ac:dyDescent="0.25">
      <c r="I56" s="7" t="s">
        <v>69</v>
      </c>
      <c r="J56" s="4">
        <v>4</v>
      </c>
      <c r="K56" s="4">
        <v>1</v>
      </c>
      <c r="L56" s="4">
        <v>7</v>
      </c>
      <c r="M56" s="4">
        <v>3</v>
      </c>
      <c r="N56" s="4">
        <v>15</v>
      </c>
    </row>
    <row r="57" spans="9:14" x14ac:dyDescent="0.25">
      <c r="I57" s="5" t="s">
        <v>62</v>
      </c>
      <c r="J57" s="4">
        <v>70</v>
      </c>
      <c r="K57" s="4">
        <v>74</v>
      </c>
      <c r="L57" s="4">
        <v>90</v>
      </c>
      <c r="M57" s="4">
        <v>66</v>
      </c>
      <c r="N57" s="4">
        <v>300</v>
      </c>
    </row>
  </sheetData>
  <mergeCells count="6">
    <mergeCell ref="B1:D1"/>
    <mergeCell ref="P10:R10"/>
    <mergeCell ref="P1:R1"/>
    <mergeCell ref="I14:K14"/>
    <mergeCell ref="I8:J8"/>
    <mergeCell ref="I1:J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499984740745262"/>
  </sheetPr>
  <dimension ref="A1:U2"/>
  <sheetViews>
    <sheetView workbookViewId="0">
      <selection activeCell="F40" sqref="F40"/>
    </sheetView>
  </sheetViews>
  <sheetFormatPr defaultRowHeight="15" x14ac:dyDescent="0.25"/>
  <cols>
    <col min="1" max="16384" width="9.140625" style="8"/>
  </cols>
  <sheetData>
    <row r="1" spans="1:21" ht="31.5" x14ac:dyDescent="0.5">
      <c r="A1" s="28" t="s">
        <v>75</v>
      </c>
      <c r="B1" s="28"/>
      <c r="C1" s="28"/>
      <c r="D1" s="28"/>
      <c r="E1" s="28"/>
      <c r="F1" s="28"/>
      <c r="G1" s="28"/>
      <c r="H1" s="28"/>
      <c r="I1" s="28"/>
      <c r="J1" s="28"/>
      <c r="K1" s="28"/>
      <c r="L1" s="28"/>
      <c r="M1" s="28"/>
      <c r="N1" s="28"/>
      <c r="O1" s="28"/>
      <c r="P1" s="28"/>
      <c r="Q1" s="28"/>
      <c r="R1" s="28"/>
      <c r="S1" s="28"/>
      <c r="T1" s="28"/>
      <c r="U1" s="28"/>
    </row>
    <row r="2" spans="1:21" x14ac:dyDescent="0.25">
      <c r="A2" s="29" t="s">
        <v>74</v>
      </c>
      <c r="B2" s="29"/>
      <c r="C2" s="29"/>
      <c r="D2" s="29"/>
      <c r="E2" s="29"/>
      <c r="F2" s="29"/>
      <c r="G2" s="29"/>
      <c r="H2" s="29"/>
      <c r="I2" s="29"/>
      <c r="J2" s="29"/>
      <c r="K2" s="29"/>
      <c r="L2" s="29"/>
      <c r="M2" s="29"/>
      <c r="N2" s="29"/>
      <c r="O2" s="29"/>
      <c r="P2" s="29"/>
      <c r="Q2" s="29"/>
      <c r="R2" s="29"/>
      <c r="S2" s="29"/>
      <c r="T2" s="29"/>
      <c r="U2" s="29"/>
    </row>
  </sheetData>
  <mergeCells count="2">
    <mergeCell ref="A1:U1"/>
    <mergeCell ref="A2:U2"/>
  </mergeCells>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E5E4A-B3EA-4DC4-8A1E-7D10CA5C786A}">
  <sheetPr>
    <tabColor rgb="FF92D050"/>
  </sheetPr>
  <dimension ref="A1:J44"/>
  <sheetViews>
    <sheetView tabSelected="1" zoomScaleNormal="100" workbookViewId="0">
      <selection activeCell="A44" sqref="A44:XFD44"/>
    </sheetView>
  </sheetViews>
  <sheetFormatPr defaultRowHeight="15" x14ac:dyDescent="0.25"/>
  <cols>
    <col min="1" max="1" width="34.140625" customWidth="1"/>
    <col min="2" max="2" width="36.5703125" customWidth="1"/>
    <col min="3" max="3" width="20.7109375" customWidth="1"/>
    <col min="4" max="4" width="11.85546875" customWidth="1"/>
  </cols>
  <sheetData>
    <row r="1" spans="1:10" s="8" customFormat="1" ht="21" x14ac:dyDescent="0.35">
      <c r="A1" s="17" t="s">
        <v>76</v>
      </c>
      <c r="B1" s="18"/>
      <c r="C1" s="19"/>
      <c r="D1" s="19"/>
      <c r="E1" s="19"/>
      <c r="F1" s="19"/>
      <c r="G1" s="19"/>
      <c r="H1" s="19"/>
      <c r="I1" s="19"/>
      <c r="J1" s="19"/>
    </row>
    <row r="2" spans="1:10" s="22" customFormat="1" x14ac:dyDescent="0.25"/>
    <row r="3" spans="1:10" s="8" customFormat="1" ht="15.75" x14ac:dyDescent="0.25">
      <c r="A3" s="20" t="s">
        <v>77</v>
      </c>
    </row>
    <row r="4" spans="1:10" s="22" customFormat="1" x14ac:dyDescent="0.25">
      <c r="A4" s="22" t="s">
        <v>78</v>
      </c>
    </row>
    <row r="5" spans="1:10" s="22" customFormat="1" x14ac:dyDescent="0.25"/>
    <row r="6" spans="1:10" s="8" customFormat="1" ht="15.75" x14ac:dyDescent="0.25">
      <c r="A6" s="20" t="s">
        <v>79</v>
      </c>
    </row>
    <row r="7" spans="1:10" s="22" customFormat="1" x14ac:dyDescent="0.25">
      <c r="A7" s="15" t="s">
        <v>80</v>
      </c>
      <c r="B7" s="22" t="s">
        <v>81</v>
      </c>
    </row>
    <row r="8" spans="1:10" s="22" customFormat="1" x14ac:dyDescent="0.25">
      <c r="A8" s="13" t="s">
        <v>82</v>
      </c>
      <c r="B8" s="22" t="s">
        <v>83</v>
      </c>
    </row>
    <row r="9" spans="1:10" s="22" customFormat="1" x14ac:dyDescent="0.25">
      <c r="A9" s="13" t="s">
        <v>84</v>
      </c>
      <c r="B9" s="22" t="s">
        <v>85</v>
      </c>
    </row>
    <row r="10" spans="1:10" s="22" customFormat="1" x14ac:dyDescent="0.25">
      <c r="A10" s="13" t="s">
        <v>86</v>
      </c>
      <c r="B10" s="22" t="s">
        <v>87</v>
      </c>
    </row>
    <row r="11" spans="1:10" s="22" customFormat="1" x14ac:dyDescent="0.25">
      <c r="A11" s="13" t="s">
        <v>88</v>
      </c>
      <c r="B11" s="22" t="s">
        <v>89</v>
      </c>
    </row>
    <row r="12" spans="1:10" s="22" customFormat="1" x14ac:dyDescent="0.25">
      <c r="A12" s="13" t="s">
        <v>90</v>
      </c>
      <c r="B12" s="22" t="s">
        <v>91</v>
      </c>
    </row>
    <row r="13" spans="1:10" s="22" customFormat="1" x14ac:dyDescent="0.25"/>
    <row r="14" spans="1:10" s="8" customFormat="1" ht="15.75" x14ac:dyDescent="0.25">
      <c r="A14" s="21" t="s">
        <v>92</v>
      </c>
    </row>
    <row r="15" spans="1:10" s="22" customFormat="1" x14ac:dyDescent="0.25">
      <c r="A15" s="23" t="s">
        <v>93</v>
      </c>
    </row>
    <row r="16" spans="1:10" s="22" customFormat="1" x14ac:dyDescent="0.25">
      <c r="A16" s="23" t="s">
        <v>135</v>
      </c>
    </row>
    <row r="17" spans="1:4" s="22" customFormat="1" x14ac:dyDescent="0.25">
      <c r="A17" s="23" t="s">
        <v>94</v>
      </c>
    </row>
    <row r="18" spans="1:4" s="22" customFormat="1" x14ac:dyDescent="0.25">
      <c r="A18" s="23" t="s">
        <v>95</v>
      </c>
    </row>
    <row r="19" spans="1:4" s="22" customFormat="1" x14ac:dyDescent="0.25"/>
    <row r="20" spans="1:4" s="8" customFormat="1" ht="15.75" x14ac:dyDescent="0.25">
      <c r="A20" s="20" t="s">
        <v>96</v>
      </c>
    </row>
    <row r="21" spans="1:4" s="22" customFormat="1" x14ac:dyDescent="0.25">
      <c r="A21" s="16" t="s">
        <v>97</v>
      </c>
      <c r="B21" s="11" t="s">
        <v>98</v>
      </c>
    </row>
    <row r="22" spans="1:4" s="22" customFormat="1" x14ac:dyDescent="0.25">
      <c r="A22" s="14" t="s">
        <v>99</v>
      </c>
      <c r="B22" s="12" t="s">
        <v>100</v>
      </c>
      <c r="C22" s="11"/>
    </row>
    <row r="23" spans="1:4" s="22" customFormat="1" x14ac:dyDescent="0.25"/>
    <row r="24" spans="1:4" s="8" customFormat="1" ht="15.75" x14ac:dyDescent="0.25">
      <c r="A24" s="20" t="s">
        <v>101</v>
      </c>
    </row>
    <row r="25" spans="1:4" s="24" customFormat="1" x14ac:dyDescent="0.25">
      <c r="A25" s="15" t="s">
        <v>3</v>
      </c>
      <c r="B25" s="15" t="s">
        <v>102</v>
      </c>
      <c r="C25" s="15" t="s">
        <v>103</v>
      </c>
      <c r="D25" s="15" t="s">
        <v>104</v>
      </c>
    </row>
    <row r="26" spans="1:4" s="22" customFormat="1" x14ac:dyDescent="0.25">
      <c r="A26" s="9" t="s">
        <v>105</v>
      </c>
      <c r="B26" s="9" t="s">
        <v>113</v>
      </c>
      <c r="C26" s="9" t="s">
        <v>136</v>
      </c>
      <c r="D26" s="9" t="s">
        <v>114</v>
      </c>
    </row>
    <row r="27" spans="1:4" s="22" customFormat="1" x14ac:dyDescent="0.25">
      <c r="A27" s="9" t="s">
        <v>108</v>
      </c>
      <c r="B27" s="9" t="s">
        <v>137</v>
      </c>
      <c r="C27" s="9" t="s">
        <v>116</v>
      </c>
      <c r="D27" s="9" t="s">
        <v>107</v>
      </c>
    </row>
    <row r="28" spans="1:4" s="22" customFormat="1" x14ac:dyDescent="0.25">
      <c r="A28" s="9" t="s">
        <v>112</v>
      </c>
      <c r="B28" s="9" t="s">
        <v>109</v>
      </c>
      <c r="C28" s="9" t="s">
        <v>110</v>
      </c>
      <c r="D28" s="9" t="s">
        <v>111</v>
      </c>
    </row>
    <row r="29" spans="1:4" s="22" customFormat="1" x14ac:dyDescent="0.25">
      <c r="A29" s="9" t="s">
        <v>115</v>
      </c>
      <c r="B29" s="9" t="s">
        <v>138</v>
      </c>
      <c r="C29" s="9" t="s">
        <v>106</v>
      </c>
      <c r="D29" s="9" t="s">
        <v>120</v>
      </c>
    </row>
    <row r="30" spans="1:4" s="22" customFormat="1" x14ac:dyDescent="0.25">
      <c r="A30" s="9" t="s">
        <v>118</v>
      </c>
      <c r="B30" s="9" t="s">
        <v>122</v>
      </c>
      <c r="C30" s="9" t="s">
        <v>119</v>
      </c>
      <c r="D30" s="9" t="s">
        <v>124</v>
      </c>
    </row>
    <row r="31" spans="1:4" s="22" customFormat="1" x14ac:dyDescent="0.25">
      <c r="A31" s="10" t="s">
        <v>121</v>
      </c>
      <c r="B31" s="10" t="s">
        <v>139</v>
      </c>
      <c r="C31" s="10" t="s">
        <v>123</v>
      </c>
      <c r="D31" s="10" t="s">
        <v>117</v>
      </c>
    </row>
    <row r="32" spans="1:4" s="22" customFormat="1" x14ac:dyDescent="0.25"/>
    <row r="33" spans="1:1" s="8" customFormat="1" ht="15.75" x14ac:dyDescent="0.25">
      <c r="A33" s="20" t="s">
        <v>125</v>
      </c>
    </row>
    <row r="34" spans="1:1" s="22" customFormat="1" x14ac:dyDescent="0.25">
      <c r="A34" s="22" t="s">
        <v>126</v>
      </c>
    </row>
    <row r="35" spans="1:1" s="22" customFormat="1" x14ac:dyDescent="0.25">
      <c r="A35" s="22" t="s">
        <v>127</v>
      </c>
    </row>
    <row r="36" spans="1:1" s="22" customFormat="1" x14ac:dyDescent="0.25">
      <c r="A36" s="22" t="s">
        <v>128</v>
      </c>
    </row>
    <row r="37" spans="1:1" s="22" customFormat="1" x14ac:dyDescent="0.25">
      <c r="A37" s="22" t="s">
        <v>129</v>
      </c>
    </row>
    <row r="38" spans="1:1" s="22" customFormat="1" x14ac:dyDescent="0.25"/>
    <row r="39" spans="1:1" s="8" customFormat="1" ht="15.75" x14ac:dyDescent="0.25">
      <c r="A39" s="20" t="s">
        <v>130</v>
      </c>
    </row>
    <row r="40" spans="1:1" s="22" customFormat="1" x14ac:dyDescent="0.25">
      <c r="A40" s="22" t="s">
        <v>131</v>
      </c>
    </row>
    <row r="41" spans="1:1" s="22" customFormat="1" x14ac:dyDescent="0.25">
      <c r="A41" s="22" t="s">
        <v>132</v>
      </c>
    </row>
    <row r="42" spans="1:1" s="22" customFormat="1" x14ac:dyDescent="0.25">
      <c r="A42" s="22" t="s">
        <v>133</v>
      </c>
    </row>
    <row r="43" spans="1:1" s="22" customFormat="1" x14ac:dyDescent="0.25">
      <c r="A43" s="22" t="s">
        <v>134</v>
      </c>
    </row>
    <row r="44" spans="1:1" s="8"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Student Data</vt:lpstr>
      <vt:lpstr>Attendance Records</vt:lpstr>
      <vt:lpstr>Analytics</vt:lpstr>
      <vt:lpstr>Pivot Data</vt:lpstr>
      <vt:lpstr>Dashboard</vt:lpstr>
      <vt:lpstr>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Shahid Hassan</cp:lastModifiedBy>
  <dcterms:created xsi:type="dcterms:W3CDTF">2025-04-21T09:44:24Z</dcterms:created>
  <dcterms:modified xsi:type="dcterms:W3CDTF">2025-04-25T06:17:48Z</dcterms:modified>
</cp:coreProperties>
</file>