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18D25393-7DBA-4735-8FCA-AE3D4D7E4B95}" xr6:coauthVersionLast="47" xr6:coauthVersionMax="47" xr10:uidLastSave="{00000000-0000-0000-0000-000000000000}"/>
  <bookViews>
    <workbookView xWindow="-120" yWindow="-120" windowWidth="20730" windowHeight="11760" activeTab="5" xr2:uid="{00000000-000D-0000-FFFF-FFFF00000000}"/>
  </bookViews>
  <sheets>
    <sheet name="Order Data" sheetId="1" r:id="rId1"/>
    <sheet name="Inventory" sheetId="2" r:id="rId2"/>
    <sheet name="Shipping" sheetId="3" r:id="rId3"/>
    <sheet name="Pivot Tables" sheetId="4" r:id="rId4"/>
    <sheet name="Dashboard" sheetId="8" r:id="rId5"/>
    <sheet name="Report" sheetId="9" r:id="rId6"/>
  </sheets>
  <definedNames>
    <definedName name="_xlcn.WorksheetConnection_23.Order_Fulfillment_Tracker.xlsxInventory" hidden="1">Inventory[]</definedName>
    <definedName name="_xlcn.WorksheetConnection_23.Order_Fulfillment_Tracker.xlsxOrder_Data" hidden="1">Order_Data[]</definedName>
    <definedName name="_xlcn.WorksheetConnection_23.Order_Fulfillment_Tracker.xlsxShipping" hidden="1">Shipping[]</definedName>
    <definedName name="Slicer_Order_Date">#N/A</definedName>
    <definedName name="Slicer_Product2">#N/A</definedName>
    <definedName name="Slicer_Shipping_Provider">#N/A</definedName>
    <definedName name="Slicer_Status">#N/A</definedName>
  </definedNames>
  <calcPr calcId="191029"/>
  <pivotCaches>
    <pivotCache cacheId="31" r:id="rId7"/>
    <pivotCache cacheId="32" r:id="rId8"/>
    <pivotCache cacheId="33" r:id="rId9"/>
    <pivotCache cacheId="34" r:id="rId10"/>
    <pivotCache cacheId="35" r:id="rId11"/>
  </pivotCaches>
  <extLst>
    <ext xmlns:x14="http://schemas.microsoft.com/office/spreadsheetml/2009/9/main" uri="{876F7934-8845-4945-9796-88D515C7AA90}">
      <x14:pivotCaches>
        <pivotCache cacheId="3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ipping" name="Shipping" connection="WorksheetConnection_23.Order_Fulfillment_Tracker.xlsx!Shipping"/>
          <x15:modelTable id="Order_Data" name="Order_Data" connection="WorksheetConnection_23.Order_Fulfillment_Tracker.xlsx!Order_Data"/>
          <x15:modelTable id="Inventory" name="Inventory" connection="WorksheetConnection_23.Order_Fulfillment_Tracker.xlsx!Inventory"/>
        </x15:modelTables>
        <x15:modelRelationships>
          <x15:modelRelationship fromTable="Order_Data" fromColumn="Order ID" toTable="Shipping" toColumn="Order ID"/>
          <x15:modelRelationship fromTable="Shipping" fromColumn="Product" toTable="Inventory" toColumn="Produc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J2" i="3"/>
  <c r="J3" i="3"/>
  <c r="J4" i="3"/>
  <c r="J5" i="3"/>
  <c r="J6" i="3"/>
  <c r="J7" i="3"/>
  <c r="J8" i="3"/>
  <c r="J9" i="3"/>
  <c r="J10" i="3"/>
  <c r="J11" i="3"/>
  <c r="B2" i="3"/>
  <c r="B3" i="3"/>
  <c r="B4" i="3"/>
  <c r="B5" i="3"/>
  <c r="B6" i="3"/>
  <c r="B7" i="3"/>
  <c r="B8" i="3"/>
  <c r="B9" i="3"/>
  <c r="B10" i="3"/>
  <c r="B11" i="3"/>
  <c r="D2" i="2"/>
  <c r="E2" i="2" s="1"/>
  <c r="D3" i="2"/>
  <c r="E3" i="2" s="1"/>
  <c r="D4" i="2"/>
  <c r="E4" i="2" s="1"/>
  <c r="I2" i="3"/>
  <c r="I3" i="3"/>
  <c r="I4" i="3"/>
  <c r="I5" i="3"/>
  <c r="I6" i="3"/>
  <c r="I7" i="3"/>
  <c r="I8" i="3"/>
  <c r="I9" i="3"/>
  <c r="I10" i="3"/>
  <c r="I11" i="3"/>
  <c r="H2" i="3"/>
  <c r="G2" i="3"/>
  <c r="G3" i="3"/>
  <c r="H3" i="3" s="1"/>
  <c r="G4" i="3"/>
  <c r="H4" i="3" s="1"/>
  <c r="G5" i="3"/>
  <c r="H5" i="3" s="1"/>
  <c r="G6" i="3"/>
  <c r="H6" i="3" s="1"/>
  <c r="G7" i="3"/>
  <c r="H7" i="3" s="1"/>
  <c r="G8" i="3"/>
  <c r="H8" i="3" s="1"/>
  <c r="G9" i="3"/>
  <c r="H9" i="3" s="1"/>
  <c r="G10" i="3"/>
  <c r="H10" i="3" s="1"/>
  <c r="G11" i="3"/>
  <c r="H1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7BE67-9C19-4CAA-AAF4-7297F047DB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32C6622-B641-488A-B298-7366DF1733E9}" name="WorksheetConnection_23.Order_Fulfillment_Tracker.xlsx!Inventory" type="102" refreshedVersion="8" minRefreshableVersion="5">
    <extLst>
      <ext xmlns:x15="http://schemas.microsoft.com/office/spreadsheetml/2010/11/main" uri="{DE250136-89BD-433C-8126-D09CA5730AF9}">
        <x15:connection id="Inventory" autoDelete="1">
          <x15:rangePr sourceName="_xlcn.WorksheetConnection_23.Order_Fulfillment_Tracker.xlsxInventory"/>
        </x15:connection>
      </ext>
    </extLst>
  </connection>
  <connection id="3" xr16:uid="{939FA2D0-37F3-43BE-B3EB-5F2534AF998E}" name="WorksheetConnection_23.Order_Fulfillment_Tracker.xlsx!Order_Data" type="102" refreshedVersion="8" minRefreshableVersion="5">
    <extLst>
      <ext xmlns:x15="http://schemas.microsoft.com/office/spreadsheetml/2010/11/main" uri="{DE250136-89BD-433C-8126-D09CA5730AF9}">
        <x15:connection id="Order_Data" autoDelete="1">
          <x15:rangePr sourceName="_xlcn.WorksheetConnection_23.Order_Fulfillment_Tracker.xlsxOrder_Data"/>
        </x15:connection>
      </ext>
    </extLst>
  </connection>
  <connection id="4" xr16:uid="{09AE0C0F-40DE-491F-9C7E-E82E4CDADE59}" name="WorksheetConnection_23.Order_Fulfillment_Tracker.xlsx!Shipping" type="102" refreshedVersion="8" minRefreshableVersion="5">
    <extLst>
      <ext xmlns:x15="http://schemas.microsoft.com/office/spreadsheetml/2010/11/main" uri="{DE250136-89BD-433C-8126-D09CA5730AF9}">
        <x15:connection id="Shipping" autoDelete="1">
          <x15:rangePr sourceName="_xlcn.WorksheetConnection_23.Order_Fulfillment_Tracker.xlsxShipping"/>
        </x15:connection>
      </ext>
    </extLst>
  </connection>
</connections>
</file>

<file path=xl/sharedStrings.xml><?xml version="1.0" encoding="utf-8"?>
<sst xmlns="http://schemas.openxmlformats.org/spreadsheetml/2006/main" count="151" uniqueCount="94">
  <si>
    <t>Order ID</t>
  </si>
  <si>
    <t>Customer Name</t>
  </si>
  <si>
    <t>Product</t>
  </si>
  <si>
    <t>Quantity</t>
  </si>
  <si>
    <t>Order Date</t>
  </si>
  <si>
    <t>Status</t>
  </si>
  <si>
    <t>ORD1000</t>
  </si>
  <si>
    <t>Alice</t>
  </si>
  <si>
    <t>Widget A</t>
  </si>
  <si>
    <t>Ordered</t>
  </si>
  <si>
    <t>ORD1001</t>
  </si>
  <si>
    <t>Bob</t>
  </si>
  <si>
    <t>Widget B</t>
  </si>
  <si>
    <t>Packed</t>
  </si>
  <si>
    <t>ORD1002</t>
  </si>
  <si>
    <t>Charlie</t>
  </si>
  <si>
    <t>Shipped</t>
  </si>
  <si>
    <t>ORD1003</t>
  </si>
  <si>
    <t>David</t>
  </si>
  <si>
    <t>Widget C</t>
  </si>
  <si>
    <t>Delivered</t>
  </si>
  <si>
    <t>ORD1004</t>
  </si>
  <si>
    <t>Eva</t>
  </si>
  <si>
    <t>ORD1005</t>
  </si>
  <si>
    <t>Frank</t>
  </si>
  <si>
    <t>Delayed</t>
  </si>
  <si>
    <t>ORD1006</t>
  </si>
  <si>
    <t>Grace</t>
  </si>
  <si>
    <t>ORD1007</t>
  </si>
  <si>
    <t>Hannah</t>
  </si>
  <si>
    <t>ORD1008</t>
  </si>
  <si>
    <t>Ian</t>
  </si>
  <si>
    <t>ORD1009</t>
  </si>
  <si>
    <t>Jack</t>
  </si>
  <si>
    <t>Current Stock</t>
  </si>
  <si>
    <t>Reorder Level</t>
  </si>
  <si>
    <t>Shipping Provider</t>
  </si>
  <si>
    <t>Dispatch Date</t>
  </si>
  <si>
    <t>ETA</t>
  </si>
  <si>
    <t>Delivery Date</t>
  </si>
  <si>
    <t>DHL</t>
  </si>
  <si>
    <t>FedEx</t>
  </si>
  <si>
    <t>UPS</t>
  </si>
  <si>
    <t>Fulfillment Time (Days)</t>
  </si>
  <si>
    <t>Delay (Days)</t>
  </si>
  <si>
    <t>Total Ordered</t>
  </si>
  <si>
    <t>Stock Left</t>
  </si>
  <si>
    <t>Grand Total</t>
  </si>
  <si>
    <t>Count of Order ID</t>
  </si>
  <si>
    <t>Sum of Quantity</t>
  </si>
  <si>
    <t>Average of Fulfillment Time (Days)</t>
  </si>
  <si>
    <t>Delay Status</t>
  </si>
  <si>
    <t>Stock Alert</t>
  </si>
  <si>
    <t>OK</t>
  </si>
  <si>
    <t>Restock</t>
  </si>
  <si>
    <t>Count of Product</t>
  </si>
  <si>
    <t>Order Fulfillment Tracker Dashboard</t>
  </si>
  <si>
    <t>📦 Order Fulfillment Tracker – Project Summary</t>
  </si>
  <si>
    <t>🔍 Objective:</t>
  </si>
  <si>
    <t>To monitor and analyze the end-to-end process of order fulfillment, including order status, product tracking,</t>
  </si>
  <si>
    <t>shipping provider performance, and delay analysis using Excel tools like PivotTables, Slicers, and Charts.</t>
  </si>
  <si>
    <t>🧱 Data Sheets Used:</t>
  </si>
  <si>
    <t>📊 PivotTables Created:</t>
  </si>
  <si>
    <t>1. Order Status Summary</t>
  </si>
  <si>
    <t>2. Orders by Product</t>
  </si>
  <si>
    <t>3. Fulfillment Time Analysis</t>
  </si>
  <si>
    <t>4. Delay Analysis (On-Time vs Delayed Orders)</t>
  </si>
  <si>
    <t>🎛️ Slicers Included:</t>
  </si>
  <si>
    <t>📈 Charts Included:</t>
  </si>
  <si>
    <t>1. Bar Chart – Order Count by Status</t>
  </si>
  <si>
    <t>2. Column Chart – Orders by Product</t>
  </si>
  <si>
    <t>4. Pie Chart – Delay Breakdown</t>
  </si>
  <si>
    <t>🎨 Dashboard Design:</t>
  </si>
  <si>
    <t>✅ Result:</t>
  </si>
  <si>
    <t>A dynamic dashboard enabling quick insights into order processing, delays, and performance by product or courier.</t>
  </si>
  <si>
    <r>
      <rPr>
        <b/>
        <sz val="11"/>
        <color theme="0"/>
        <rFont val="Calibri"/>
        <family val="2"/>
        <scheme val="minor"/>
      </rPr>
      <t>👨‍💻 Created By:</t>
    </r>
    <r>
      <rPr>
        <sz val="11"/>
        <color theme="0"/>
        <rFont val="Calibri"/>
        <family val="2"/>
        <scheme val="minor"/>
      </rPr>
      <t xml:space="preserve"> [Shahid Hassan]</t>
    </r>
  </si>
  <si>
    <r>
      <rPr>
        <b/>
        <sz val="11"/>
        <color theme="0"/>
        <rFont val="Calibri"/>
        <family val="2"/>
        <scheme val="minor"/>
      </rPr>
      <t>📅 Date Created:</t>
    </r>
    <r>
      <rPr>
        <sz val="11"/>
        <color theme="0"/>
        <rFont val="Calibri"/>
        <family val="2"/>
        <scheme val="minor"/>
      </rPr>
      <t xml:space="preserve"> April 17, 2025</t>
    </r>
  </si>
  <si>
    <r>
      <rPr>
        <b/>
        <sz val="11"/>
        <color theme="0"/>
        <rFont val="Calibri"/>
        <family val="2"/>
        <scheme val="minor"/>
      </rPr>
      <t>📁 Project Name:</t>
    </r>
    <r>
      <rPr>
        <sz val="11"/>
        <color theme="0"/>
        <rFont val="Calibri"/>
        <family val="2"/>
        <scheme val="minor"/>
      </rPr>
      <t xml:space="preserve"> Order Fulfillment Tracker (Operations &amp; Logistics)</t>
    </r>
  </si>
  <si>
    <t>&gt;Order Data (OrderID, Customer Name, Product, Status, Order Date, Quantity)</t>
  </si>
  <si>
    <t>&gt;Inventory (Product, Current Stock, Recorder Level, Total Order, Stock Left, Stock Alert)</t>
  </si>
  <si>
    <t>&gt;Shipping Data (OrderID, Product, Dispatch Date, Shipping Provider, ETA,Fulfilment Time Days, Delay Days,Delay Status, Order &amp; Delivery Dates)</t>
  </si>
  <si>
    <t>5. Low Stock Products</t>
  </si>
  <si>
    <t>&gt;Product</t>
  </si>
  <si>
    <t>&gt;Status</t>
  </si>
  <si>
    <t>&gt;Shipping Provider</t>
  </si>
  <si>
    <t>&gt;Order Date</t>
  </si>
  <si>
    <t>3. Bar Chart – Avg Fulfillment Time</t>
  </si>
  <si>
    <t>&gt;Clean layout with slicers at Left side</t>
  </si>
  <si>
    <t>&gt;Consistent formatting, color-coded charts</t>
  </si>
  <si>
    <r>
      <t xml:space="preserve">4: </t>
    </r>
    <r>
      <rPr>
        <b/>
        <sz val="11"/>
        <color theme="0"/>
        <rFont val="Calibri"/>
        <family val="2"/>
        <scheme val="minor"/>
      </rPr>
      <t>Delivery Delay Summary</t>
    </r>
  </si>
  <si>
    <r>
      <t xml:space="preserve">1: </t>
    </r>
    <r>
      <rPr>
        <b/>
        <sz val="11"/>
        <color theme="0"/>
        <rFont val="Calibri"/>
        <family val="2"/>
        <scheme val="minor"/>
      </rPr>
      <t>Order Status Summary</t>
    </r>
  </si>
  <si>
    <r>
      <t xml:space="preserve">2: </t>
    </r>
    <r>
      <rPr>
        <b/>
        <sz val="11"/>
        <color theme="0"/>
        <rFont val="Calibri"/>
        <family val="2"/>
        <scheme val="minor"/>
      </rPr>
      <t>Product Order Summary</t>
    </r>
  </si>
  <si>
    <r>
      <t xml:space="preserve">3: </t>
    </r>
    <r>
      <rPr>
        <b/>
        <sz val="11"/>
        <color theme="0"/>
        <rFont val="Calibri"/>
        <family val="2"/>
        <scheme val="minor"/>
      </rPr>
      <t>Fulfillment Time Analysis</t>
    </r>
  </si>
  <si>
    <r>
      <t xml:space="preserve">5: </t>
    </r>
    <r>
      <rPr>
        <b/>
        <sz val="11"/>
        <color theme="0"/>
        <rFont val="Calibri"/>
        <family val="2"/>
        <scheme val="minor"/>
      </rPr>
      <t>Low Stock Products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</si>
</sst>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409]d\-mmm\-yyyy;@"/>
    <numFmt numFmtId="166" formatCode="0.0"/>
  </numFmts>
  <fonts count="6" x14ac:knownFonts="1">
    <font>
      <sz val="11"/>
      <color theme="1"/>
      <name val="Calibri"/>
      <family val="2"/>
      <scheme val="minor"/>
    </font>
    <font>
      <b/>
      <sz val="11"/>
      <color theme="0"/>
      <name val="Calibri"/>
      <family val="2"/>
      <scheme val="minor"/>
    </font>
    <font>
      <sz val="11"/>
      <color theme="0"/>
      <name val="Calibri"/>
      <family val="2"/>
      <scheme val="minor"/>
    </font>
    <font>
      <b/>
      <sz val="24"/>
      <color theme="0"/>
      <name val="Rockwell Extra Bold"/>
      <family val="1"/>
    </font>
    <font>
      <b/>
      <sz val="18"/>
      <color theme="0"/>
      <name val="Calibri"/>
      <family val="2"/>
    </font>
    <font>
      <b/>
      <sz val="11"/>
      <color theme="0"/>
      <name val="Calibri"/>
      <family val="2"/>
    </font>
  </fonts>
  <fills count="7">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4" tint="0.79998168889431442"/>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2" fillId="4" borderId="4" xfId="0" applyFont="1" applyFill="1" applyBorder="1"/>
    <xf numFmtId="0" fontId="2" fillId="4" borderId="6" xfId="0" applyFont="1" applyFill="1" applyBorder="1"/>
    <xf numFmtId="0" fontId="2" fillId="4" borderId="5" xfId="0" applyFont="1" applyFill="1" applyBorder="1"/>
    <xf numFmtId="0" fontId="1" fillId="5" borderId="3" xfId="0" applyFont="1" applyFill="1" applyBorder="1"/>
    <xf numFmtId="0" fontId="0" fillId="0" borderId="8" xfId="0" applyBorder="1"/>
    <xf numFmtId="0" fontId="0" fillId="0" borderId="9" xfId="0" applyBorder="1"/>
    <xf numFmtId="0" fontId="0" fillId="6" borderId="9" xfId="0" applyFill="1" applyBorder="1"/>
    <xf numFmtId="0" fontId="0" fillId="6" borderId="10" xfId="0" applyFill="1" applyBorder="1"/>
    <xf numFmtId="0" fontId="1" fillId="4" borderId="3" xfId="0" applyFont="1" applyFill="1" applyBorder="1"/>
    <xf numFmtId="0" fontId="0" fillId="0" borderId="7" xfId="0" applyBorder="1"/>
    <xf numFmtId="0" fontId="0" fillId="0" borderId="7" xfId="0" applyBorder="1" applyAlignment="1">
      <alignment horizontal="left"/>
    </xf>
    <xf numFmtId="166" fontId="0" fillId="0" borderId="7" xfId="0" applyNumberFormat="1" applyBorder="1"/>
    <xf numFmtId="1" fontId="0" fillId="0" borderId="7" xfId="0" applyNumberFormat="1" applyBorder="1"/>
    <xf numFmtId="0" fontId="0" fillId="0" borderId="9" xfId="0" pivotButton="1" applyBorder="1"/>
    <xf numFmtId="164" fontId="0" fillId="0" borderId="7" xfId="0" applyNumberFormat="1" applyBorder="1"/>
    <xf numFmtId="165" fontId="0" fillId="0" borderId="7" xfId="0" applyNumberFormat="1" applyBorder="1"/>
    <xf numFmtId="0" fontId="5" fillId="2" borderId="0" xfId="0" applyFont="1" applyFill="1"/>
    <xf numFmtId="0" fontId="2" fillId="2" borderId="0" xfId="0" applyFont="1" applyFill="1"/>
    <xf numFmtId="0" fontId="0" fillId="0" borderId="13" xfId="0" applyBorder="1"/>
    <xf numFmtId="1" fontId="0" fillId="0" borderId="14" xfId="0" applyNumberFormat="1" applyBorder="1"/>
    <xf numFmtId="0" fontId="0" fillId="0" borderId="15" xfId="0" applyBorder="1"/>
    <xf numFmtId="1" fontId="0" fillId="0" borderId="8" xfId="0" applyNumberFormat="1" applyBorder="1"/>
    <xf numFmtId="1" fontId="0" fillId="0" borderId="16" xfId="0" applyNumberFormat="1" applyBorder="1"/>
    <xf numFmtId="0" fontId="0" fillId="0" borderId="16" xfId="0" applyBorder="1"/>
    <xf numFmtId="0" fontId="5" fillId="2" borderId="11" xfId="0" applyFont="1" applyFill="1" applyBorder="1"/>
    <xf numFmtId="0" fontId="5" fillId="2" borderId="9" xfId="0" applyFont="1" applyFill="1" applyBorder="1"/>
    <xf numFmtId="0" fontId="2" fillId="2" borderId="9" xfId="0" applyFont="1" applyFill="1" applyBorder="1"/>
    <xf numFmtId="0" fontId="2" fillId="2" borderId="12" xfId="0" applyFont="1" applyFill="1" applyBorder="1"/>
    <xf numFmtId="0" fontId="0" fillId="0" borderId="14" xfId="0" applyBorder="1"/>
    <xf numFmtId="165" fontId="0" fillId="0" borderId="8" xfId="0" applyNumberFormat="1" applyBorder="1"/>
    <xf numFmtId="0" fontId="5" fillId="2" borderId="12"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2" borderId="0" xfId="0" applyFont="1" applyFill="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cellXfs>
  <cellStyles count="1">
    <cellStyle name="Normal" xfId="0" builtinId="0"/>
  </cellStyles>
  <dxfs count="64">
    <dxf>
      <font>
        <b/>
        <i val="0"/>
      </font>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font>
      <fill>
        <patternFill patternType="solid">
          <fgColor indexed="64"/>
          <bgColor theme="3"/>
        </patternFill>
      </fill>
    </dxf>
    <dxf>
      <numFmt numFmtId="1" formatCode="0"/>
      <border diagonalUp="0" diagonalDown="0">
        <left style="thin">
          <color indexed="64"/>
        </left>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font>
      <fill>
        <patternFill>
          <fgColor indexed="64"/>
          <bgColor theme="3"/>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scheme val="none"/>
      </font>
      <fill>
        <patternFill patternType="solid">
          <fgColor indexed="64"/>
          <bgColor theme="3"/>
        </patternFill>
      </fill>
      <border diagonalUp="0" diagonalDown="0" outline="0">
        <left style="thin">
          <color indexed="64"/>
        </left>
        <right style="thin">
          <color indexed="64"/>
        </right>
        <top/>
        <bottom/>
      </border>
    </dxf>
  </dxfs>
  <tableStyles count="0" defaultTableStyle="TableStyleMedium9" defaultPivotStyle="PivotStyleLight16"/>
  <colors>
    <mruColors>
      <color rgb="FF00B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[23.Order_Fulfillment_Tracker.xlsx]Pivot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Count by Status</a:t>
            </a:r>
            <a:endParaRPr lang="en-US" b="1"/>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c:f>
              <c:strCache>
                <c:ptCount val="1"/>
                <c:pt idx="0">
                  <c:v>Total</c:v>
                </c:pt>
              </c:strCache>
            </c:strRef>
          </c:tx>
          <c:spPr>
            <a:solidFill>
              <a:srgbClr val="00B0F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Tables'!$B$4:$B$9</c:f>
              <c:strCache>
                <c:ptCount val="5"/>
                <c:pt idx="0">
                  <c:v>Delayed</c:v>
                </c:pt>
                <c:pt idx="1">
                  <c:v>Delivered</c:v>
                </c:pt>
                <c:pt idx="2">
                  <c:v>Ordered</c:v>
                </c:pt>
                <c:pt idx="3">
                  <c:v>Packed</c:v>
                </c:pt>
                <c:pt idx="4">
                  <c:v>Shipped</c:v>
                </c:pt>
              </c:strCache>
            </c:strRef>
          </c:cat>
          <c:val>
            <c:numRef>
              <c:f>'Pivot Tables'!$C$4:$C$9</c:f>
              <c:numCache>
                <c:formatCode>General</c:formatCode>
                <c:ptCount val="5"/>
                <c:pt idx="0">
                  <c:v>2</c:v>
                </c:pt>
                <c:pt idx="1">
                  <c:v>3</c:v>
                </c:pt>
                <c:pt idx="2">
                  <c:v>1</c:v>
                </c:pt>
                <c:pt idx="3">
                  <c:v>2</c:v>
                </c:pt>
                <c:pt idx="4">
                  <c:v>2</c:v>
                </c:pt>
              </c:numCache>
            </c:numRef>
          </c:val>
          <c:extLst>
            <c:ext xmlns:c16="http://schemas.microsoft.com/office/drawing/2014/chart" uri="{C3380CC4-5D6E-409C-BE32-E72D297353CC}">
              <c16:uniqueId val="{00000000-C5D7-4112-B940-BF07DA1567F8}"/>
            </c:ext>
          </c:extLst>
        </c:ser>
        <c:dLbls>
          <c:dLblPos val="outEnd"/>
          <c:showLegendKey val="0"/>
          <c:showVal val="1"/>
          <c:showCatName val="0"/>
          <c:showSerName val="0"/>
          <c:showPercent val="0"/>
          <c:showBubbleSize val="0"/>
        </c:dLbls>
        <c:gapWidth val="182"/>
        <c:axId val="564110720"/>
        <c:axId val="564111680"/>
      </c:barChart>
      <c:catAx>
        <c:axId val="564110720"/>
        <c:scaling>
          <c:orientation val="minMax"/>
        </c:scaling>
        <c:delete val="0"/>
        <c:axPos val="l"/>
        <c:numFmt formatCode="General" sourceLinked="1"/>
        <c:majorTickMark val="none"/>
        <c:minorTickMark val="none"/>
        <c:tickLblPos val="nextTo"/>
        <c:spPr>
          <a:solidFill>
            <a:schemeClr val="bg1">
              <a:lumMod val="85000"/>
            </a:schemeClr>
          </a:solid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4111680"/>
        <c:crosses val="autoZero"/>
        <c:auto val="1"/>
        <c:lblAlgn val="ctr"/>
        <c:lblOffset val="100"/>
        <c:noMultiLvlLbl val="0"/>
      </c:catAx>
      <c:valAx>
        <c:axId val="564111680"/>
        <c:scaling>
          <c:orientation val="minMax"/>
        </c:scaling>
        <c:delete val="0"/>
        <c:axPos val="b"/>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41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[23.Order_Fulfillment_Tracker.xlsx]Pivot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by Product</a:t>
            </a:r>
          </a:p>
        </c:rich>
      </c:tx>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Tables'!$C$12</c:f>
              <c:strCache>
                <c:ptCount val="1"/>
                <c:pt idx="0">
                  <c:v>Total</c:v>
                </c:pt>
              </c:strCache>
            </c:strRef>
          </c:tx>
          <c:spPr>
            <a:solidFill>
              <a:srgbClr val="92D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Tables'!$B$13:$B$16</c:f>
              <c:strCache>
                <c:ptCount val="3"/>
                <c:pt idx="0">
                  <c:v>Widget A</c:v>
                </c:pt>
                <c:pt idx="1">
                  <c:v>Widget B</c:v>
                </c:pt>
                <c:pt idx="2">
                  <c:v>Widget C</c:v>
                </c:pt>
              </c:strCache>
            </c:strRef>
          </c:cat>
          <c:val>
            <c:numRef>
              <c:f>'Pivot Tables'!$C$13:$C$16</c:f>
              <c:numCache>
                <c:formatCode>General</c:formatCode>
                <c:ptCount val="3"/>
                <c:pt idx="0">
                  <c:v>13</c:v>
                </c:pt>
                <c:pt idx="1">
                  <c:v>7</c:v>
                </c:pt>
                <c:pt idx="2">
                  <c:v>18</c:v>
                </c:pt>
              </c:numCache>
            </c:numRef>
          </c:val>
          <c:extLst>
            <c:ext xmlns:c16="http://schemas.microsoft.com/office/drawing/2014/chart" uri="{C3380CC4-5D6E-409C-BE32-E72D297353CC}">
              <c16:uniqueId val="{00000000-B174-4944-A323-660765B076BB}"/>
            </c:ext>
          </c:extLst>
        </c:ser>
        <c:dLbls>
          <c:dLblPos val="outEnd"/>
          <c:showLegendKey val="0"/>
          <c:showVal val="1"/>
          <c:showCatName val="0"/>
          <c:showSerName val="0"/>
          <c:showPercent val="0"/>
          <c:showBubbleSize val="0"/>
        </c:dLbls>
        <c:gapWidth val="219"/>
        <c:overlap val="-27"/>
        <c:axId val="676460960"/>
        <c:axId val="676455680"/>
      </c:barChart>
      <c:catAx>
        <c:axId val="676460960"/>
        <c:scaling>
          <c:orientation val="minMax"/>
        </c:scaling>
        <c:delete val="0"/>
        <c:axPos val="b"/>
        <c:numFmt formatCode="General" sourceLinked="1"/>
        <c:majorTickMark val="none"/>
        <c:minorTickMark val="none"/>
        <c:tickLblPos val="nextTo"/>
        <c:spPr>
          <a:solidFill>
            <a:schemeClr val="bg2">
              <a:lumMod val="90000"/>
            </a:schemeClr>
          </a:solid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455680"/>
        <c:crosses val="autoZero"/>
        <c:auto val="1"/>
        <c:lblAlgn val="ctr"/>
        <c:lblOffset val="100"/>
        <c:noMultiLvlLbl val="0"/>
      </c:catAx>
      <c:valAx>
        <c:axId val="676455680"/>
        <c:scaling>
          <c:orientation val="minMax"/>
        </c:scaling>
        <c:delete val="0"/>
        <c:axPos val="l"/>
        <c:numFmt formatCode="General" sourceLinked="1"/>
        <c:majorTickMark val="none"/>
        <c:minorTickMark val="none"/>
        <c:tickLblPos val="nextTo"/>
        <c:spPr>
          <a:solidFill>
            <a:schemeClr val="bg2">
              <a:lumMod val="90000"/>
            </a:schemeClr>
          </a:solid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4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[23.Order_Fulfillment_Tracker.xlsx]Pivot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solidFill>
                  <a:schemeClr val="bg1"/>
                </a:solidFill>
              </a:rPr>
              <a:t>Average Fulfillment Time (Days)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Tables'!$C$19</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Tables'!$B$20:$B$23</c:f>
              <c:strCache>
                <c:ptCount val="3"/>
                <c:pt idx="0">
                  <c:v>Widget A</c:v>
                </c:pt>
                <c:pt idx="1">
                  <c:v>Widget B</c:v>
                </c:pt>
                <c:pt idx="2">
                  <c:v>Widget C</c:v>
                </c:pt>
              </c:strCache>
            </c:strRef>
          </c:cat>
          <c:val>
            <c:numRef>
              <c:f>'Pivot Tables'!$C$20:$C$23</c:f>
              <c:numCache>
                <c:formatCode>0.0</c:formatCode>
                <c:ptCount val="3"/>
                <c:pt idx="0">
                  <c:v>3.5</c:v>
                </c:pt>
                <c:pt idx="1">
                  <c:v>3</c:v>
                </c:pt>
                <c:pt idx="2">
                  <c:v>3.6666666666666665</c:v>
                </c:pt>
              </c:numCache>
            </c:numRef>
          </c:val>
          <c:extLst>
            <c:ext xmlns:c16="http://schemas.microsoft.com/office/drawing/2014/chart" uri="{C3380CC4-5D6E-409C-BE32-E72D297353CC}">
              <c16:uniqueId val="{00000000-6F3B-41E4-AE15-3450DE9C4828}"/>
            </c:ext>
          </c:extLst>
        </c:ser>
        <c:dLbls>
          <c:dLblPos val="outEnd"/>
          <c:showLegendKey val="0"/>
          <c:showVal val="1"/>
          <c:showCatName val="0"/>
          <c:showSerName val="0"/>
          <c:showPercent val="0"/>
          <c:showBubbleSize val="0"/>
        </c:dLbls>
        <c:gapWidth val="182"/>
        <c:axId val="676460000"/>
        <c:axId val="676451360"/>
      </c:barChart>
      <c:catAx>
        <c:axId val="676460000"/>
        <c:scaling>
          <c:orientation val="minMax"/>
        </c:scaling>
        <c:delete val="0"/>
        <c:axPos val="l"/>
        <c:numFmt formatCode="General" sourceLinked="1"/>
        <c:majorTickMark val="none"/>
        <c:minorTickMark val="none"/>
        <c:tickLblPos val="nextTo"/>
        <c:spPr>
          <a:solidFill>
            <a:schemeClr val="tx2">
              <a:lumMod val="40000"/>
              <a:lumOff val="60000"/>
            </a:schemeClr>
          </a:solid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451360"/>
        <c:crosses val="autoZero"/>
        <c:auto val="1"/>
        <c:lblAlgn val="ctr"/>
        <c:lblOffset val="100"/>
        <c:noMultiLvlLbl val="0"/>
      </c:catAx>
      <c:valAx>
        <c:axId val="676451360"/>
        <c:scaling>
          <c:orientation val="minMax"/>
        </c:scaling>
        <c:delete val="0"/>
        <c:axPos val="b"/>
        <c:numFmt formatCode="0.0" sourceLinked="1"/>
        <c:majorTickMark val="none"/>
        <c:minorTickMark val="none"/>
        <c:tickLblPos val="nextTo"/>
        <c:spPr>
          <a:solidFill>
            <a:schemeClr val="tx2">
              <a:lumMod val="40000"/>
              <a:lumOff val="60000"/>
            </a:schemeClr>
          </a:solid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4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[23.Order_Fulfillment_Tracker.xlsx]Pivot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Delayed vs On-Time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tx1"/>
            </a:solidFill>
          </a:ln>
          <a:effectLst/>
        </c:spPr>
      </c:pivotFmt>
      <c:pivotFmt>
        <c:idx val="6"/>
        <c:spPr>
          <a:solidFill>
            <a:srgbClr val="FF0000"/>
          </a:solidFill>
          <a:ln w="19050">
            <a:solidFill>
              <a:schemeClr val="lt1"/>
            </a:solidFill>
          </a:ln>
          <a:effectLst/>
        </c:spPr>
      </c:pivotFmt>
      <c:pivotFmt>
        <c:idx val="7"/>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tx1"/>
            </a:solidFill>
          </a:ln>
          <a:effectLst/>
        </c:spPr>
      </c:pivotFmt>
      <c:pivotFmt>
        <c:idx val="9"/>
        <c:spPr>
          <a:solidFill>
            <a:srgbClr val="FF0000"/>
          </a:solidFill>
          <a:ln w="19050">
            <a:solidFill>
              <a:schemeClr val="lt1"/>
            </a:solidFill>
          </a:ln>
          <a:effectLst/>
        </c:spPr>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w="19050">
            <a:solidFill>
              <a:schemeClr val="tx1"/>
            </a:solidFill>
          </a:ln>
          <a:effectLst/>
        </c:spPr>
      </c:pivotFmt>
      <c:pivotFmt>
        <c:idx val="12"/>
        <c:spPr>
          <a:solidFill>
            <a:srgbClr val="FF0000"/>
          </a:solidFill>
          <a:ln w="19050">
            <a:solidFill>
              <a:schemeClr val="lt1"/>
            </a:solidFill>
          </a:ln>
          <a:effectLst/>
        </c:spPr>
      </c:pivotFmt>
    </c:pivotFmts>
    <c:plotArea>
      <c:layout/>
      <c:doughnutChart>
        <c:varyColors val="1"/>
        <c:ser>
          <c:idx val="0"/>
          <c:order val="0"/>
          <c:tx>
            <c:strRef>
              <c:f>'Pivot Tables'!$G$3</c:f>
              <c:strCache>
                <c:ptCount val="1"/>
                <c:pt idx="0">
                  <c:v>Total</c:v>
                </c:pt>
              </c:strCache>
            </c:strRef>
          </c:tx>
          <c:spPr>
            <a:solidFill>
              <a:srgbClr val="FF0000"/>
            </a:solidFill>
          </c:spPr>
          <c:dPt>
            <c:idx val="0"/>
            <c:bubble3D val="0"/>
            <c:spPr>
              <a:solidFill>
                <a:srgbClr val="92D050"/>
              </a:solidFill>
              <a:ln w="19050">
                <a:solidFill>
                  <a:schemeClr val="tx1"/>
                </a:solidFill>
              </a:ln>
              <a:effectLst/>
            </c:spPr>
            <c:extLst>
              <c:ext xmlns:c16="http://schemas.microsoft.com/office/drawing/2014/chart" uri="{C3380CC4-5D6E-409C-BE32-E72D297353CC}">
                <c16:uniqueId val="{00000001-3898-4DB2-B790-C4E0006FF0B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3898-4DB2-B790-C4E0006FF0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Tables'!$F$4:$F$6</c:f>
              <c:strCache>
                <c:ptCount val="2"/>
                <c:pt idx="0">
                  <c:v>0</c:v>
                </c:pt>
                <c:pt idx="1">
                  <c:v>2</c:v>
                </c:pt>
              </c:strCache>
            </c:strRef>
          </c:cat>
          <c:val>
            <c:numRef>
              <c:f>'Pivot Tables'!$G$4:$G$6</c:f>
              <c:numCache>
                <c:formatCode>0</c:formatCode>
                <c:ptCount val="2"/>
                <c:pt idx="0">
                  <c:v>8</c:v>
                </c:pt>
                <c:pt idx="1">
                  <c:v>2</c:v>
                </c:pt>
              </c:numCache>
            </c:numRef>
          </c:val>
          <c:extLst>
            <c:ext xmlns:c16="http://schemas.microsoft.com/office/drawing/2014/chart" uri="{C3380CC4-5D6E-409C-BE32-E72D297353CC}">
              <c16:uniqueId val="{00000004-3898-4DB2-B790-C4E0006FF0B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1</xdr:row>
      <xdr:rowOff>47631</xdr:rowOff>
    </xdr:from>
    <xdr:to>
      <xdr:col>3</xdr:col>
      <xdr:colOff>116983</xdr:colOff>
      <xdr:row>10</xdr:row>
      <xdr:rowOff>57143</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8A23773C-047E-4AD4-BA9C-DCE7F0A5C64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2400" y="428631"/>
              <a:ext cx="1793383" cy="172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209551</xdr:colOff>
      <xdr:row>1</xdr:row>
      <xdr:rowOff>54174</xdr:rowOff>
    </xdr:from>
    <xdr:to>
      <xdr:col>5</xdr:col>
      <xdr:colOff>357849</xdr:colOff>
      <xdr:row>10</xdr:row>
      <xdr:rowOff>57150</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EF2AEF5A-8364-425C-A423-62F3EAB77D78}"/>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038351" y="435174"/>
              <a:ext cx="1367498" cy="1717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10</xdr:row>
      <xdr:rowOff>111509</xdr:rowOff>
    </xdr:from>
    <xdr:to>
      <xdr:col>3</xdr:col>
      <xdr:colOff>114299</xdr:colOff>
      <xdr:row>19</xdr:row>
      <xdr:rowOff>104774</xdr:rowOff>
    </xdr:to>
    <mc:AlternateContent xmlns:mc="http://schemas.openxmlformats.org/markup-compatibility/2006" xmlns:a14="http://schemas.microsoft.com/office/drawing/2010/main">
      <mc:Choice Requires="a14">
        <xdr:graphicFrame macro="">
          <xdr:nvGraphicFramePr>
            <xdr:cNvPr id="4" name="Shipping Provider 1">
              <a:extLst>
                <a:ext uri="{FF2B5EF4-FFF2-40B4-BE49-F238E27FC236}">
                  <a16:creationId xmlns:a16="http://schemas.microsoft.com/office/drawing/2014/main" id="{4E6270BF-54BB-4142-8D4B-D14021583C27}"/>
                </a:ext>
              </a:extLst>
            </xdr:cNvPr>
            <xdr:cNvGraphicFramePr/>
          </xdr:nvGraphicFramePr>
          <xdr:xfrm>
            <a:off x="0" y="0"/>
            <a:ext cx="0" cy="0"/>
          </xdr:xfrm>
          <a:graphic>
            <a:graphicData uri="http://schemas.microsoft.com/office/drawing/2010/slicer">
              <sle:slicer xmlns:sle="http://schemas.microsoft.com/office/drawing/2010/slicer" name="Shipping Provider 1"/>
            </a:graphicData>
          </a:graphic>
        </xdr:graphicFrame>
      </mc:Choice>
      <mc:Fallback xmlns="">
        <xdr:sp macro="" textlink="">
          <xdr:nvSpPr>
            <xdr:cNvPr id="0" name=""/>
            <xdr:cNvSpPr>
              <a:spLocks noTextEdit="1"/>
            </xdr:cNvSpPr>
          </xdr:nvSpPr>
          <xdr:spPr>
            <a:xfrm>
              <a:off x="161924" y="2207009"/>
              <a:ext cx="1781175" cy="1707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208348</xdr:colOff>
      <xdr:row>10</xdr:row>
      <xdr:rowOff>106944</xdr:rowOff>
    </xdr:from>
    <xdr:to>
      <xdr:col>5</xdr:col>
      <xdr:colOff>363153</xdr:colOff>
      <xdr:row>19</xdr:row>
      <xdr:rowOff>95249</xdr:rowOff>
    </xdr:to>
    <mc:AlternateContent xmlns:mc="http://schemas.openxmlformats.org/markup-compatibility/2006" xmlns:a14="http://schemas.microsoft.com/office/drawing/2010/main">
      <mc:Choice Requires="a14">
        <xdr:graphicFrame macro="">
          <xdr:nvGraphicFramePr>
            <xdr:cNvPr id="5" name="Order Date">
              <a:extLst>
                <a:ext uri="{FF2B5EF4-FFF2-40B4-BE49-F238E27FC236}">
                  <a16:creationId xmlns:a16="http://schemas.microsoft.com/office/drawing/2014/main" id="{157CA0D3-A948-4256-8300-E21BCF437CCB}"/>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037148" y="2202444"/>
              <a:ext cx="1374005" cy="1702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xdr:row>
      <xdr:rowOff>0</xdr:rowOff>
    </xdr:from>
    <xdr:to>
      <xdr:col>13</xdr:col>
      <xdr:colOff>304800</xdr:colOff>
      <xdr:row>15</xdr:row>
      <xdr:rowOff>76200</xdr:rowOff>
    </xdr:to>
    <xdr:graphicFrame macro="">
      <xdr:nvGraphicFramePr>
        <xdr:cNvPr id="6" name="Chart 5">
          <a:extLst>
            <a:ext uri="{FF2B5EF4-FFF2-40B4-BE49-F238E27FC236}">
              <a16:creationId xmlns:a16="http://schemas.microsoft.com/office/drawing/2014/main" id="{34F075B5-EF3B-430C-8817-B72E7DD80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xdr:row>
      <xdr:rowOff>0</xdr:rowOff>
    </xdr:from>
    <xdr:to>
      <xdr:col>21</xdr:col>
      <xdr:colOff>304800</xdr:colOff>
      <xdr:row>15</xdr:row>
      <xdr:rowOff>76200</xdr:rowOff>
    </xdr:to>
    <xdr:graphicFrame macro="">
      <xdr:nvGraphicFramePr>
        <xdr:cNvPr id="7" name="Chart 6">
          <a:extLst>
            <a:ext uri="{FF2B5EF4-FFF2-40B4-BE49-F238E27FC236}">
              <a16:creationId xmlns:a16="http://schemas.microsoft.com/office/drawing/2014/main" id="{C7AB7CB0-64FE-4479-B906-2EBD58C40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16</xdr:row>
      <xdr:rowOff>0</xdr:rowOff>
    </xdr:from>
    <xdr:to>
      <xdr:col>13</xdr:col>
      <xdr:colOff>304800</xdr:colOff>
      <xdr:row>30</xdr:row>
      <xdr:rowOff>76200</xdr:rowOff>
    </xdr:to>
    <xdr:graphicFrame macro="">
      <xdr:nvGraphicFramePr>
        <xdr:cNvPr id="8" name="Chart 7">
          <a:extLst>
            <a:ext uri="{FF2B5EF4-FFF2-40B4-BE49-F238E27FC236}">
              <a16:creationId xmlns:a16="http://schemas.microsoft.com/office/drawing/2014/main" id="{B471B310-6F52-45D5-A25B-C0CE56BA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16</xdr:row>
      <xdr:rowOff>0</xdr:rowOff>
    </xdr:from>
    <xdr:to>
      <xdr:col>21</xdr:col>
      <xdr:colOff>304800</xdr:colOff>
      <xdr:row>30</xdr:row>
      <xdr:rowOff>76200</xdr:rowOff>
    </xdr:to>
    <xdr:graphicFrame macro="">
      <xdr:nvGraphicFramePr>
        <xdr:cNvPr id="9" name="Chart 8">
          <a:extLst>
            <a:ext uri="{FF2B5EF4-FFF2-40B4-BE49-F238E27FC236}">
              <a16:creationId xmlns:a16="http://schemas.microsoft.com/office/drawing/2014/main" id="{EAECA463-8C2A-4278-BD6C-A477DAC35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20102662034" backgroundQuery="1" createdVersion="8" refreshedVersion="8" minRefreshableVersion="3" recordCount="0" supportSubquery="1" supportAdvancedDrill="1" xr:uid="{312BAE7F-9C40-4783-A152-CB5D3FAE3588}">
  <cacheSource type="external" connectionId="1"/>
  <cacheFields count="2">
    <cacheField name="[Order_Data].[Status].[Status]" caption="Status" numFmtId="0" hierarchy="11" level="1">
      <sharedItems count="5">
        <s v="Delayed"/>
        <s v="Delivered"/>
        <s v="Ordered"/>
        <s v="Packed"/>
        <s v="Shipped"/>
      </sharedItems>
    </cacheField>
    <cacheField name="[Measures].[Count of Order ID]" caption="Count of Order ID" numFmtId="0" hierarchy="26" level="32767"/>
  </cacheFields>
  <cacheHierarchies count="32">
    <cacheHierarchy uniqueName="[Inventory].[Product]" caption="Product" attribute="1" defaultMemberUniqueName="[Inventory].[Product].[All]" allUniqueName="[Inventory].[Product].[All]" dimensionUniqueName="[Inventory]" displayFolder="" count="2" memberValueDatatype="130" unbalanced="0"/>
    <cacheHierarchy uniqueName="[Inventory].[Current Stock]" caption="Current Stock" attribute="1" defaultMemberUniqueName="[Inventory].[Current Stock].[All]" allUniqueName="[Inventory].[Current Stock].[All]" dimensionUniqueName="[Inventory]" displayFolder="" count="2" memberValueDatatype="20" unbalanced="0"/>
    <cacheHierarchy uniqueName="[Inventory].[Reorder Level]" caption="Reorder Level" attribute="1" defaultMemberUniqueName="[Inventory].[Reorder Level].[All]" allUniqueName="[Inventory].[Reorder Level].[All]" dimensionUniqueName="[Inventory]" displayFolder="" count="2" memberValueDatatype="20" unbalanced="0"/>
    <cacheHierarchy uniqueName="[Inventory].[Total Ordered]" caption="Total Ordered" attribute="1" defaultMemberUniqueName="[Inventory].[Total Ordered].[All]" allUniqueName="[Inventory].[Total Ordered].[All]" dimensionUniqueName="[Inventory]" displayFolder="" count="2" memberValueDatatype="20" unbalanced="0"/>
    <cacheHierarchy uniqueName="[Inventory].[Stock Left]" caption="Stock Left" attribute="1" defaultMemberUniqueName="[Inventory].[Stock Left].[All]" allUniqueName="[Inventory].[Stock Left].[All]" dimensionUniqueName="[Inventory]" displayFolder="" count="2" memberValueDatatype="20" unbalanced="0"/>
    <cacheHierarchy uniqueName="[Inventory].[Stock Alert]" caption="Stock Alert" attribute="1" defaultMemberUniqueName="[Inventory].[Stock Alert].[All]" allUniqueName="[Inventory].[Stock Alert].[All]" dimensionUniqueName="[Inventory]" displayFolder="" count="2" memberValueDatatype="130" unbalanced="0"/>
    <cacheHierarchy uniqueName="[Order_Data].[Order ID]" caption="Order ID" attribute="1" defaultMemberUniqueName="[Order_Data].[Order ID].[All]" allUniqueName="[Order_Data].[Order ID].[All]" dimensionUniqueName="[Order_Data]" displayFolder="" count="2" memberValueDatatype="130" unbalanced="0"/>
    <cacheHierarchy uniqueName="[Order_Data].[Customer Name]" caption="Customer Name" attribute="1" defaultMemberUniqueName="[Order_Data].[Customer Name].[All]" allUniqueName="[Order_Data].[Customer Name].[All]" dimensionUniqueName="[Order_Data]" displayFolder="" count="2" memberValueDatatype="130" unbalanced="0"/>
    <cacheHierarchy uniqueName="[Order_Data].[Product]" caption="Product" attribute="1" defaultMemberUniqueName="[Order_Data].[Product].[All]" allUniqueName="[Order_Data].[Product].[All]" dimensionUniqueName="[Order_Data]" displayFolder="" count="2" memberValueDatatype="130" unbalanced="0"/>
    <cacheHierarchy uniqueName="[Order_Data].[Quantity]" caption="Quantity" attribute="1" defaultMemberUniqueName="[Order_Data].[Quantity].[All]" allUniqueName="[Order_Data].[Quantity].[All]" dimensionUniqueName="[Order_Data]" displayFolder="" count="2"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fieldsUsage count="2">
        <fieldUsage x="-1"/>
        <fieldUsage x="0"/>
      </fieldsUsage>
    </cacheHierarchy>
    <cacheHierarchy uniqueName="[Shipping].[Order ID]" caption="Order ID" attribute="1" defaultMemberUniqueName="[Shipping].[Order ID].[All]" allUniqueName="[Shipping].[Order ID].[All]" dimensionUniqueName="[Shipping]" displayFolder="" count="2" memberValueDatatype="130" unbalanced="0"/>
    <cacheHierarchy uniqueName="[Shipping].[Product]" caption="Product" attribute="1" defaultMemberUniqueName="[Shipping].[Product].[All]" allUniqueName="[Shipping].[Product].[All]" dimensionUniqueName="[Shipping]" displayFolder="" count="2" memberValueDatatype="130" unbalanced="0"/>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2" memberValueDatatype="7" unbalanced="0"/>
    <cacheHierarchy uniqueName="[Shipping].[ETA]" caption="ETA" attribute="1" time="1" defaultMemberUniqueName="[Shipping].[ETA].[All]" allUniqueName="[Shipping].[ETA].[All]" dimensionUniqueName="[Shipping]" displayFolder="" count="2" memberValueDatatype="7" unbalanced="0"/>
    <cacheHierarchy uniqueName="[Shipping].[Delivery Date]" caption="Delivery Date" attribute="1" time="1" defaultMemberUniqueName="[Shipping].[Delivery Date].[All]" allUniqueName="[Shipping].[Delivery Date].[All]" dimensionUniqueName="[Shipping]" displayFolder="" count="2" memberValueDatatype="7" unbalanced="0"/>
    <cacheHierarchy uniqueName="[Shipping].[Order Date]" caption="Order Date" attribute="1" time="1" defaultMemberUniqueName="[Shipping].[Order Date].[All]" allUniqueName="[Shipping].[Order Date].[All]" dimensionUniqueName="[Shipping]" displayFolder="" count="2" memberValueDatatype="7" unbalanced="0"/>
    <cacheHierarchy uniqueName="[Shipping].[Fulfillment Time (Days)]" caption="Fulfillment Time (Days)" attribute="1" defaultMemberUniqueName="[Shipping].[Fulfillment Time (Days)].[All]" allUniqueName="[Shipping].[Fulfillment Time (Days)].[All]" dimensionUniqueName="[Shipping]" displayFolder="" count="2" memberValueDatatype="20" unbalanced="0"/>
    <cacheHierarchy uniqueName="[Shipping].[Delay (Days)]" caption="Delay (Days)" attribute="1" defaultMemberUniqueName="[Shipping].[Delay (Days)].[All]" allUniqueName="[Shipping].[Delay (Days)].[All]" dimensionUniqueName="[Shipping]" displayFolder="" count="2" memberValueDatatype="20" unbalanced="0"/>
    <cacheHierarchy uniqueName="[Shipping].[Delay Status]" caption="Delay Status" attribute="1" defaultMemberUniqueName="[Shipping].[Delay Status].[All]" allUniqueName="[Shipping].[Delay Status].[All]" dimensionUniqueName="[Shipping]" displayFolder="" count="2"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hidden="1">
      <extLst>
        <ext xmlns:x15="http://schemas.microsoft.com/office/spreadsheetml/2010/11/main" uri="{B97F6D7D-B522-45F9-BDA1-12C45D357490}">
          <x15:cacheHierarchy aggregatedColumn="0"/>
        </ext>
      </extLst>
    </cacheHierarchy>
  </cacheHierarchies>
  <kpis count="0"/>
  <dimensions count="4">
    <dimension name="Inventory" uniqueName="[Inventory]" caption="Inventory"/>
    <dimension measure="1" name="Measures" uniqueName="[Measures]" caption="Measures"/>
    <dimension name="Order_Data" uniqueName="[Order_Data]" caption="Order_Data"/>
    <dimension name="Shipping" uniqueName="[Shipping]" caption="Shipping"/>
  </dimensions>
  <measureGroups count="3">
    <measureGroup name="Inventory" caption="Inventory"/>
    <measureGroup name="Order_Data" caption="Order_Data"/>
    <measureGroup name="Shipping" caption="Shipping"/>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20103472219" backgroundQuery="1" createdVersion="8" refreshedVersion="8" minRefreshableVersion="3" recordCount="0" supportSubquery="1" supportAdvancedDrill="1" xr:uid="{58868AB9-CAEC-4A08-8CA6-4941DC22B442}">
  <cacheSource type="external" connectionId="1"/>
  <cacheFields count="3">
    <cacheField name="[Order_Data].[Product].[Product]" caption="Product" numFmtId="0" hierarchy="8" level="1">
      <sharedItems count="3">
        <s v="Widget A"/>
        <s v="Widget B"/>
        <s v="Widget C"/>
      </sharedItems>
    </cacheField>
    <cacheField name="[Measures].[Sum of Quantity]" caption="Sum of Quantity" numFmtId="0" hierarchy="27" level="32767"/>
    <cacheField name="[Order_Data].[Status].[Status]" caption="Status" numFmtId="0" hierarchy="11" level="1">
      <sharedItems containsSemiMixedTypes="0" containsNonDate="0" containsString="0"/>
    </cacheField>
  </cacheFields>
  <cacheHierarchies count="32">
    <cacheHierarchy uniqueName="[Inventory].[Product]" caption="Product" attribute="1" defaultMemberUniqueName="[Inventory].[Product].[All]" allUniqueName="[Inventory].[Product].[All]" dimensionUniqueName="[Inventory]" displayFolder="" count="0" memberValueDatatype="130" unbalanced="0"/>
    <cacheHierarchy uniqueName="[Inventory].[Current Stock]" caption="Current Stock" attribute="1" defaultMemberUniqueName="[Inventory].[Current Stock].[All]" allUniqueName="[Inventory].[Current Stock].[All]" dimensionUniqueName="[Inventory]" displayFolder="" count="0" memberValueDatatype="20" unbalanced="0"/>
    <cacheHierarchy uniqueName="[Inventory].[Reorder Level]" caption="Reorder Level" attribute="1" defaultMemberUniqueName="[Inventory].[Reorder Level].[All]" allUniqueName="[Inventory].[Reorder Level].[All]" dimensionUniqueName="[Inventory]" displayFolder="" count="0" memberValueDatatype="20" unbalanced="0"/>
    <cacheHierarchy uniqueName="[Inventory].[Total Ordered]" caption="Total Ordered" attribute="1" defaultMemberUniqueName="[Inventory].[Total Ordered].[All]" allUniqueName="[Inventory].[Total Ordered].[All]" dimensionUniqueName="[Inventory]" displayFolder="" count="0" memberValueDatatype="20" unbalanced="0"/>
    <cacheHierarchy uniqueName="[Inventory].[Stock Left]" caption="Stock Left" attribute="1" defaultMemberUniqueName="[Inventory].[Stock Left].[All]" allUniqueName="[Inventory].[Stock Left].[All]" dimensionUniqueName="[Inventory]" displayFolder="" count="0" memberValueDatatype="20" unbalanced="0"/>
    <cacheHierarchy uniqueName="[Inventory].[Stock Alert]" caption="Stock Alert" attribute="1" defaultMemberUniqueName="[Inventory].[Stock Alert].[All]" allUniqueName="[Inventory].[Stock Alert].[All]" dimensionUniqueName="[Inventory]" displayFolder="" count="0" memberValueDatatype="130" unbalanced="0"/>
    <cacheHierarchy uniqueName="[Order_Data].[Order ID]" caption="Order ID" attribute="1" defaultMemberUniqueName="[Order_Data].[Order ID].[All]" allUniqueName="[Order_Data].[Order ID].[All]" dimensionUniqueName="[Order_Data]" displayFolder="" count="0" memberValueDatatype="13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Product]" caption="Product" attribute="1" defaultMemberUniqueName="[Order_Data].[Product].[All]" allUniqueName="[Order_Data].[Product].[All]" dimensionUniqueName="[Order_Data]" displayFolder="" count="2" memberValueDatatype="130" unbalanced="0">
      <fieldsUsage count="2">
        <fieldUsage x="-1"/>
        <fieldUsage x="0"/>
      </fieldsUsage>
    </cacheHierarchy>
    <cacheHierarchy uniqueName="[Order_Data].[Quantity]" caption="Quantity" attribute="1" defaultMemberUniqueName="[Order_Data].[Quantity].[All]" allUniqueName="[Order_Data].[Quantity].[All]" dimensionUniqueName="[Order_Data]" displayFolder="" count="0"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fieldsUsage count="2">
        <fieldUsage x="-1"/>
        <fieldUsage x="2"/>
      </fieldsUsage>
    </cacheHierarchy>
    <cacheHierarchy uniqueName="[Shipping].[Order ID]" caption="Order ID" attribute="1" defaultMemberUniqueName="[Shipping].[Order ID].[All]" allUniqueName="[Shipping].[Order ID].[All]" dimensionUniqueName="[Shipping]" displayFolder="" count="0" memberValueDatatype="130" unbalanced="0"/>
    <cacheHierarchy uniqueName="[Shipping].[Product]" caption="Product" attribute="1" defaultMemberUniqueName="[Shipping].[Product].[All]" allUniqueName="[Shipping].[Product].[All]" dimensionUniqueName="[Shipping]" displayFolder="" count="2" memberValueDatatype="130" unbalanced="0"/>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0" memberValueDatatype="7" unbalanced="0"/>
    <cacheHierarchy uniqueName="[Shipping].[ETA]" caption="ETA" attribute="1" time="1" defaultMemberUniqueName="[Shipping].[ETA].[All]" allUniqueName="[Shipping].[ETA].[All]" dimensionUniqueName="[Shipping]" displayFolder="" count="0" memberValueDatatype="7" unbalanced="0"/>
    <cacheHierarchy uniqueName="[Shipping].[Delivery Date]" caption="Delivery Date" attribute="1" time="1" defaultMemberUniqueName="[Shipping].[Delivery Date].[All]" allUniqueName="[Shipping].[Delivery Date].[All]" dimensionUniqueName="[Shipping]" displayFolder="" count="0" memberValueDatatype="7" unbalanced="0"/>
    <cacheHierarchy uniqueName="[Shipping].[Order Date]" caption="Order Date" attribute="1" time="1" defaultMemberUniqueName="[Shipping].[Order Date].[All]" allUniqueName="[Shipping].[Order Date].[All]" dimensionUniqueName="[Shipping]" displayFolder="" count="0" memberValueDatatype="7" unbalanced="0"/>
    <cacheHierarchy uniqueName="[Shipping].[Fulfillment Time (Days)]" caption="Fulfillment Time (Days)" attribute="1" defaultMemberUniqueName="[Shipping].[Fulfillment Time (Days)].[All]" allUniqueName="[Shipping].[Fulfillment Time (Days)].[All]" dimensionUniqueName="[Shipping]" displayFolder="" count="0" memberValueDatatype="20" unbalanced="0"/>
    <cacheHierarchy uniqueName="[Shipping].[Delay (Days)]" caption="Delay (Days)" attribute="1" defaultMemberUniqueName="[Shipping].[Delay (Days)].[All]" allUniqueName="[Shipping].[Delay (Days)].[All]" dimensionUniqueName="[Shipping]" displayFolder="" count="0" memberValueDatatype="20" unbalanced="0"/>
    <cacheHierarchy uniqueName="[Shipping].[Delay Status]" caption="Delay Status" attribute="1" defaultMemberUniqueName="[Shipping].[Delay Status].[All]" allUniqueName="[Shipping].[Delay Status].[All]" dimensionUniqueName="[Shipping]" displayFolder="" count="0"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hidden="1">
      <extLst>
        <ext xmlns:x15="http://schemas.microsoft.com/office/spreadsheetml/2010/11/main" uri="{B97F6D7D-B522-45F9-BDA1-12C45D357490}">
          <x15:cacheHierarchy aggregatedColumn="0"/>
        </ext>
      </extLst>
    </cacheHierarchy>
  </cacheHierarchies>
  <kpis count="0"/>
  <dimensions count="4">
    <dimension name="Inventory" uniqueName="[Inventory]" caption="Inventory"/>
    <dimension measure="1" name="Measures" uniqueName="[Measures]" caption="Measures"/>
    <dimension name="Order_Data" uniqueName="[Order_Data]" caption="Order_Data"/>
    <dimension name="Shipping" uniqueName="[Shipping]" caption="Shipping"/>
  </dimensions>
  <measureGroups count="3">
    <measureGroup name="Inventory" caption="Inventory"/>
    <measureGroup name="Order_Data" caption="Order_Data"/>
    <measureGroup name="Shipping" caption="Shipping"/>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20104166666" backgroundQuery="1" createdVersion="8" refreshedVersion="8" minRefreshableVersion="3" recordCount="0" supportSubquery="1" supportAdvancedDrill="1" xr:uid="{BA43755C-02D5-4D0B-A0EB-F7E2307D56D9}">
  <cacheSource type="external" connectionId="1"/>
  <cacheFields count="3">
    <cacheField name="[Shipping].[Product].[Product]" caption="Product" numFmtId="0" hierarchy="13" level="1">
      <sharedItems count="3">
        <s v="Widget A"/>
        <s v="Widget B"/>
        <s v="Widget C"/>
      </sharedItems>
    </cacheField>
    <cacheField name="[Measures].[Average of Fulfillment Time (Days)]" caption="Average of Fulfillment Time (Days)" numFmtId="0" hierarchy="29" level="32767"/>
    <cacheField name="[Order_Data].[Status].[Status]" caption="Status" numFmtId="0" hierarchy="11" level="1">
      <sharedItems containsSemiMixedTypes="0" containsNonDate="0" containsString="0"/>
    </cacheField>
  </cacheFields>
  <cacheHierarchies count="32">
    <cacheHierarchy uniqueName="[Inventory].[Product]" caption="Product" attribute="1" defaultMemberUniqueName="[Inventory].[Product].[All]" allUniqueName="[Inventory].[Product].[All]" dimensionUniqueName="[Inventory]" displayFolder="" count="2" memberValueDatatype="130" unbalanced="0"/>
    <cacheHierarchy uniqueName="[Inventory].[Current Stock]" caption="Current Stock" attribute="1" defaultMemberUniqueName="[Inventory].[Current Stock].[All]" allUniqueName="[Inventory].[Current Stock].[All]" dimensionUniqueName="[Inventory]" displayFolder="" count="2" memberValueDatatype="20" unbalanced="0"/>
    <cacheHierarchy uniqueName="[Inventory].[Reorder Level]" caption="Reorder Level" attribute="1" defaultMemberUniqueName="[Inventory].[Reorder Level].[All]" allUniqueName="[Inventory].[Reorder Level].[All]" dimensionUniqueName="[Inventory]" displayFolder="" count="2" memberValueDatatype="20" unbalanced="0"/>
    <cacheHierarchy uniqueName="[Inventory].[Total Ordered]" caption="Total Ordered" attribute="1" defaultMemberUniqueName="[Inventory].[Total Ordered].[All]" allUniqueName="[Inventory].[Total Ordered].[All]" dimensionUniqueName="[Inventory]" displayFolder="" count="2" memberValueDatatype="20" unbalanced="0"/>
    <cacheHierarchy uniqueName="[Inventory].[Stock Left]" caption="Stock Left" attribute="1" defaultMemberUniqueName="[Inventory].[Stock Left].[All]" allUniqueName="[Inventory].[Stock Left].[All]" dimensionUniqueName="[Inventory]" displayFolder="" count="2" memberValueDatatype="20" unbalanced="0"/>
    <cacheHierarchy uniqueName="[Inventory].[Stock Alert]" caption="Stock Alert" attribute="1" defaultMemberUniqueName="[Inventory].[Stock Alert].[All]" allUniqueName="[Inventory].[Stock Alert].[All]" dimensionUniqueName="[Inventory]" displayFolder="" count="2" memberValueDatatype="130" unbalanced="0"/>
    <cacheHierarchy uniqueName="[Order_Data].[Order ID]" caption="Order ID" attribute="1" defaultMemberUniqueName="[Order_Data].[Order ID].[All]" allUniqueName="[Order_Data].[Order ID].[All]" dimensionUniqueName="[Order_Data]" displayFolder="" count="2" memberValueDatatype="130" unbalanced="0"/>
    <cacheHierarchy uniqueName="[Order_Data].[Customer Name]" caption="Customer Name" attribute="1" defaultMemberUniqueName="[Order_Data].[Customer Name].[All]" allUniqueName="[Order_Data].[Customer Name].[All]" dimensionUniqueName="[Order_Data]" displayFolder="" count="2" memberValueDatatype="130" unbalanced="0"/>
    <cacheHierarchy uniqueName="[Order_Data].[Product]" caption="Product" attribute="1" defaultMemberUniqueName="[Order_Data].[Product].[All]" allUniqueName="[Order_Data].[Product].[All]" dimensionUniqueName="[Order_Data]" displayFolder="" count="2" memberValueDatatype="130" unbalanced="0"/>
    <cacheHierarchy uniqueName="[Order_Data].[Quantity]" caption="Quantity" attribute="1" defaultMemberUniqueName="[Order_Data].[Quantity].[All]" allUniqueName="[Order_Data].[Quantity].[All]" dimensionUniqueName="[Order_Data]" displayFolder="" count="2"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fieldsUsage count="2">
        <fieldUsage x="-1"/>
        <fieldUsage x="2"/>
      </fieldsUsage>
    </cacheHierarchy>
    <cacheHierarchy uniqueName="[Shipping].[Order ID]" caption="Order ID" attribute="1" defaultMemberUniqueName="[Shipping].[Order ID].[All]" allUniqueName="[Shipping].[Order ID].[All]" dimensionUniqueName="[Shipping]" displayFolder="" count="2" memberValueDatatype="130" unbalanced="0"/>
    <cacheHierarchy uniqueName="[Shipping].[Product]" caption="Product" attribute="1" defaultMemberUniqueName="[Shipping].[Product].[All]" allUniqueName="[Shipping].[Product].[All]" dimensionUniqueName="[Shipping]" displayFolder="" count="2" memberValueDatatype="130" unbalanced="0">
      <fieldsUsage count="2">
        <fieldUsage x="-1"/>
        <fieldUsage x="0"/>
      </fieldsUsage>
    </cacheHierarchy>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2" memberValueDatatype="7" unbalanced="0"/>
    <cacheHierarchy uniqueName="[Shipping].[ETA]" caption="ETA" attribute="1" time="1" defaultMemberUniqueName="[Shipping].[ETA].[All]" allUniqueName="[Shipping].[ETA].[All]" dimensionUniqueName="[Shipping]" displayFolder="" count="2" memberValueDatatype="7" unbalanced="0"/>
    <cacheHierarchy uniqueName="[Shipping].[Delivery Date]" caption="Delivery Date" attribute="1" time="1" defaultMemberUniqueName="[Shipping].[Delivery Date].[All]" allUniqueName="[Shipping].[Delivery Date].[All]" dimensionUniqueName="[Shipping]" displayFolder="" count="2" memberValueDatatype="7" unbalanced="0"/>
    <cacheHierarchy uniqueName="[Shipping].[Order Date]" caption="Order Date" attribute="1" time="1" defaultMemberUniqueName="[Shipping].[Order Date].[All]" allUniqueName="[Shipping].[Order Date].[All]" dimensionUniqueName="[Shipping]" displayFolder="" count="2" memberValueDatatype="7" unbalanced="0"/>
    <cacheHierarchy uniqueName="[Shipping].[Fulfillment Time (Days)]" caption="Fulfillment Time (Days)" attribute="1" defaultMemberUniqueName="[Shipping].[Fulfillment Time (Days)].[All]" allUniqueName="[Shipping].[Fulfillment Time (Days)].[All]" dimensionUniqueName="[Shipping]" displayFolder="" count="2" memberValueDatatype="20" unbalanced="0"/>
    <cacheHierarchy uniqueName="[Shipping].[Delay (Days)]" caption="Delay (Days)" attribute="1" defaultMemberUniqueName="[Shipping].[Delay (Days)].[All]" allUniqueName="[Shipping].[Delay (Days)].[All]" dimensionUniqueName="[Shipping]" displayFolder="" count="2" memberValueDatatype="20" unbalanced="0"/>
    <cacheHierarchy uniqueName="[Shipping].[Delay Status]" caption="Delay Status" attribute="1" defaultMemberUniqueName="[Shipping].[Delay Status].[All]" allUniqueName="[Shipping].[Delay Status].[All]" dimensionUniqueName="[Shipping]" displayFolder="" count="2"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hidden="1">
      <extLst>
        <ext xmlns:x15="http://schemas.microsoft.com/office/spreadsheetml/2010/11/main" uri="{B97F6D7D-B522-45F9-BDA1-12C45D357490}">
          <x15:cacheHierarchy aggregatedColumn="0"/>
        </ext>
      </extLst>
    </cacheHierarchy>
  </cacheHierarchies>
  <kpis count="0"/>
  <dimensions count="4">
    <dimension name="Inventory" uniqueName="[Inventory]" caption="Inventory"/>
    <dimension measure="1" name="Measures" uniqueName="[Measures]" caption="Measures"/>
    <dimension name="Order_Data" uniqueName="[Order_Data]" caption="Order_Data"/>
    <dimension name="Shipping" uniqueName="[Shipping]" caption="Shipping"/>
  </dimensions>
  <measureGroups count="3">
    <measureGroup name="Inventory" caption="Inventory"/>
    <measureGroup name="Order_Data" caption="Order_Data"/>
    <measureGroup name="Shipping" caption="Shipping"/>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2010509259" backgroundQuery="1" createdVersion="8" refreshedVersion="8" minRefreshableVersion="3" recordCount="0" supportSubquery="1" supportAdvancedDrill="1" xr:uid="{66DC76EF-5612-4901-A581-4FF5C48A79B4}">
  <cacheSource type="external" connectionId="1"/>
  <cacheFields count="3">
    <cacheField name="[Shipping].[Delay (Days)].[Delay (Days)]" caption="Delay (Days)" numFmtId="0" hierarchy="20" level="1">
      <sharedItems containsSemiMixedTypes="0" containsString="0" containsNumber="1" containsInteger="1" minValue="0" maxValue="2" count="2">
        <n v="0"/>
        <n v="2"/>
      </sharedItems>
    </cacheField>
    <cacheField name="[Measures].[Count of Order ID 2]" caption="Count of Order ID 2" numFmtId="0" hierarchy="30" level="32767"/>
    <cacheField name="[Order_Data].[Status].[Status]" caption="Status" numFmtId="0" hierarchy="11" level="1">
      <sharedItems containsSemiMixedTypes="0" containsNonDate="0" containsString="0"/>
    </cacheField>
  </cacheFields>
  <cacheHierarchies count="32">
    <cacheHierarchy uniqueName="[Inventory].[Product]" caption="Product" attribute="1" defaultMemberUniqueName="[Inventory].[Product].[All]" allUniqueName="[Inventory].[Product].[All]" dimensionUniqueName="[Inventory]" displayFolder="" count="0" memberValueDatatype="130" unbalanced="0"/>
    <cacheHierarchy uniqueName="[Inventory].[Current Stock]" caption="Current Stock" attribute="1" defaultMemberUniqueName="[Inventory].[Current Stock].[All]" allUniqueName="[Inventory].[Current Stock].[All]" dimensionUniqueName="[Inventory]" displayFolder="" count="0" memberValueDatatype="20" unbalanced="0"/>
    <cacheHierarchy uniqueName="[Inventory].[Reorder Level]" caption="Reorder Level" attribute="1" defaultMemberUniqueName="[Inventory].[Reorder Level].[All]" allUniqueName="[Inventory].[Reorder Level].[All]" dimensionUniqueName="[Inventory]" displayFolder="" count="0" memberValueDatatype="20" unbalanced="0"/>
    <cacheHierarchy uniqueName="[Inventory].[Total Ordered]" caption="Total Ordered" attribute="1" defaultMemberUniqueName="[Inventory].[Total Ordered].[All]" allUniqueName="[Inventory].[Total Ordered].[All]" dimensionUniqueName="[Inventory]" displayFolder="" count="0" memberValueDatatype="20" unbalanced="0"/>
    <cacheHierarchy uniqueName="[Inventory].[Stock Left]" caption="Stock Left" attribute="1" defaultMemberUniqueName="[Inventory].[Stock Left].[All]" allUniqueName="[Inventory].[Stock Left].[All]" dimensionUniqueName="[Inventory]" displayFolder="" count="0" memberValueDatatype="20" unbalanced="0"/>
    <cacheHierarchy uniqueName="[Inventory].[Stock Alert]" caption="Stock Alert" attribute="1" defaultMemberUniqueName="[Inventory].[Stock Alert].[All]" allUniqueName="[Inventory].[Stock Alert].[All]" dimensionUniqueName="[Inventory]" displayFolder="" count="0" memberValueDatatype="130" unbalanced="0"/>
    <cacheHierarchy uniqueName="[Order_Data].[Order ID]" caption="Order ID" attribute="1" defaultMemberUniqueName="[Order_Data].[Order ID].[All]" allUniqueName="[Order_Data].[Order ID].[All]" dimensionUniqueName="[Order_Data]" displayFolder="" count="0" memberValueDatatype="13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Product]" caption="Product" attribute="1" defaultMemberUniqueName="[Order_Data].[Product].[All]" allUniqueName="[Order_Data].[Product].[All]" dimensionUniqueName="[Order_Data]" displayFolder="" count="0" memberValueDatatype="13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fieldsUsage count="2">
        <fieldUsage x="-1"/>
        <fieldUsage x="2"/>
      </fieldsUsage>
    </cacheHierarchy>
    <cacheHierarchy uniqueName="[Shipping].[Order ID]" caption="Order ID" attribute="1" defaultMemberUniqueName="[Shipping].[Order ID].[All]" allUniqueName="[Shipping].[Order ID].[All]" dimensionUniqueName="[Shipping]" displayFolder="" count="0" memberValueDatatype="130" unbalanced="0"/>
    <cacheHierarchy uniqueName="[Shipping].[Product]" caption="Product" attribute="1" defaultMemberUniqueName="[Shipping].[Product].[All]" allUniqueName="[Shipping].[Product].[All]" dimensionUniqueName="[Shipping]" displayFolder="" count="2" memberValueDatatype="130" unbalanced="0"/>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0" memberValueDatatype="7" unbalanced="0"/>
    <cacheHierarchy uniqueName="[Shipping].[ETA]" caption="ETA" attribute="1" time="1" defaultMemberUniqueName="[Shipping].[ETA].[All]" allUniqueName="[Shipping].[ETA].[All]" dimensionUniqueName="[Shipping]" displayFolder="" count="0" memberValueDatatype="7" unbalanced="0"/>
    <cacheHierarchy uniqueName="[Shipping].[Delivery Date]" caption="Delivery Date" attribute="1" time="1" defaultMemberUniqueName="[Shipping].[Delivery Date].[All]" allUniqueName="[Shipping].[Delivery Date].[All]" dimensionUniqueName="[Shipping]" displayFolder="" count="0" memberValueDatatype="7" unbalanced="0"/>
    <cacheHierarchy uniqueName="[Shipping].[Order Date]" caption="Order Date" attribute="1" time="1" defaultMemberUniqueName="[Shipping].[Order Date].[All]" allUniqueName="[Shipping].[Order Date].[All]" dimensionUniqueName="[Shipping]" displayFolder="" count="0" memberValueDatatype="7" unbalanced="0"/>
    <cacheHierarchy uniqueName="[Shipping].[Fulfillment Time (Days)]" caption="Fulfillment Time (Days)" attribute="1" defaultMemberUniqueName="[Shipping].[Fulfillment Time (Days)].[All]" allUniqueName="[Shipping].[Fulfillment Time (Days)].[All]" dimensionUniqueName="[Shipping]" displayFolder="" count="0" memberValueDatatype="20" unbalanced="0"/>
    <cacheHierarchy uniqueName="[Shipping].[Delay (Days)]" caption="Delay (Days)" attribute="1" defaultMemberUniqueName="[Shipping].[Delay (Days)].[All]" allUniqueName="[Shipping].[Delay (Days)].[All]" dimensionUniqueName="[Shipping]" displayFolder="" count="2" memberValueDatatype="20" unbalanced="0">
      <fieldsUsage count="2">
        <fieldUsage x="-1"/>
        <fieldUsage x="0"/>
      </fieldsUsage>
    </cacheHierarchy>
    <cacheHierarchy uniqueName="[Shipping].[Delay Status]" caption="Delay Status" attribute="1" defaultMemberUniqueName="[Shipping].[Delay Status].[All]" allUniqueName="[Shipping].[Delay Status].[All]" dimensionUniqueName="[Shipping]" displayFolder="" count="0"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hidden="1">
      <extLst>
        <ext xmlns:x15="http://schemas.microsoft.com/office/spreadsheetml/2010/11/main" uri="{B97F6D7D-B522-45F9-BDA1-12C45D357490}">
          <x15:cacheHierarchy aggregatedColumn="0"/>
        </ext>
      </extLst>
    </cacheHierarchy>
  </cacheHierarchies>
  <kpis count="0"/>
  <dimensions count="4">
    <dimension name="Inventory" uniqueName="[Inventory]" caption="Inventory"/>
    <dimension measure="1" name="Measures" uniqueName="[Measures]" caption="Measures"/>
    <dimension name="Order_Data" uniqueName="[Order_Data]" caption="Order_Data"/>
    <dimension name="Shipping" uniqueName="[Shipping]" caption="Shipping"/>
  </dimensions>
  <measureGroups count="3">
    <measureGroup name="Inventory" caption="Inventory"/>
    <measureGroup name="Order_Data" caption="Order_Data"/>
    <measureGroup name="Shipping" caption="Shipping"/>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4.52010613426" backgroundQuery="1" createdVersion="8" refreshedVersion="8" minRefreshableVersion="3" recordCount="0" supportSubquery="1" supportAdvancedDrill="1" xr:uid="{15F2597E-54C0-44D2-9017-0811CF6C96E6}">
  <cacheSource type="external" connectionId="1"/>
  <cacheFields count="3">
    <cacheField name="[Inventory].[Stock Alert].[Stock Alert]" caption="Stock Alert" numFmtId="0" hierarchy="5" level="1">
      <sharedItems count="2">
        <s v="OK"/>
        <s v="Restock"/>
      </sharedItems>
    </cacheField>
    <cacheField name="[Measures].[Count of Product]" caption="Count of Product" numFmtId="0" hierarchy="31" level="32767"/>
    <cacheField name="[Order_Data].[Status].[Status]" caption="Status" numFmtId="0" hierarchy="11" level="1">
      <sharedItems containsSemiMixedTypes="0" containsNonDate="0" containsString="0"/>
    </cacheField>
  </cacheFields>
  <cacheHierarchies count="32">
    <cacheHierarchy uniqueName="[Inventory].[Product]" caption="Product" attribute="1" defaultMemberUniqueName="[Inventory].[Product].[All]" allUniqueName="[Inventory].[Product].[All]" dimensionUniqueName="[Inventory]" displayFolder="" count="0" memberValueDatatype="130" unbalanced="0"/>
    <cacheHierarchy uniqueName="[Inventory].[Current Stock]" caption="Current Stock" attribute="1" defaultMemberUniqueName="[Inventory].[Current Stock].[All]" allUniqueName="[Inventory].[Current Stock].[All]" dimensionUniqueName="[Inventory]" displayFolder="" count="0" memberValueDatatype="20" unbalanced="0"/>
    <cacheHierarchy uniqueName="[Inventory].[Reorder Level]" caption="Reorder Level" attribute="1" defaultMemberUniqueName="[Inventory].[Reorder Level].[All]" allUniqueName="[Inventory].[Reorder Level].[All]" dimensionUniqueName="[Inventory]" displayFolder="" count="0" memberValueDatatype="20" unbalanced="0"/>
    <cacheHierarchy uniqueName="[Inventory].[Total Ordered]" caption="Total Ordered" attribute="1" defaultMemberUniqueName="[Inventory].[Total Ordered].[All]" allUniqueName="[Inventory].[Total Ordered].[All]" dimensionUniqueName="[Inventory]" displayFolder="" count="0" memberValueDatatype="20" unbalanced="0"/>
    <cacheHierarchy uniqueName="[Inventory].[Stock Left]" caption="Stock Left" attribute="1" defaultMemberUniqueName="[Inventory].[Stock Left].[All]" allUniqueName="[Inventory].[Stock Left].[All]" dimensionUniqueName="[Inventory]" displayFolder="" count="0" memberValueDatatype="20" unbalanced="0"/>
    <cacheHierarchy uniqueName="[Inventory].[Stock Alert]" caption="Stock Alert" attribute="1" defaultMemberUniqueName="[Inventory].[Stock Alert].[All]" allUniqueName="[Inventory].[Stock Alert].[All]" dimensionUniqueName="[Inventory]" displayFolder="" count="2" memberValueDatatype="130" unbalanced="0">
      <fieldsUsage count="2">
        <fieldUsage x="-1"/>
        <fieldUsage x="0"/>
      </fieldsUsage>
    </cacheHierarchy>
    <cacheHierarchy uniqueName="[Order_Data].[Order ID]" caption="Order ID" attribute="1" defaultMemberUniqueName="[Order_Data].[Order ID].[All]" allUniqueName="[Order_Data].[Order ID].[All]" dimensionUniqueName="[Order_Data]" displayFolder="" count="0" memberValueDatatype="13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Product]" caption="Product" attribute="1" defaultMemberUniqueName="[Order_Data].[Product].[All]" allUniqueName="[Order_Data].[Product].[All]" dimensionUniqueName="[Order_Data]" displayFolder="" count="0" memberValueDatatype="13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fieldsUsage count="2">
        <fieldUsage x="-1"/>
        <fieldUsage x="2"/>
      </fieldsUsage>
    </cacheHierarchy>
    <cacheHierarchy uniqueName="[Shipping].[Order ID]" caption="Order ID" attribute="1" defaultMemberUniqueName="[Shipping].[Order ID].[All]" allUniqueName="[Shipping].[Order ID].[All]" dimensionUniqueName="[Shipping]" displayFolder="" count="0" memberValueDatatype="130" unbalanced="0"/>
    <cacheHierarchy uniqueName="[Shipping].[Product]" caption="Product" attribute="1" defaultMemberUniqueName="[Shipping].[Product].[All]" allUniqueName="[Shipping].[Product].[All]" dimensionUniqueName="[Shipping]" displayFolder="" count="2" memberValueDatatype="130" unbalanced="0"/>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0" memberValueDatatype="7" unbalanced="0"/>
    <cacheHierarchy uniqueName="[Shipping].[ETA]" caption="ETA" attribute="1" time="1" defaultMemberUniqueName="[Shipping].[ETA].[All]" allUniqueName="[Shipping].[ETA].[All]" dimensionUniqueName="[Shipping]" displayFolder="" count="0" memberValueDatatype="7" unbalanced="0"/>
    <cacheHierarchy uniqueName="[Shipping].[Delivery Date]" caption="Delivery Date" attribute="1" time="1" defaultMemberUniqueName="[Shipping].[Delivery Date].[All]" allUniqueName="[Shipping].[Delivery Date].[All]" dimensionUniqueName="[Shipping]" displayFolder="" count="0" memberValueDatatype="7" unbalanced="0"/>
    <cacheHierarchy uniqueName="[Shipping].[Order Date]" caption="Order Date" attribute="1" time="1" defaultMemberUniqueName="[Shipping].[Order Date].[All]" allUniqueName="[Shipping].[Order Date].[All]" dimensionUniqueName="[Shipping]" displayFolder="" count="0" memberValueDatatype="7" unbalanced="0"/>
    <cacheHierarchy uniqueName="[Shipping].[Fulfillment Time (Days)]" caption="Fulfillment Time (Days)" attribute="1" defaultMemberUniqueName="[Shipping].[Fulfillment Time (Days)].[All]" allUniqueName="[Shipping].[Fulfillment Time (Days)].[All]" dimensionUniqueName="[Shipping]" displayFolder="" count="0" memberValueDatatype="20" unbalanced="0"/>
    <cacheHierarchy uniqueName="[Shipping].[Delay (Days)]" caption="Delay (Days)" attribute="1" defaultMemberUniqueName="[Shipping].[Delay (Days)].[All]" allUniqueName="[Shipping].[Delay (Days)].[All]" dimensionUniqueName="[Shipping]" displayFolder="" count="0" memberValueDatatype="20" unbalanced="0"/>
    <cacheHierarchy uniqueName="[Shipping].[Delay Status]" caption="Delay Status" attribute="1" defaultMemberUniqueName="[Shipping].[Delay Status].[All]" allUniqueName="[Shipping].[Delay Status].[All]" dimensionUniqueName="[Shipping]" displayFolder="" count="0"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4">
    <dimension name="Inventory" uniqueName="[Inventory]" caption="Inventory"/>
    <dimension measure="1" name="Measures" uniqueName="[Measures]" caption="Measures"/>
    <dimension name="Order_Data" uniqueName="[Order_Data]" caption="Order_Data"/>
    <dimension name="Shipping" uniqueName="[Shipping]" caption="Shipping"/>
  </dimensions>
  <measureGroups count="3">
    <measureGroup name="Inventory" caption="Inventory"/>
    <measureGroup name="Order_Data" caption="Order_Data"/>
    <measureGroup name="Shipping" caption="Shipping"/>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723138310183" backgroundQuery="1" createdVersion="3" refreshedVersion="8" minRefreshableVersion="3" recordCount="0" supportSubquery="1" supportAdvancedDrill="1" xr:uid="{E9160904-0DD8-4BB4-998E-5B6D15747262}">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Inventory].[Product]" caption="Product" attribute="1" defaultMemberUniqueName="[Inventory].[Product].[All]" allUniqueName="[Inventory].[Product].[All]" dimensionUniqueName="[Inventory]" displayFolder="" count="2" memberValueDatatype="130" unbalanced="0"/>
    <cacheHierarchy uniqueName="[Inventory].[Current Stock]" caption="Current Stock" attribute="1" defaultMemberUniqueName="[Inventory].[Current Stock].[All]" allUniqueName="[Inventory].[Current Stock].[All]" dimensionUniqueName="[Inventory]" displayFolder="" count="0" memberValueDatatype="20" unbalanced="0"/>
    <cacheHierarchy uniqueName="[Inventory].[Reorder Level]" caption="Reorder Level" attribute="1" defaultMemberUniqueName="[Inventory].[Reorder Level].[All]" allUniqueName="[Inventory].[Reorder Level].[All]" dimensionUniqueName="[Inventory]" displayFolder="" count="0" memberValueDatatype="20" unbalanced="0"/>
    <cacheHierarchy uniqueName="[Inventory].[Total Ordered]" caption="Total Ordered" attribute="1" defaultMemberUniqueName="[Inventory].[Total Ordered].[All]" allUniqueName="[Inventory].[Total Ordered].[All]" dimensionUniqueName="[Inventory]" displayFolder="" count="0" memberValueDatatype="20" unbalanced="0"/>
    <cacheHierarchy uniqueName="[Inventory].[Stock Left]" caption="Stock Left" attribute="1" defaultMemberUniqueName="[Inventory].[Stock Left].[All]" allUniqueName="[Inventory].[Stock Left].[All]" dimensionUniqueName="[Inventory]" displayFolder="" count="0" memberValueDatatype="20" unbalanced="0"/>
    <cacheHierarchy uniqueName="[Inventory].[Stock Alert]" caption="Stock Alert" attribute="1" defaultMemberUniqueName="[Inventory].[Stock Alert].[All]" allUniqueName="[Inventory].[Stock Alert].[All]" dimensionUniqueName="[Inventory]" displayFolder="" count="0" memberValueDatatype="130" unbalanced="0"/>
    <cacheHierarchy uniqueName="[Order_Data].[Order ID]" caption="Order ID" attribute="1" defaultMemberUniqueName="[Order_Data].[Order ID].[All]" allUniqueName="[Order_Data].[Order ID].[All]" dimensionUniqueName="[Order_Data]" displayFolder="" count="0" memberValueDatatype="130" unbalanced="0"/>
    <cacheHierarchy uniqueName="[Order_Data].[Customer Name]" caption="Customer Name" attribute="1" defaultMemberUniqueName="[Order_Data].[Customer Name].[All]" allUniqueName="[Order_Data].[Customer Name].[All]" dimensionUniqueName="[Order_Data]" displayFolder="" count="0" memberValueDatatype="130" unbalanced="0"/>
    <cacheHierarchy uniqueName="[Order_Data].[Product]" caption="Product" attribute="1" defaultMemberUniqueName="[Order_Data].[Product].[All]" allUniqueName="[Order_Data].[Product].[All]" dimensionUniqueName="[Order_Data]" displayFolder="" count="2" memberValueDatatype="130" unbalanced="0"/>
    <cacheHierarchy uniqueName="[Order_Data].[Quantity]" caption="Quantity" attribute="1" defaultMemberUniqueName="[Order_Data].[Quantity].[All]" allUniqueName="[Order_Data].[Quantity].[All]" dimensionUniqueName="[Order_Data]" displayFolder="" count="0" memberValueDatatype="20" unbalanced="0"/>
    <cacheHierarchy uniqueName="[Order_Data].[Order Date]" caption="Order Date" attribute="1" time="1" defaultMemberUniqueName="[Order_Data].[Order Date].[All]" allUniqueName="[Order_Data].[Order Date].[All]" dimensionUniqueName="[Order_Data]" displayFolder="" count="2" memberValueDatatype="7" unbalanced="0"/>
    <cacheHierarchy uniqueName="[Order_Data].[Status]" caption="Status" attribute="1" defaultMemberUniqueName="[Order_Data].[Status].[All]" allUniqueName="[Order_Data].[Status].[All]" dimensionUniqueName="[Order_Data]" displayFolder="" count="2" memberValueDatatype="130" unbalanced="0"/>
    <cacheHierarchy uniqueName="[Shipping].[Order ID]" caption="Order ID" attribute="1" defaultMemberUniqueName="[Shipping].[Order ID].[All]" allUniqueName="[Shipping].[Order ID].[All]" dimensionUniqueName="[Shipping]" displayFolder="" count="0" memberValueDatatype="130" unbalanced="0"/>
    <cacheHierarchy uniqueName="[Shipping].[Product]" caption="Product" attribute="1" defaultMemberUniqueName="[Shipping].[Product].[All]" allUniqueName="[Shipping].[Product].[All]" dimensionUniqueName="[Shipping]" displayFolder="" count="2" memberValueDatatype="130" unbalanced="0"/>
    <cacheHierarchy uniqueName="[Shipping].[Shipping Provider]" caption="Shipping Provider" attribute="1" defaultMemberUniqueName="[Shipping].[Shipping Provider].[All]" allUniqueName="[Shipping].[Shipping Provider].[All]" dimensionUniqueName="[Shipping]" displayFolder="" count="2" memberValueDatatype="130" unbalanced="0"/>
    <cacheHierarchy uniqueName="[Shipping].[Dispatch Date]" caption="Dispatch Date" attribute="1" time="1" defaultMemberUniqueName="[Shipping].[Dispatch Date].[All]" allUniqueName="[Shipping].[Dispatch Date].[All]" dimensionUniqueName="[Shipping]" displayFolder="" count="0" memberValueDatatype="7" unbalanced="0"/>
    <cacheHierarchy uniqueName="[Shipping].[ETA]" caption="ETA" attribute="1" time="1" defaultMemberUniqueName="[Shipping].[ETA].[All]" allUniqueName="[Shipping].[ETA].[All]" dimensionUniqueName="[Shipping]" displayFolder="" count="0" memberValueDatatype="7" unbalanced="0"/>
    <cacheHierarchy uniqueName="[Shipping].[Delivery Date]" caption="Delivery Date" attribute="1" time="1" defaultMemberUniqueName="[Shipping].[Delivery Date].[All]" allUniqueName="[Shipping].[Delivery Date].[All]" dimensionUniqueName="[Shipping]" displayFolder="" count="0" memberValueDatatype="7" unbalanced="0"/>
    <cacheHierarchy uniqueName="[Shipping].[Order Date]" caption="Order Date" attribute="1" time="1" defaultMemberUniqueName="[Shipping].[Order Date].[All]" allUniqueName="[Shipping].[Order Date].[All]" dimensionUniqueName="[Shipping]" displayFolder="" count="0" memberValueDatatype="7" unbalanced="0"/>
    <cacheHierarchy uniqueName="[Shipping].[Fulfillment Time (Days)]" caption="Fulfillment Time (Days)" attribute="1" defaultMemberUniqueName="[Shipping].[Fulfillment Time (Days)].[All]" allUniqueName="[Shipping].[Fulfillment Time (Days)].[All]" dimensionUniqueName="[Shipping]" displayFolder="" count="0" memberValueDatatype="20" unbalanced="0"/>
    <cacheHierarchy uniqueName="[Shipping].[Delay (Days)]" caption="Delay (Days)" attribute="1" defaultMemberUniqueName="[Shipping].[Delay (Days)].[All]" allUniqueName="[Shipping].[Delay (Days)].[All]" dimensionUniqueName="[Shipping]" displayFolder="" count="0" memberValueDatatype="20" unbalanced="0"/>
    <cacheHierarchy uniqueName="[Shipping].[Delay Status]" caption="Delay Status" attribute="1" defaultMemberUniqueName="[Shipping].[Delay Status].[All]" allUniqueName="[Shipping].[Delay Status].[All]" dimensionUniqueName="[Shipping]" displayFolder="" count="0" memberValueDatatype="130" unbalanced="0"/>
    <cacheHierarchy uniqueName="[Measures].[__XL_Count Order_Data]" caption="__XL_Count Order_Data" measure="1" displayFolder="" measureGroup="Order_Data" count="0" hidden="1"/>
    <cacheHierarchy uniqueName="[Measures].[__XL_Count Shipping]" caption="__XL_Count Shipping" measure="1" displayFolder="" measureGroup="Shipping" count="0" hidden="1"/>
    <cacheHierarchy uniqueName="[Measures].[__XL_Count Inventory]" caption="__XL_Count Inventory" measure="1" displayFolder="" measureGroup="Inventory" count="0" hidden="1"/>
    <cacheHierarchy uniqueName="[Measures].[__No measures defined]" caption="__No measures defined" measure="1" displayFolder="" count="0" hidden="1"/>
    <cacheHierarchy uniqueName="[Measures].[Count of Order ID]" caption="Count of Order ID" measure="1" displayFolder="" measureGroup="Order_Data"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Order_Data" count="0" hidden="1">
      <extLst>
        <ext xmlns:x15="http://schemas.microsoft.com/office/spreadsheetml/2010/11/main" uri="{B97F6D7D-B522-45F9-BDA1-12C45D357490}">
          <x15:cacheHierarchy aggregatedColumn="9"/>
        </ext>
      </extLst>
    </cacheHierarchy>
    <cacheHierarchy uniqueName="[Measures].[Sum of Fulfillment Time (Days)]" caption="Sum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Average of Fulfillment Time (Days)]" caption="Average of Fulfillment Time (Days)" measure="1" displayFolder="" measureGroup="Shipping"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Shipping"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Invento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6058991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248F6-C09B-4122-BAB3-D9556569EDCD}" name="PivotTable3" cacheId="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roduct">
  <location ref="B19:C2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Fulfillment Time (Days)" fld="1" subtotal="average" baseField="0" baseItem="0" numFmtId="166"/>
  </dataFields>
  <formats count="7">
    <format dxfId="7">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ulfillment Time (Days)"/>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3.Order_Fulfillment_Tracker.xlsx!Shipping">
        <x15:activeTabTopLevelEntity name="[Shipping]"/>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6100B-2685-4A7A-876B-8AADC6DE3F43}" name="PivotTable2"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roduct">
  <location ref="B12:C1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3.Order_Fulfillment_Tracker.xlsx!Order_Data">
        <x15:activeTabTopLevelEntity name="[Order_Data]"/>
        <x15:activeTabTopLevelEntity name="[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F2D0A-89F5-44A7-8853-591A270F1FFD}" name="PivotTable1"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Status">
  <location ref="B3:C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 ID" fld="1" subtotal="count" baseField="0" baseItem="0"/>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3.Order_Fulfillment_Tracker.xlsx!Order_Data">
        <x15:activeTabTopLevelEntity name="[Order_Data]"/>
        <x15:activeTabTopLevelEntity name="[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5CCA14-2274-4EF0-933E-94ED663AEDC8}" name="PivotTable5"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ck Alert">
  <location ref="F9:G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roduct" fld="1" subtotal="count" baseField="0" baseItem="0"/>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3.Order_Fulfillment_Tracker.xlsx!Inventory">
        <x15:activeTabTopLevelEntity name="[Inventory]"/>
        <x15:activeTabTopLevelEntity name="[Order_Data]"/>
        <x15:activeTabTopLevelEntity name="[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7020F0-7B58-4BED-90DA-B6E0854C4DA3}" name="PivotTable4"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Delay Status">
  <location ref="F3:G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ID" fld="1" subtotal="count" baseField="0" baseItem="0" numFmtId="1"/>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ulfillment Time (Days)"/>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3.Order_Fulfillment_Tracker.xlsx!Shipping">
        <x15:activeTabTopLevelEntity name="[Shipping]"/>
        <x15:activeTabTopLevelEntity name="[Order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8A706A0-3657-4971-9ED5-6EFE6ABC9D64}" sourceName="[Order_Data].[Status]">
  <pivotTables>
    <pivotTable tabId="4" name="PivotTable1"/>
    <pivotTable tabId="4" name="PivotTable2"/>
    <pivotTable tabId="4" name="PivotTable3"/>
    <pivotTable tabId="4" name="PivotTable4"/>
    <pivotTable tabId="4" name="PivotTable5"/>
  </pivotTables>
  <data>
    <olap pivotCacheId="1560589911">
      <levels count="2">
        <level uniqueName="[Order_Data].[Status].[(All)]" sourceCaption="(All)" count="0"/>
        <level uniqueName="[Order_Data].[Status].[Status]" sourceCaption="Status" count="5">
          <ranges>
            <range startItem="0">
              <i n="[Order_Data].[Status].&amp;[Delayed]" c="Delayed"/>
              <i n="[Order_Data].[Status].&amp;[Delivered]" c="Delivered"/>
              <i n="[Order_Data].[Status].&amp;[Ordered]" c="Ordered"/>
              <i n="[Order_Data].[Status].&amp;[Packed]" c="Packed"/>
              <i n="[Order_Data].[Status].&amp;[Shipped]" c="Shipped"/>
            </range>
          </ranges>
        </level>
      </levels>
      <selections count="1">
        <selection n="[Order_Data].[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0148E8B3-9D5A-4F3F-880B-9E51104D5496}" sourceName="[Shipping].[Product]">
  <pivotTables>
    <pivotTable tabId="4" name="PivotTable3"/>
    <pivotTable tabId="4" name="PivotTable2"/>
    <pivotTable tabId="4" name="PivotTable1"/>
    <pivotTable tabId="4" name="PivotTable4"/>
    <pivotTable tabId="4" name="PivotTable5"/>
  </pivotTables>
  <data>
    <olap pivotCacheId="1560589911">
      <levels count="2">
        <level uniqueName="[Shipping].[Product].[(All)]" sourceCaption="(All)" count="0"/>
        <level uniqueName="[Shipping].[Product].[Product]" sourceCaption="Product" count="3">
          <ranges>
            <range startItem="0">
              <i n="[Shipping].[Product].&amp;[Widget A]" c="Widget A"/>
              <i n="[Shipping].[Product].&amp;[Widget B]" c="Widget B"/>
              <i n="[Shipping].[Product].&amp;[Widget C]" c="Widget C"/>
            </range>
          </ranges>
        </level>
      </levels>
      <selections count="1">
        <selection n="[Shipping].[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Provider" xr10:uid="{614ED3B7-8DFB-4EBE-9A74-2CDAD402E32A}" sourceName="[Shipping].[Shipping Provider]">
  <pivotTables>
    <pivotTable tabId="4" name="PivotTable3"/>
    <pivotTable tabId="4" name="PivotTable1"/>
    <pivotTable tabId="4" name="PivotTable2"/>
    <pivotTable tabId="4" name="PivotTable4"/>
    <pivotTable tabId="4" name="PivotTable5"/>
  </pivotTables>
  <data>
    <olap pivotCacheId="1560589911">
      <levels count="2">
        <level uniqueName="[Shipping].[Shipping Provider].[(All)]" sourceCaption="(All)" count="0"/>
        <level uniqueName="[Shipping].[Shipping Provider].[Shipping Provider]" sourceCaption="Shipping Provider" count="3">
          <ranges>
            <range startItem="0">
              <i n="[Shipping].[Shipping Provider].&amp;[DHL]" c="DHL"/>
              <i n="[Shipping].[Shipping Provider].&amp;[FedEx]" c="FedEx"/>
              <i n="[Shipping].[Shipping Provider].&amp;[UPS]" c="UPS"/>
            </range>
          </ranges>
        </level>
      </levels>
      <selections count="1">
        <selection n="[Shipping].[Shipping Provi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93A7D64-996C-4EA3-8660-4445E11E3C0D}" sourceName="[Order_Data].[Order Date]">
  <pivotTables>
    <pivotTable tabId="4" name="PivotTable1"/>
    <pivotTable tabId="4" name="PivotTable2"/>
    <pivotTable tabId="4" name="PivotTable3"/>
    <pivotTable tabId="4" name="PivotTable4"/>
    <pivotTable tabId="4" name="PivotTable5"/>
  </pivotTables>
  <data>
    <olap pivotCacheId="1560589911">
      <levels count="2">
        <level uniqueName="[Order_Data].[Order Date].[(All)]" sourceCaption="(All)" count="0"/>
        <level uniqueName="[Order_Data].[Order Date].[Order Date]" sourceCaption="Order Date" count="10">
          <ranges>
            <range startItem="0">
              <i n="[Order_Data].[Order Date].&amp;[2025-04-01T00:00:00]" c="4/1/2025"/>
              <i n="[Order_Data].[Order Date].&amp;[2025-04-02T00:00:00]" c="4/2/2025"/>
              <i n="[Order_Data].[Order Date].&amp;[2025-04-03T00:00:00]" c="4/3/2025"/>
              <i n="[Order_Data].[Order Date].&amp;[2025-04-04T00:00:00]" c="4/4/2025"/>
              <i n="[Order_Data].[Order Date].&amp;[2025-04-05T00:00:00]" c="4/5/2025"/>
              <i n="[Order_Data].[Order Date].&amp;[2025-04-06T00:00:00]" c="4/6/2025"/>
              <i n="[Order_Data].[Order Date].&amp;[2025-04-07T00:00:00]" c="4/7/2025"/>
              <i n="[Order_Data].[Order Date].&amp;[2025-04-08T00:00:00]" c="4/8/2025"/>
              <i n="[Order_Data].[Order Date].&amp;[2025-04-09T00:00:00]" c="4/9/2025"/>
              <i n="[Order_Data].[Order Date].&amp;[2025-04-10T00:00:00]" c="4/10/2025"/>
            </range>
          </ranges>
        </level>
      </levels>
      <selections count="1">
        <selection n="[Order_Data].[Order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E8FC2AE-84AD-47D6-B677-A133BF9E70B5}" cache="Slicer_Status" caption="Status" level="1" rowHeight="241300"/>
  <slicer name="Product 2" xr10:uid="{450F658C-CD59-4732-B7ED-8116A3E79FA7}" cache="Slicer_Product2" caption="Product" level="1" rowHeight="241300"/>
  <slicer name="Shipping Provider 1" xr10:uid="{BA842219-6D6B-4BDA-A86C-09C1F7455715}" cache="Slicer_Shipping_Provider" caption="Shipping Provider" level="1" rowHeight="241300"/>
  <slicer name="Order Date" xr10:uid="{3E9800D2-347F-4A20-BFD3-FC2C5FF3872E}" cache="Slicer_Order_Date" caption="Order Date" startItem="5"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_Data" displayName="Order_Data" ref="A1:F11" headerRowDxfId="63" totalsRowDxfId="60" headerRowBorderDxfId="62" tableBorderDxfId="61">
  <autoFilter ref="A1:F11" xr:uid="{00000000-0009-0000-0100-000001000000}"/>
  <tableColumns count="6">
    <tableColumn id="1" xr3:uid="{00000000-0010-0000-0000-000001000000}" name="Order ID" dataDxfId="59"/>
    <tableColumn id="2" xr3:uid="{00000000-0010-0000-0000-000002000000}" name="Customer Name" dataDxfId="58"/>
    <tableColumn id="3" xr3:uid="{00000000-0010-0000-0000-000003000000}" name="Product" dataDxfId="57"/>
    <tableColumn id="4" xr3:uid="{00000000-0010-0000-0000-000004000000}" name="Quantity" dataDxfId="56"/>
    <tableColumn id="5" xr3:uid="{00000000-0010-0000-0000-000005000000}" name="Order Date" dataDxfId="55"/>
    <tableColumn id="6" xr3:uid="{00000000-0010-0000-0000-000006000000}" name="Status" dataDxfId="5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Inventory" displayName="Inventory" ref="A1:F4" headerRowDxfId="53" totalsRowDxfId="50" headerRowBorderDxfId="52" tableBorderDxfId="51">
  <autoFilter ref="A1:F4" xr:uid="{00000000-0009-0000-0100-000002000000}"/>
  <tableColumns count="6">
    <tableColumn id="1" xr3:uid="{00000000-0010-0000-0100-000001000000}" name="Product" dataDxfId="49"/>
    <tableColumn id="2" xr3:uid="{00000000-0010-0000-0100-000002000000}" name="Current Stock" dataDxfId="48"/>
    <tableColumn id="3" xr3:uid="{00000000-0010-0000-0100-000003000000}" name="Reorder Level" dataDxfId="47"/>
    <tableColumn id="4" xr3:uid="{4B3EEF37-3D12-4163-9891-011598DBE62E}" name="Total Ordered" dataDxfId="46">
      <calculatedColumnFormula>SUMIF('Order Data'!C:C, A2, 'Order Data'!D:D)</calculatedColumnFormula>
    </tableColumn>
    <tableColumn id="5" xr3:uid="{A9B3D0F4-6B2C-4413-8F2C-369AD1679892}" name="Stock Left" dataDxfId="45">
      <calculatedColumnFormula>B2 - D2</calculatedColumnFormula>
    </tableColumn>
    <tableColumn id="6" xr3:uid="{9E7D4D8E-6112-4E2F-8986-9BAB31D9FF8E}" name="Stock Alert" dataDxfId="44">
      <calculatedColumnFormula>IF(Inventory[[#This Row],[Stock Left]] &lt; Inventory[[#This Row],[Reorder Level]], "Restock", "OK")</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hipping" displayName="Shipping" ref="A1:J11" headerRowDxfId="43">
  <autoFilter ref="A1:J11" xr:uid="{00000000-0009-0000-0100-000003000000}"/>
  <tableColumns count="10">
    <tableColumn id="1" xr3:uid="{00000000-0010-0000-0200-000001000000}" name="Order ID" dataDxfId="42"/>
    <tableColumn id="9" xr3:uid="{018897A4-84F2-4ABB-A2D2-C930B2A1332D}" name="Product" dataDxfId="41">
      <calculatedColumnFormula>VLOOKUP(A2, 'Order Data'!A:C, 3, FALSE)</calculatedColumnFormula>
    </tableColumn>
    <tableColumn id="2" xr3:uid="{00000000-0010-0000-0200-000002000000}" name="Shipping Provider" dataDxfId="40"/>
    <tableColumn id="3" xr3:uid="{00000000-0010-0000-0200-000003000000}" name="Dispatch Date" dataDxfId="39"/>
    <tableColumn id="4" xr3:uid="{00000000-0010-0000-0200-000004000000}" name="ETA" dataDxfId="38"/>
    <tableColumn id="5" xr3:uid="{00000000-0010-0000-0200-000005000000}" name="Delivery Date" dataDxfId="37"/>
    <tableColumn id="8" xr3:uid="{1B6D2DB7-8F9B-4757-A4FC-8B277A6BB9E4}" name="Order Date" dataDxfId="36">
      <calculatedColumnFormula>VLOOKUP(A2, 'Order Data'!A:E, 5, FALSE)</calculatedColumnFormula>
    </tableColumn>
    <tableColumn id="6" xr3:uid="{3EF8C1A3-7F8F-4FAC-A0A7-7130FBB9A898}" name="Fulfillment Time (Days)" dataDxfId="35">
      <calculatedColumnFormula>F2 - G2</calculatedColumnFormula>
    </tableColumn>
    <tableColumn id="7" xr3:uid="{84908E64-F7D5-4D23-8EB2-B1FB14299F03}" name="Delay (Days)" dataDxfId="34">
      <calculatedColumnFormula>IF(F2 &gt; E2, F2 - E2, 0)</calculatedColumnFormula>
    </tableColumn>
    <tableColumn id="10" xr3:uid="{76DEAC54-FDFE-4A14-BF1F-1574501AF9DC}" name="Delay Status" dataDxfId="33">
      <calculatedColumnFormula>IF(Shipping[[#This Row],[Delay (Days)]]&gt;0, "Delayed", "On Time")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F11"/>
  <sheetViews>
    <sheetView workbookViewId="0">
      <selection activeCell="E17" sqref="E17"/>
    </sheetView>
  </sheetViews>
  <sheetFormatPr defaultRowHeight="15" x14ac:dyDescent="0.25"/>
  <cols>
    <col min="1" max="1" width="10.7109375" bestFit="1" customWidth="1"/>
    <col min="2" max="2" width="17.7109375" bestFit="1" customWidth="1"/>
    <col min="3" max="3" width="10.140625" bestFit="1" customWidth="1"/>
    <col min="4" max="4" width="11" bestFit="1" customWidth="1"/>
    <col min="5" max="5" width="13" bestFit="1" customWidth="1"/>
    <col min="6" max="6" width="9.7109375" bestFit="1" customWidth="1"/>
  </cols>
  <sheetData>
    <row r="1" spans="1:6" x14ac:dyDescent="0.25">
      <c r="A1" s="27" t="s">
        <v>0</v>
      </c>
      <c r="B1" s="28" t="s">
        <v>1</v>
      </c>
      <c r="C1" s="28" t="s">
        <v>2</v>
      </c>
      <c r="D1" s="28" t="s">
        <v>3</v>
      </c>
      <c r="E1" s="28" t="s">
        <v>4</v>
      </c>
      <c r="F1" s="33" t="s">
        <v>5</v>
      </c>
    </row>
    <row r="2" spans="1:6" x14ac:dyDescent="0.25">
      <c r="A2" s="21" t="s">
        <v>6</v>
      </c>
      <c r="B2" s="12" t="s">
        <v>7</v>
      </c>
      <c r="C2" s="12" t="s">
        <v>8</v>
      </c>
      <c r="D2" s="12">
        <v>5</v>
      </c>
      <c r="E2" s="18">
        <v>45748</v>
      </c>
      <c r="F2" s="31" t="s">
        <v>9</v>
      </c>
    </row>
    <row r="3" spans="1:6" x14ac:dyDescent="0.25">
      <c r="A3" s="21" t="s">
        <v>10</v>
      </c>
      <c r="B3" s="12" t="s">
        <v>11</v>
      </c>
      <c r="C3" s="12" t="s">
        <v>12</v>
      </c>
      <c r="D3" s="12">
        <v>3</v>
      </c>
      <c r="E3" s="18">
        <v>45749</v>
      </c>
      <c r="F3" s="31" t="s">
        <v>13</v>
      </c>
    </row>
    <row r="4" spans="1:6" x14ac:dyDescent="0.25">
      <c r="A4" s="21" t="s">
        <v>14</v>
      </c>
      <c r="B4" s="12" t="s">
        <v>15</v>
      </c>
      <c r="C4" s="12" t="s">
        <v>8</v>
      </c>
      <c r="D4" s="12">
        <v>2</v>
      </c>
      <c r="E4" s="18">
        <v>45750</v>
      </c>
      <c r="F4" s="31" t="s">
        <v>16</v>
      </c>
    </row>
    <row r="5" spans="1:6" x14ac:dyDescent="0.25">
      <c r="A5" s="21" t="s">
        <v>17</v>
      </c>
      <c r="B5" s="12" t="s">
        <v>18</v>
      </c>
      <c r="C5" s="12" t="s">
        <v>19</v>
      </c>
      <c r="D5" s="12">
        <v>7</v>
      </c>
      <c r="E5" s="18">
        <v>45751</v>
      </c>
      <c r="F5" s="31" t="s">
        <v>20</v>
      </c>
    </row>
    <row r="6" spans="1:6" x14ac:dyDescent="0.25">
      <c r="A6" s="21" t="s">
        <v>21</v>
      </c>
      <c r="B6" s="12" t="s">
        <v>22</v>
      </c>
      <c r="C6" s="12" t="s">
        <v>12</v>
      </c>
      <c r="D6" s="12">
        <v>1</v>
      </c>
      <c r="E6" s="18">
        <v>45752</v>
      </c>
      <c r="F6" s="31" t="s">
        <v>20</v>
      </c>
    </row>
    <row r="7" spans="1:6" x14ac:dyDescent="0.25">
      <c r="A7" s="21" t="s">
        <v>23</v>
      </c>
      <c r="B7" s="12" t="s">
        <v>24</v>
      </c>
      <c r="C7" s="12" t="s">
        <v>8</v>
      </c>
      <c r="D7" s="12">
        <v>4</v>
      </c>
      <c r="E7" s="18">
        <v>45753</v>
      </c>
      <c r="F7" s="31" t="s">
        <v>25</v>
      </c>
    </row>
    <row r="8" spans="1:6" x14ac:dyDescent="0.25">
      <c r="A8" s="21" t="s">
        <v>26</v>
      </c>
      <c r="B8" s="12" t="s">
        <v>27</v>
      </c>
      <c r="C8" s="12" t="s">
        <v>19</v>
      </c>
      <c r="D8" s="12">
        <v>6</v>
      </c>
      <c r="E8" s="18">
        <v>45754</v>
      </c>
      <c r="F8" s="31" t="s">
        <v>20</v>
      </c>
    </row>
    <row r="9" spans="1:6" x14ac:dyDescent="0.25">
      <c r="A9" s="21" t="s">
        <v>28</v>
      </c>
      <c r="B9" s="12" t="s">
        <v>29</v>
      </c>
      <c r="C9" s="12" t="s">
        <v>12</v>
      </c>
      <c r="D9" s="12">
        <v>3</v>
      </c>
      <c r="E9" s="18">
        <v>45755</v>
      </c>
      <c r="F9" s="31" t="s">
        <v>16</v>
      </c>
    </row>
    <row r="10" spans="1:6" x14ac:dyDescent="0.25">
      <c r="A10" s="21" t="s">
        <v>30</v>
      </c>
      <c r="B10" s="12" t="s">
        <v>31</v>
      </c>
      <c r="C10" s="12" t="s">
        <v>8</v>
      </c>
      <c r="D10" s="12">
        <v>2</v>
      </c>
      <c r="E10" s="18">
        <v>45756</v>
      </c>
      <c r="F10" s="31" t="s">
        <v>13</v>
      </c>
    </row>
    <row r="11" spans="1:6" x14ac:dyDescent="0.25">
      <c r="A11" s="23" t="s">
        <v>32</v>
      </c>
      <c r="B11" s="7" t="s">
        <v>33</v>
      </c>
      <c r="C11" s="7" t="s">
        <v>19</v>
      </c>
      <c r="D11" s="7">
        <v>5</v>
      </c>
      <c r="E11" s="32">
        <v>45757</v>
      </c>
      <c r="F11" s="26" t="s">
        <v>25</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F4"/>
  <sheetViews>
    <sheetView workbookViewId="0">
      <selection sqref="A1:F1"/>
    </sheetView>
  </sheetViews>
  <sheetFormatPr defaultRowHeight="15" x14ac:dyDescent="0.25"/>
  <cols>
    <col min="1" max="1" width="10.140625" bestFit="1" customWidth="1"/>
    <col min="2" max="2" width="15.140625" bestFit="1" customWidth="1"/>
    <col min="3" max="4" width="15.7109375" bestFit="1" customWidth="1"/>
    <col min="5" max="5" width="11.85546875" bestFit="1" customWidth="1"/>
    <col min="6" max="6" width="12.85546875" bestFit="1" customWidth="1"/>
  </cols>
  <sheetData>
    <row r="1" spans="1:6" x14ac:dyDescent="0.25">
      <c r="A1" s="27" t="s">
        <v>2</v>
      </c>
      <c r="B1" s="28" t="s">
        <v>34</v>
      </c>
      <c r="C1" s="28" t="s">
        <v>35</v>
      </c>
      <c r="D1" s="29" t="s">
        <v>45</v>
      </c>
      <c r="E1" s="29" t="s">
        <v>46</v>
      </c>
      <c r="F1" s="30" t="s">
        <v>52</v>
      </c>
    </row>
    <row r="2" spans="1:6" x14ac:dyDescent="0.25">
      <c r="A2" s="21" t="s">
        <v>8</v>
      </c>
      <c r="B2" s="15">
        <v>20</v>
      </c>
      <c r="C2" s="15">
        <v>5</v>
      </c>
      <c r="D2" s="15">
        <f>SUMIF('Order Data'!C:C, A2, 'Order Data'!D:D)</f>
        <v>13</v>
      </c>
      <c r="E2" s="15">
        <f t="shared" ref="E2:E4" si="0">B2 - D2</f>
        <v>7</v>
      </c>
      <c r="F2" s="22" t="str">
        <f>IF(Inventory[[#This Row],[Stock Left]] &lt; Inventory[[#This Row],[Reorder Level]], "Restock", "OK")</f>
        <v>OK</v>
      </c>
    </row>
    <row r="3" spans="1:6" x14ac:dyDescent="0.25">
      <c r="A3" s="21" t="s">
        <v>12</v>
      </c>
      <c r="B3" s="15">
        <v>15</v>
      </c>
      <c r="C3" s="15">
        <v>5</v>
      </c>
      <c r="D3" s="15">
        <f>SUMIF('Order Data'!C:C, A3, 'Order Data'!D:D)</f>
        <v>7</v>
      </c>
      <c r="E3" s="15">
        <f t="shared" si="0"/>
        <v>8</v>
      </c>
      <c r="F3" s="22" t="str">
        <f>IF(Inventory[[#This Row],[Stock Left]] &lt; Inventory[[#This Row],[Reorder Level]], "Restock", "OK")</f>
        <v>OK</v>
      </c>
    </row>
    <row r="4" spans="1:6" x14ac:dyDescent="0.25">
      <c r="A4" s="23" t="s">
        <v>19</v>
      </c>
      <c r="B4" s="24">
        <v>10</v>
      </c>
      <c r="C4" s="24">
        <v>5</v>
      </c>
      <c r="D4" s="24">
        <f>SUMIF('Order Data'!C:C, A4, 'Order Data'!D:D)</f>
        <v>18</v>
      </c>
      <c r="E4" s="24">
        <f t="shared" si="0"/>
        <v>-8</v>
      </c>
      <c r="F4" s="25" t="str">
        <f>IF(Inventory[[#This Row],[Stock Left]] &lt; Inventory[[#This Row],[Reorder Level]], "Restock", "OK")</f>
        <v>Restock</v>
      </c>
    </row>
  </sheetData>
  <conditionalFormatting sqref="E2:E4">
    <cfRule type="cellIs" dxfId="0" priority="1" operator="lessThan">
      <formula>$C$2</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J11"/>
  <sheetViews>
    <sheetView workbookViewId="0">
      <selection activeCell="C12" sqref="C12"/>
    </sheetView>
  </sheetViews>
  <sheetFormatPr defaultRowHeight="15" x14ac:dyDescent="0.25"/>
  <cols>
    <col min="1" max="1" width="10.7109375" bestFit="1" customWidth="1"/>
    <col min="2" max="2" width="10.7109375" customWidth="1"/>
    <col min="3" max="3" width="19.140625" bestFit="1" customWidth="1"/>
    <col min="4" max="4" width="15.5703125" bestFit="1" customWidth="1"/>
    <col min="5" max="5" width="10.42578125" bestFit="1" customWidth="1"/>
    <col min="6" max="6" width="15.42578125" bestFit="1" customWidth="1"/>
    <col min="7" max="7" width="15.42578125" customWidth="1"/>
    <col min="8" max="8" width="24.42578125" bestFit="1" customWidth="1"/>
    <col min="9" max="9" width="14.28515625" bestFit="1" customWidth="1"/>
    <col min="10" max="10" width="14.140625" bestFit="1" customWidth="1"/>
  </cols>
  <sheetData>
    <row r="1" spans="1:10" x14ac:dyDescent="0.25">
      <c r="A1" s="19" t="s">
        <v>0</v>
      </c>
      <c r="B1" s="19" t="s">
        <v>2</v>
      </c>
      <c r="C1" s="19" t="s">
        <v>36</v>
      </c>
      <c r="D1" s="19" t="s">
        <v>37</v>
      </c>
      <c r="E1" s="19" t="s">
        <v>38</v>
      </c>
      <c r="F1" s="19" t="s">
        <v>39</v>
      </c>
      <c r="G1" s="19" t="s">
        <v>4</v>
      </c>
      <c r="H1" s="20" t="s">
        <v>43</v>
      </c>
      <c r="I1" s="20" t="s">
        <v>44</v>
      </c>
      <c r="J1" s="20" t="s">
        <v>51</v>
      </c>
    </row>
    <row r="2" spans="1:10" x14ac:dyDescent="0.25">
      <c r="A2" s="12" t="s">
        <v>6</v>
      </c>
      <c r="B2" s="12" t="str">
        <f>VLOOKUP(A2, 'Order Data'!A:C, 3, FALSE)</f>
        <v>Widget A</v>
      </c>
      <c r="C2" s="12" t="s">
        <v>40</v>
      </c>
      <c r="D2" s="17">
        <v>45749</v>
      </c>
      <c r="E2" s="17">
        <v>45751</v>
      </c>
      <c r="F2" s="18">
        <v>45751</v>
      </c>
      <c r="G2" s="18">
        <f>VLOOKUP(A2, 'Order Data'!A:E, 5, FALSE)</f>
        <v>45748</v>
      </c>
      <c r="H2" s="12">
        <f t="shared" ref="H2:H11" si="0">F2 - G2</f>
        <v>3</v>
      </c>
      <c r="I2" s="12">
        <f t="shared" ref="I2:I11" si="1">IF(F2 &gt; E2, F2 - E2, 0)</f>
        <v>0</v>
      </c>
      <c r="J2" s="12" t="str">
        <f>IF(Shipping[[#This Row],[Delay (Days)]]&gt;0, "Delayed", "On Time")</f>
        <v>On Time</v>
      </c>
    </row>
    <row r="3" spans="1:10" x14ac:dyDescent="0.25">
      <c r="A3" s="12" t="s">
        <v>10</v>
      </c>
      <c r="B3" s="12" t="str">
        <f>VLOOKUP(A3, 'Order Data'!A:C, 3, FALSE)</f>
        <v>Widget B</v>
      </c>
      <c r="C3" s="12" t="s">
        <v>41</v>
      </c>
      <c r="D3" s="17">
        <v>45750</v>
      </c>
      <c r="E3" s="17">
        <v>45752</v>
      </c>
      <c r="F3" s="18">
        <v>45752</v>
      </c>
      <c r="G3" s="18">
        <f>VLOOKUP(A3, 'Order Data'!A:E, 5, FALSE)</f>
        <v>45749</v>
      </c>
      <c r="H3" s="12">
        <f t="shared" si="0"/>
        <v>3</v>
      </c>
      <c r="I3" s="12">
        <f t="shared" si="1"/>
        <v>0</v>
      </c>
      <c r="J3" s="12" t="str">
        <f>IF(Shipping[[#This Row],[Delay (Days)]]&gt;0, "Delayed", "On Time")</f>
        <v>On Time</v>
      </c>
    </row>
    <row r="4" spans="1:10" x14ac:dyDescent="0.25">
      <c r="A4" s="12" t="s">
        <v>14</v>
      </c>
      <c r="B4" s="12" t="str">
        <f>VLOOKUP(A4, 'Order Data'!A:C, 3, FALSE)</f>
        <v>Widget A</v>
      </c>
      <c r="C4" s="12" t="s">
        <v>42</v>
      </c>
      <c r="D4" s="17">
        <v>45751</v>
      </c>
      <c r="E4" s="17">
        <v>45753</v>
      </c>
      <c r="F4" s="18">
        <v>45753</v>
      </c>
      <c r="G4" s="18">
        <f>VLOOKUP(A4, 'Order Data'!A:E, 5, FALSE)</f>
        <v>45750</v>
      </c>
      <c r="H4" s="12">
        <f t="shared" si="0"/>
        <v>3</v>
      </c>
      <c r="I4" s="12">
        <f t="shared" si="1"/>
        <v>0</v>
      </c>
      <c r="J4" s="12" t="str">
        <f>IF(Shipping[[#This Row],[Delay (Days)]]&gt;0, "Delayed", "On Time")</f>
        <v>On Time</v>
      </c>
    </row>
    <row r="5" spans="1:10" x14ac:dyDescent="0.25">
      <c r="A5" s="12" t="s">
        <v>17</v>
      </c>
      <c r="B5" s="12" t="str">
        <f>VLOOKUP(A5, 'Order Data'!A:C, 3, FALSE)</f>
        <v>Widget C</v>
      </c>
      <c r="C5" s="12" t="s">
        <v>40</v>
      </c>
      <c r="D5" s="17">
        <v>45752</v>
      </c>
      <c r="E5" s="17">
        <v>45754</v>
      </c>
      <c r="F5" s="18">
        <v>45754</v>
      </c>
      <c r="G5" s="18">
        <f>VLOOKUP(A5, 'Order Data'!A:E, 5, FALSE)</f>
        <v>45751</v>
      </c>
      <c r="H5" s="12">
        <f t="shared" si="0"/>
        <v>3</v>
      </c>
      <c r="I5" s="12">
        <f t="shared" si="1"/>
        <v>0</v>
      </c>
      <c r="J5" s="12" t="str">
        <f>IF(Shipping[[#This Row],[Delay (Days)]]&gt;0, "Delayed", "On Time")</f>
        <v>On Time</v>
      </c>
    </row>
    <row r="6" spans="1:10" x14ac:dyDescent="0.25">
      <c r="A6" s="12" t="s">
        <v>21</v>
      </c>
      <c r="B6" s="12" t="str">
        <f>VLOOKUP(A6, 'Order Data'!A:C, 3, FALSE)</f>
        <v>Widget B</v>
      </c>
      <c r="C6" s="12" t="s">
        <v>41</v>
      </c>
      <c r="D6" s="17">
        <v>45753</v>
      </c>
      <c r="E6" s="17">
        <v>45755</v>
      </c>
      <c r="F6" s="18">
        <v>45755</v>
      </c>
      <c r="G6" s="18">
        <f>VLOOKUP(A6, 'Order Data'!A:E, 5, FALSE)</f>
        <v>45752</v>
      </c>
      <c r="H6" s="12">
        <f t="shared" si="0"/>
        <v>3</v>
      </c>
      <c r="I6" s="12">
        <f t="shared" si="1"/>
        <v>0</v>
      </c>
      <c r="J6" s="12" t="str">
        <f>IF(Shipping[[#This Row],[Delay (Days)]]&gt;0, "Delayed", "On Time")</f>
        <v>On Time</v>
      </c>
    </row>
    <row r="7" spans="1:10" x14ac:dyDescent="0.25">
      <c r="A7" s="12" t="s">
        <v>23</v>
      </c>
      <c r="B7" s="12" t="str">
        <f>VLOOKUP(A7, 'Order Data'!A:C, 3, FALSE)</f>
        <v>Widget A</v>
      </c>
      <c r="C7" s="12" t="s">
        <v>42</v>
      </c>
      <c r="D7" s="17">
        <v>45754</v>
      </c>
      <c r="E7" s="17">
        <v>45756</v>
      </c>
      <c r="F7" s="18">
        <v>45758</v>
      </c>
      <c r="G7" s="18">
        <f>VLOOKUP(A7, 'Order Data'!A:E, 5, FALSE)</f>
        <v>45753</v>
      </c>
      <c r="H7" s="12">
        <f t="shared" si="0"/>
        <v>5</v>
      </c>
      <c r="I7" s="12">
        <f t="shared" si="1"/>
        <v>2</v>
      </c>
      <c r="J7" s="12" t="str">
        <f>IF(Shipping[[#This Row],[Delay (Days)]]&gt;0, "Delayed", "On Time")</f>
        <v>Delayed</v>
      </c>
    </row>
    <row r="8" spans="1:10" x14ac:dyDescent="0.25">
      <c r="A8" s="12" t="s">
        <v>26</v>
      </c>
      <c r="B8" s="12" t="str">
        <f>VLOOKUP(A8, 'Order Data'!A:C, 3, FALSE)</f>
        <v>Widget C</v>
      </c>
      <c r="C8" s="12" t="s">
        <v>40</v>
      </c>
      <c r="D8" s="17">
        <v>45755</v>
      </c>
      <c r="E8" s="17">
        <v>45757</v>
      </c>
      <c r="F8" s="18">
        <v>45757</v>
      </c>
      <c r="G8" s="18">
        <f>VLOOKUP(A8, 'Order Data'!A:E, 5, FALSE)</f>
        <v>45754</v>
      </c>
      <c r="H8" s="12">
        <f t="shared" si="0"/>
        <v>3</v>
      </c>
      <c r="I8" s="12">
        <f t="shared" si="1"/>
        <v>0</v>
      </c>
      <c r="J8" s="12" t="str">
        <f>IF(Shipping[[#This Row],[Delay (Days)]]&gt;0, "Delayed", "On Time")</f>
        <v>On Time</v>
      </c>
    </row>
    <row r="9" spans="1:10" x14ac:dyDescent="0.25">
      <c r="A9" s="12" t="s">
        <v>28</v>
      </c>
      <c r="B9" s="12" t="str">
        <f>VLOOKUP(A9, 'Order Data'!A:C, 3, FALSE)</f>
        <v>Widget B</v>
      </c>
      <c r="C9" s="12" t="s">
        <v>41</v>
      </c>
      <c r="D9" s="17">
        <v>45756</v>
      </c>
      <c r="E9" s="17">
        <v>45758</v>
      </c>
      <c r="F9" s="18">
        <v>45758</v>
      </c>
      <c r="G9" s="18">
        <f>VLOOKUP(A9, 'Order Data'!A:E, 5, FALSE)</f>
        <v>45755</v>
      </c>
      <c r="H9" s="12">
        <f t="shared" si="0"/>
        <v>3</v>
      </c>
      <c r="I9" s="12">
        <f t="shared" si="1"/>
        <v>0</v>
      </c>
      <c r="J9" s="12" t="str">
        <f>IF(Shipping[[#This Row],[Delay (Days)]]&gt;0, "Delayed", "On Time")</f>
        <v>On Time</v>
      </c>
    </row>
    <row r="10" spans="1:10" x14ac:dyDescent="0.25">
      <c r="A10" s="12" t="s">
        <v>30</v>
      </c>
      <c r="B10" s="12" t="str">
        <f>VLOOKUP(A10, 'Order Data'!A:C, 3, FALSE)</f>
        <v>Widget A</v>
      </c>
      <c r="C10" s="12" t="s">
        <v>42</v>
      </c>
      <c r="D10" s="17">
        <v>45757</v>
      </c>
      <c r="E10" s="17">
        <v>45759</v>
      </c>
      <c r="F10" s="18">
        <v>45759</v>
      </c>
      <c r="G10" s="18">
        <f>VLOOKUP(A10, 'Order Data'!A:E, 5, FALSE)</f>
        <v>45756</v>
      </c>
      <c r="H10" s="12">
        <f t="shared" si="0"/>
        <v>3</v>
      </c>
      <c r="I10" s="12">
        <f t="shared" si="1"/>
        <v>0</v>
      </c>
      <c r="J10" s="12" t="str">
        <f>IF(Shipping[[#This Row],[Delay (Days)]]&gt;0, "Delayed", "On Time")</f>
        <v>On Time</v>
      </c>
    </row>
    <row r="11" spans="1:10" x14ac:dyDescent="0.25">
      <c r="A11" s="12" t="s">
        <v>32</v>
      </c>
      <c r="B11" s="12" t="str">
        <f>VLOOKUP(A11, 'Order Data'!A:C, 3, FALSE)</f>
        <v>Widget C</v>
      </c>
      <c r="C11" s="12" t="s">
        <v>40</v>
      </c>
      <c r="D11" s="17">
        <v>45758</v>
      </c>
      <c r="E11" s="17">
        <v>45760</v>
      </c>
      <c r="F11" s="18">
        <v>45762</v>
      </c>
      <c r="G11" s="18">
        <f>VLOOKUP(A11, 'Order Data'!A:E, 5, FALSE)</f>
        <v>45757</v>
      </c>
      <c r="H11" s="12">
        <f t="shared" si="0"/>
        <v>5</v>
      </c>
      <c r="I11" s="12">
        <f t="shared" si="1"/>
        <v>2</v>
      </c>
      <c r="J11" s="12" t="str">
        <f>IF(Shipping[[#This Row],[Delay (Days)]]&gt;0, "Delayed", "On Time")</f>
        <v>Delayed</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5DF2C-8D20-4B63-AE3C-77A33D3BFA44}">
  <sheetPr>
    <tabColor theme="5" tint="0.39997558519241921"/>
  </sheetPr>
  <dimension ref="B1:G23"/>
  <sheetViews>
    <sheetView workbookViewId="0">
      <selection activeCell="E15" sqref="E15"/>
    </sheetView>
  </sheetViews>
  <sheetFormatPr defaultRowHeight="15" x14ac:dyDescent="0.25"/>
  <cols>
    <col min="1" max="1" width="13.140625" bestFit="1" customWidth="1"/>
    <col min="2" max="2" width="11.28515625" bestFit="1" customWidth="1"/>
    <col min="3" max="3" width="32.42578125" bestFit="1" customWidth="1"/>
    <col min="6" max="6" width="12.85546875" bestFit="1" customWidth="1"/>
    <col min="7" max="7" width="16" bestFit="1" customWidth="1"/>
  </cols>
  <sheetData>
    <row r="1" spans="2:7" ht="15.75" thickBot="1" x14ac:dyDescent="0.3"/>
    <row r="2" spans="2:7" ht="15.75" thickBot="1" x14ac:dyDescent="0.3">
      <c r="B2" s="34" t="s">
        <v>90</v>
      </c>
      <c r="C2" s="35"/>
      <c r="F2" s="34" t="s">
        <v>89</v>
      </c>
      <c r="G2" s="35"/>
    </row>
    <row r="3" spans="2:7" x14ac:dyDescent="0.25">
      <c r="B3" s="16" t="s">
        <v>5</v>
      </c>
      <c r="C3" s="8" t="s">
        <v>48</v>
      </c>
      <c r="F3" s="16" t="s">
        <v>51</v>
      </c>
      <c r="G3" s="8" t="s">
        <v>48</v>
      </c>
    </row>
    <row r="4" spans="2:7" x14ac:dyDescent="0.25">
      <c r="B4" s="13" t="s">
        <v>25</v>
      </c>
      <c r="C4" s="12">
        <v>2</v>
      </c>
      <c r="F4" s="13">
        <v>0</v>
      </c>
      <c r="G4" s="15">
        <v>8</v>
      </c>
    </row>
    <row r="5" spans="2:7" x14ac:dyDescent="0.25">
      <c r="B5" s="13" t="s">
        <v>20</v>
      </c>
      <c r="C5" s="12">
        <v>3</v>
      </c>
      <c r="F5" s="13">
        <v>2</v>
      </c>
      <c r="G5" s="15">
        <v>2</v>
      </c>
    </row>
    <row r="6" spans="2:7" x14ac:dyDescent="0.25">
      <c r="B6" s="13" t="s">
        <v>9</v>
      </c>
      <c r="C6" s="12">
        <v>1</v>
      </c>
      <c r="F6" s="13" t="s">
        <v>47</v>
      </c>
      <c r="G6" s="15">
        <v>10</v>
      </c>
    </row>
    <row r="7" spans="2:7" ht="15.75" thickBot="1" x14ac:dyDescent="0.3">
      <c r="B7" s="13" t="s">
        <v>13</v>
      </c>
      <c r="C7" s="12">
        <v>2</v>
      </c>
    </row>
    <row r="8" spans="2:7" ht="15.75" thickBot="1" x14ac:dyDescent="0.3">
      <c r="B8" s="13" t="s">
        <v>16</v>
      </c>
      <c r="C8" s="12">
        <v>2</v>
      </c>
      <c r="F8" s="34" t="s">
        <v>93</v>
      </c>
      <c r="G8" s="35"/>
    </row>
    <row r="9" spans="2:7" x14ac:dyDescent="0.25">
      <c r="B9" s="13" t="s">
        <v>47</v>
      </c>
      <c r="C9" s="12">
        <v>10</v>
      </c>
      <c r="F9" s="16" t="s">
        <v>52</v>
      </c>
      <c r="G9" s="8" t="s">
        <v>55</v>
      </c>
    </row>
    <row r="10" spans="2:7" ht="15.75" thickBot="1" x14ac:dyDescent="0.3">
      <c r="F10" s="13" t="s">
        <v>53</v>
      </c>
      <c r="G10" s="12">
        <v>2</v>
      </c>
    </row>
    <row r="11" spans="2:7" ht="15.75" thickBot="1" x14ac:dyDescent="0.3">
      <c r="B11" s="34" t="s">
        <v>91</v>
      </c>
      <c r="C11" s="35"/>
      <c r="F11" s="13" t="s">
        <v>54</v>
      </c>
      <c r="G11" s="12">
        <v>1</v>
      </c>
    </row>
    <row r="12" spans="2:7" x14ac:dyDescent="0.25">
      <c r="B12" s="16" t="s">
        <v>2</v>
      </c>
      <c r="C12" s="8" t="s">
        <v>49</v>
      </c>
      <c r="F12" s="13" t="s">
        <v>47</v>
      </c>
      <c r="G12" s="12">
        <v>3</v>
      </c>
    </row>
    <row r="13" spans="2:7" x14ac:dyDescent="0.25">
      <c r="B13" s="13" t="s">
        <v>8</v>
      </c>
      <c r="C13" s="12">
        <v>13</v>
      </c>
    </row>
    <row r="14" spans="2:7" x14ac:dyDescent="0.25">
      <c r="B14" s="13" t="s">
        <v>12</v>
      </c>
      <c r="C14" s="12">
        <v>7</v>
      </c>
    </row>
    <row r="15" spans="2:7" x14ac:dyDescent="0.25">
      <c r="B15" s="13" t="s">
        <v>19</v>
      </c>
      <c r="C15" s="12">
        <v>18</v>
      </c>
    </row>
    <row r="16" spans="2:7" x14ac:dyDescent="0.25">
      <c r="B16" s="13" t="s">
        <v>47</v>
      </c>
      <c r="C16" s="12">
        <v>38</v>
      </c>
    </row>
    <row r="17" spans="2:3" ht="15.75" thickBot="1" x14ac:dyDescent="0.3"/>
    <row r="18" spans="2:3" ht="15.75" thickBot="1" x14ac:dyDescent="0.3">
      <c r="B18" s="34" t="s">
        <v>92</v>
      </c>
      <c r="C18" s="35"/>
    </row>
    <row r="19" spans="2:3" x14ac:dyDescent="0.25">
      <c r="B19" s="16" t="s">
        <v>2</v>
      </c>
      <c r="C19" s="8" t="s">
        <v>50</v>
      </c>
    </row>
    <row r="20" spans="2:3" x14ac:dyDescent="0.25">
      <c r="B20" s="13" t="s">
        <v>8</v>
      </c>
      <c r="C20" s="14">
        <v>3.5</v>
      </c>
    </row>
    <row r="21" spans="2:3" x14ac:dyDescent="0.25">
      <c r="B21" s="13" t="s">
        <v>12</v>
      </c>
      <c r="C21" s="14">
        <v>3</v>
      </c>
    </row>
    <row r="22" spans="2:3" x14ac:dyDescent="0.25">
      <c r="B22" s="13" t="s">
        <v>19</v>
      </c>
      <c r="C22" s="14">
        <v>3.6666666666666665</v>
      </c>
    </row>
    <row r="23" spans="2:3" x14ac:dyDescent="0.25">
      <c r="B23" s="13" t="s">
        <v>47</v>
      </c>
      <c r="C23" s="14">
        <v>3.4</v>
      </c>
    </row>
  </sheetData>
  <mergeCells count="5">
    <mergeCell ref="B2:C2"/>
    <mergeCell ref="B11:C11"/>
    <mergeCell ref="B18:C18"/>
    <mergeCell ref="F2:G2"/>
    <mergeCell ref="F8:G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DDB5A-03D8-4E6E-AA76-0C335CF7B530}">
  <sheetPr>
    <tabColor theme="7" tint="-0.249977111117893"/>
  </sheetPr>
  <dimension ref="A1:U20"/>
  <sheetViews>
    <sheetView workbookViewId="0">
      <selection activeCell="D22" sqref="D22"/>
    </sheetView>
  </sheetViews>
  <sheetFormatPr defaultRowHeight="15" x14ac:dyDescent="0.25"/>
  <cols>
    <col min="1" max="16384" width="9.140625" style="1"/>
  </cols>
  <sheetData>
    <row r="1" spans="1:21" ht="30" x14ac:dyDescent="0.25">
      <c r="A1" s="36" t="s">
        <v>56</v>
      </c>
      <c r="B1" s="36"/>
      <c r="C1" s="36"/>
      <c r="D1" s="36"/>
      <c r="E1" s="36"/>
      <c r="F1" s="36"/>
      <c r="G1" s="36"/>
      <c r="H1" s="36"/>
      <c r="I1" s="36"/>
      <c r="J1" s="36"/>
      <c r="K1" s="36"/>
      <c r="L1" s="36"/>
      <c r="M1" s="36"/>
      <c r="N1" s="36"/>
      <c r="O1" s="36"/>
      <c r="P1" s="36"/>
      <c r="Q1" s="36"/>
      <c r="R1" s="36"/>
      <c r="S1" s="36"/>
      <c r="T1" s="36"/>
      <c r="U1" s="36"/>
    </row>
    <row r="2" spans="1:21" x14ac:dyDescent="0.25">
      <c r="A2" s="2"/>
      <c r="B2" s="2"/>
      <c r="C2" s="2"/>
      <c r="D2" s="2"/>
      <c r="E2" s="2"/>
      <c r="F2" s="2"/>
    </row>
    <row r="3" spans="1:21" x14ac:dyDescent="0.25">
      <c r="A3" s="2"/>
      <c r="B3" s="2"/>
      <c r="C3" s="2"/>
      <c r="D3" s="2"/>
      <c r="E3" s="2"/>
      <c r="F3" s="2"/>
    </row>
    <row r="4" spans="1:21" x14ac:dyDescent="0.25">
      <c r="A4" s="2"/>
      <c r="B4" s="2"/>
      <c r="C4" s="2"/>
      <c r="D4" s="2"/>
      <c r="E4" s="2"/>
      <c r="F4" s="2"/>
    </row>
    <row r="5" spans="1:21" x14ac:dyDescent="0.25">
      <c r="A5" s="2"/>
      <c r="B5" s="2"/>
      <c r="C5" s="2"/>
      <c r="D5" s="2"/>
      <c r="E5" s="2"/>
      <c r="F5" s="2"/>
    </row>
    <row r="6" spans="1:21" x14ac:dyDescent="0.25">
      <c r="A6" s="2"/>
      <c r="B6" s="2"/>
      <c r="C6" s="2"/>
      <c r="D6" s="2"/>
      <c r="E6" s="2"/>
      <c r="F6" s="2"/>
    </row>
    <row r="7" spans="1:21" x14ac:dyDescent="0.25">
      <c r="A7" s="2"/>
      <c r="B7" s="2"/>
      <c r="C7" s="2"/>
      <c r="D7" s="2"/>
      <c r="E7" s="2"/>
      <c r="F7" s="2"/>
    </row>
    <row r="8" spans="1:21" x14ac:dyDescent="0.25">
      <c r="A8" s="2"/>
      <c r="B8" s="2"/>
      <c r="C8" s="2"/>
      <c r="D8" s="2"/>
      <c r="E8" s="2"/>
      <c r="F8" s="2"/>
    </row>
    <row r="9" spans="1:21" x14ac:dyDescent="0.25">
      <c r="A9" s="2"/>
      <c r="B9" s="2"/>
      <c r="C9" s="2"/>
      <c r="D9" s="2"/>
      <c r="E9" s="2"/>
      <c r="F9" s="2"/>
    </row>
    <row r="10" spans="1:21" x14ac:dyDescent="0.25">
      <c r="A10" s="2"/>
      <c r="B10" s="2"/>
      <c r="C10" s="2"/>
      <c r="D10" s="2"/>
      <c r="E10" s="2"/>
      <c r="F10" s="2"/>
    </row>
    <row r="11" spans="1:21" x14ac:dyDescent="0.25">
      <c r="A11" s="2"/>
      <c r="B11" s="2"/>
      <c r="C11" s="2"/>
      <c r="D11" s="2"/>
      <c r="E11" s="2"/>
      <c r="F11" s="2"/>
    </row>
    <row r="12" spans="1:21" x14ac:dyDescent="0.25">
      <c r="A12" s="2"/>
      <c r="B12" s="2"/>
      <c r="C12" s="2"/>
      <c r="D12" s="2"/>
      <c r="E12" s="2"/>
      <c r="F12" s="2"/>
    </row>
    <row r="13" spans="1:21" x14ac:dyDescent="0.25">
      <c r="A13" s="2"/>
      <c r="B13" s="2"/>
      <c r="C13" s="2"/>
      <c r="D13" s="2"/>
      <c r="E13" s="2"/>
      <c r="F13" s="2"/>
    </row>
    <row r="14" spans="1:21" x14ac:dyDescent="0.25">
      <c r="A14" s="2"/>
      <c r="B14" s="2"/>
      <c r="C14" s="2"/>
      <c r="D14" s="2"/>
      <c r="E14" s="2"/>
      <c r="F14" s="2"/>
    </row>
    <row r="15" spans="1:21" x14ac:dyDescent="0.25">
      <c r="A15" s="2"/>
      <c r="B15" s="2"/>
      <c r="C15" s="2"/>
      <c r="D15" s="2"/>
      <c r="E15" s="2"/>
      <c r="F15" s="2"/>
    </row>
    <row r="16" spans="1:21" x14ac:dyDescent="0.25">
      <c r="A16" s="2"/>
      <c r="B16" s="2"/>
      <c r="C16" s="2"/>
      <c r="D16" s="2"/>
      <c r="E16" s="2"/>
      <c r="F16" s="2"/>
    </row>
    <row r="17" spans="1:6" x14ac:dyDescent="0.25">
      <c r="A17" s="2"/>
      <c r="B17" s="2"/>
      <c r="C17" s="2"/>
      <c r="D17" s="2"/>
      <c r="E17" s="2"/>
      <c r="F17" s="2"/>
    </row>
    <row r="18" spans="1:6" x14ac:dyDescent="0.25">
      <c r="A18" s="2"/>
      <c r="B18" s="2"/>
      <c r="C18" s="2"/>
      <c r="D18" s="2"/>
      <c r="E18" s="2"/>
      <c r="F18" s="2"/>
    </row>
    <row r="19" spans="1:6" x14ac:dyDescent="0.25">
      <c r="A19" s="2"/>
      <c r="B19" s="2"/>
      <c r="C19" s="2"/>
      <c r="D19" s="2"/>
      <c r="E19" s="2"/>
      <c r="F19" s="2"/>
    </row>
    <row r="20" spans="1:6" x14ac:dyDescent="0.25">
      <c r="A20" s="2"/>
      <c r="B20" s="2"/>
      <c r="C20" s="2"/>
      <c r="D20" s="2"/>
      <c r="E20" s="2"/>
      <c r="F20" s="2"/>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07E7E-0D95-4A62-990C-93B95470CFC4}">
  <sheetPr>
    <tabColor theme="6" tint="0.39997558519241921"/>
  </sheetPr>
  <dimension ref="A1:A40"/>
  <sheetViews>
    <sheetView tabSelected="1" workbookViewId="0">
      <selection activeCell="F28" sqref="F28"/>
    </sheetView>
  </sheetViews>
  <sheetFormatPr defaultRowHeight="15" x14ac:dyDescent="0.25"/>
  <cols>
    <col min="1" max="1" width="128" customWidth="1"/>
  </cols>
  <sheetData>
    <row r="1" spans="1:1" ht="21" customHeight="1" x14ac:dyDescent="0.25">
      <c r="A1" s="37" t="s">
        <v>57</v>
      </c>
    </row>
    <row r="2" spans="1:1" ht="15.75" thickBot="1" x14ac:dyDescent="0.3">
      <c r="A2" s="38"/>
    </row>
    <row r="3" spans="1:1" x14ac:dyDescent="0.25">
      <c r="A3" s="3" t="s">
        <v>77</v>
      </c>
    </row>
    <row r="4" spans="1:1" x14ac:dyDescent="0.25">
      <c r="A4" s="4" t="s">
        <v>76</v>
      </c>
    </row>
    <row r="5" spans="1:1" ht="15.75" thickBot="1" x14ac:dyDescent="0.3">
      <c r="A5" s="5" t="s">
        <v>75</v>
      </c>
    </row>
    <row r="6" spans="1:1" ht="15.75" thickBot="1" x14ac:dyDescent="0.3"/>
    <row r="7" spans="1:1" ht="15.75" thickBot="1" x14ac:dyDescent="0.3">
      <c r="A7" s="6" t="s">
        <v>58</v>
      </c>
    </row>
    <row r="8" spans="1:1" x14ac:dyDescent="0.25">
      <c r="A8" s="10" t="s">
        <v>59</v>
      </c>
    </row>
    <row r="9" spans="1:1" x14ac:dyDescent="0.25">
      <c r="A9" s="9" t="s">
        <v>60</v>
      </c>
    </row>
    <row r="10" spans="1:1" ht="15.75" thickBot="1" x14ac:dyDescent="0.3"/>
    <row r="11" spans="1:1" ht="15.75" thickBot="1" x14ac:dyDescent="0.3">
      <c r="A11" s="11" t="s">
        <v>61</v>
      </c>
    </row>
    <row r="12" spans="1:1" x14ac:dyDescent="0.25">
      <c r="A12" s="10" t="s">
        <v>78</v>
      </c>
    </row>
    <row r="13" spans="1:1" x14ac:dyDescent="0.25">
      <c r="A13" s="10" t="s">
        <v>79</v>
      </c>
    </row>
    <row r="14" spans="1:1" x14ac:dyDescent="0.25">
      <c r="A14" s="9" t="s">
        <v>80</v>
      </c>
    </row>
    <row r="15" spans="1:1" ht="15.75" thickBot="1" x14ac:dyDescent="0.3"/>
    <row r="16" spans="1:1" ht="15.75" thickBot="1" x14ac:dyDescent="0.3">
      <c r="A16" s="11" t="s">
        <v>62</v>
      </c>
    </row>
    <row r="17" spans="1:1" x14ac:dyDescent="0.25">
      <c r="A17" s="10" t="s">
        <v>63</v>
      </c>
    </row>
    <row r="18" spans="1:1" x14ac:dyDescent="0.25">
      <c r="A18" s="10" t="s">
        <v>64</v>
      </c>
    </row>
    <row r="19" spans="1:1" x14ac:dyDescent="0.25">
      <c r="A19" s="10" t="s">
        <v>65</v>
      </c>
    </row>
    <row r="20" spans="1:1" x14ac:dyDescent="0.25">
      <c r="A20" s="10" t="s">
        <v>66</v>
      </c>
    </row>
    <row r="21" spans="1:1" x14ac:dyDescent="0.25">
      <c r="A21" s="9" t="s">
        <v>81</v>
      </c>
    </row>
    <row r="22" spans="1:1" ht="15.75" thickBot="1" x14ac:dyDescent="0.3"/>
    <row r="23" spans="1:1" ht="15.75" thickBot="1" x14ac:dyDescent="0.3">
      <c r="A23" s="11" t="s">
        <v>67</v>
      </c>
    </row>
    <row r="24" spans="1:1" x14ac:dyDescent="0.25">
      <c r="A24" s="10" t="s">
        <v>82</v>
      </c>
    </row>
    <row r="25" spans="1:1" x14ac:dyDescent="0.25">
      <c r="A25" s="10" t="s">
        <v>83</v>
      </c>
    </row>
    <row r="26" spans="1:1" x14ac:dyDescent="0.25">
      <c r="A26" s="10" t="s">
        <v>84</v>
      </c>
    </row>
    <row r="27" spans="1:1" x14ac:dyDescent="0.25">
      <c r="A27" s="9" t="s">
        <v>85</v>
      </c>
    </row>
    <row r="28" spans="1:1" ht="15.75" thickBot="1" x14ac:dyDescent="0.3"/>
    <row r="29" spans="1:1" ht="15.75" thickBot="1" x14ac:dyDescent="0.3">
      <c r="A29" s="11" t="s">
        <v>68</v>
      </c>
    </row>
    <row r="30" spans="1:1" x14ac:dyDescent="0.25">
      <c r="A30" s="10" t="s">
        <v>69</v>
      </c>
    </row>
    <row r="31" spans="1:1" x14ac:dyDescent="0.25">
      <c r="A31" s="10" t="s">
        <v>70</v>
      </c>
    </row>
    <row r="32" spans="1:1" x14ac:dyDescent="0.25">
      <c r="A32" s="10" t="s">
        <v>86</v>
      </c>
    </row>
    <row r="33" spans="1:1" x14ac:dyDescent="0.25">
      <c r="A33" s="9" t="s">
        <v>71</v>
      </c>
    </row>
    <row r="34" spans="1:1" ht="15.75" thickBot="1" x14ac:dyDescent="0.3"/>
    <row r="35" spans="1:1" ht="15.75" thickBot="1" x14ac:dyDescent="0.3">
      <c r="A35" s="11" t="s">
        <v>72</v>
      </c>
    </row>
    <row r="36" spans="1:1" x14ac:dyDescent="0.25">
      <c r="A36" s="10" t="s">
        <v>87</v>
      </c>
    </row>
    <row r="37" spans="1:1" x14ac:dyDescent="0.25">
      <c r="A37" s="9" t="s">
        <v>88</v>
      </c>
    </row>
    <row r="38" spans="1:1" ht="15.75" thickBot="1" x14ac:dyDescent="0.3"/>
    <row r="39" spans="1:1" ht="15.75" thickBot="1" x14ac:dyDescent="0.3">
      <c r="A39" s="11" t="s">
        <v>73</v>
      </c>
    </row>
    <row r="40" spans="1:1" x14ac:dyDescent="0.25">
      <c r="A40" s="9" t="s">
        <v>74</v>
      </c>
    </row>
  </sheetData>
  <mergeCells count="1">
    <mergeCell ref="A1:A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 Data</vt:lpstr>
      <vt:lpstr>Inventory</vt:lpstr>
      <vt:lpstr>Shipping</vt:lpstr>
      <vt:lpstr>Pivot Tables</vt:lpstr>
      <vt:lpstr>Dashboard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Shahid Hassan</cp:lastModifiedBy>
  <dcterms:created xsi:type="dcterms:W3CDTF">2025-04-16T08:04:08Z</dcterms:created>
  <dcterms:modified xsi:type="dcterms:W3CDTF">2025-04-25T05:28:13Z</dcterms:modified>
</cp:coreProperties>
</file>