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0"/>
  <workbookPr defaultThemeVersion="124226"/>
  <mc:AlternateContent xmlns:mc="http://schemas.openxmlformats.org/markup-compatibility/2006">
    <mc:Choice Requires="x15">
      <x15ac:absPath xmlns:x15ac="http://schemas.microsoft.com/office/spreadsheetml/2010/11/ac" url="D:\excel\"/>
    </mc:Choice>
  </mc:AlternateContent>
  <xr:revisionPtr revIDLastSave="0" documentId="13_ncr:1_{6F0B19FA-E609-4022-8F8A-5459B50D55B2}" xr6:coauthVersionLast="47" xr6:coauthVersionMax="47" xr10:uidLastSave="{00000000-0000-0000-0000-000000000000}"/>
  <bookViews>
    <workbookView xWindow="-120" yWindow="-120" windowWidth="20730" windowHeight="11760" xr2:uid="{00000000-000D-0000-FFFF-FFFF00000000}"/>
  </bookViews>
  <sheets>
    <sheet name="raw data" sheetId="1" r:id="rId1"/>
    <sheet name="Metrics Summary" sheetId="2" r:id="rId2"/>
    <sheet name="Pivot Tables" sheetId="5" r:id="rId3"/>
    <sheet name="Dashboard" sheetId="3" r:id="rId4"/>
  </sheets>
  <definedNames>
    <definedName name="Slicer_Date">#N/A</definedName>
    <definedName name="Slicer_Platform">#N/A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3" l="1"/>
  <c r="A8" i="3"/>
  <c r="B7" i="3"/>
  <c r="A7" i="3"/>
  <c r="B6" i="3"/>
  <c r="A6" i="3"/>
  <c r="B5" i="3"/>
  <c r="A5" i="3"/>
  <c r="B4" i="3"/>
  <c r="A4" i="3"/>
  <c r="B3" i="3"/>
  <c r="A3" i="3"/>
  <c r="B2" i="3"/>
  <c r="A2" i="3"/>
  <c r="B7" i="2"/>
  <c r="B6" i="2"/>
  <c r="B5" i="2"/>
  <c r="B4" i="2"/>
  <c r="B3" i="2"/>
  <c r="B2" i="2"/>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<sst xmlns="http://schemas.openxmlformats.org/spreadsheetml/2006/main" count="59" uniqueCount="25">
  <si>
    <t>Date</t>
  </si>
  <si>
    <t>Platform</t>
  </si>
  <si>
    <t>Posts</t>
  </si>
  <si>
    <t>Followers</t>
  </si>
  <si>
    <t>Engagements</t>
  </si>
  <si>
    <t>Likes</t>
  </si>
  <si>
    <t>Comments</t>
  </si>
  <si>
    <t>Shares</t>
  </si>
  <si>
    <t>Reach</t>
  </si>
  <si>
    <t>Facebook</t>
  </si>
  <si>
    <t>Instagram</t>
  </si>
  <si>
    <t>Twitter</t>
  </si>
  <si>
    <t>LinkedIn</t>
  </si>
  <si>
    <t>Engagement Rate</t>
  </si>
  <si>
    <t>Metric</t>
  </si>
  <si>
    <t>Total Followers</t>
  </si>
  <si>
    <t>Total Engagements</t>
  </si>
  <si>
    <t>Average Engagement Rate</t>
  </si>
  <si>
    <t>Total Reach</t>
  </si>
  <si>
    <t>Total Posts</t>
  </si>
  <si>
    <t>Total Likes</t>
  </si>
  <si>
    <t>Values</t>
  </si>
  <si>
    <t>Social Media Metrics Dashboard</t>
  </si>
  <si>
    <t>Grand Total</t>
  </si>
  <si>
    <t>Sum of Engagements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</si>
</sst>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yyyy\-mm\-dd\ hh:mm:ss"/>
    <numFmt numFmtId="165" formatCode="0.0%"/>
    <numFmt numFmtId="166" formatCode="_(* #,##0_);_(* \(#,##0\);_(*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24"/>
      <color theme="0"/>
      <name val="Calibri"/>
      <family val="2"/>
      <scheme val="minor"/>
    </font>
    <font>
      <b/>
      <sz val="16"/>
      <color theme="0"/>
      <name val="Calibri"/>
      <family val="2"/>
      <scheme val="minor"/>
    </font>
    <font>
      <b/>
      <sz val="12"/>
      <color theme="0"/>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3"/>
        <bgColor indexed="64"/>
      </patternFill>
    </fill>
    <fill>
      <patternFill patternType="solid">
        <fgColor theme="4"/>
        <bgColor indexed="64"/>
      </patternFill>
    </fill>
    <fill>
      <patternFill patternType="solid">
        <fgColor theme="0"/>
        <bgColor indexed="64"/>
      </patternFill>
    </fill>
    <fill>
      <patternFill patternType="solid">
        <fgColor theme="4" tint="0.79998168889431442"/>
        <bgColor indexed="64"/>
      </patternFill>
    </fill>
  </fills>
  <borders count="6">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7">
    <xf numFmtId="0" fontId="0" fillId="0" borderId="0" xfId="0"/>
    <xf numFmtId="0" fontId="1" fillId="0" borderId="1" xfId="0" applyFont="1" applyBorder="1" applyAlignment="1">
      <alignment horizontal="center" vertical="top"/>
    </xf>
    <xf numFmtId="165" fontId="0" fillId="0" borderId="0" xfId="0" applyNumberFormat="1"/>
    <xf numFmtId="0" fontId="0" fillId="2" borderId="0" xfId="0" applyFill="1"/>
    <xf numFmtId="0" fontId="4" fillId="4" borderId="3" xfId="0" applyFont="1" applyFill="1" applyBorder="1"/>
    <xf numFmtId="0" fontId="4" fillId="4" borderId="4" xfId="0" applyFont="1" applyFill="1" applyBorder="1"/>
    <xf numFmtId="0" fontId="5" fillId="3" borderId="1" xfId="0" applyFont="1" applyFill="1" applyBorder="1"/>
    <xf numFmtId="0" fontId="5" fillId="3" borderId="2" xfId="0" applyFont="1" applyFill="1" applyBorder="1"/>
    <xf numFmtId="166" fontId="1" fillId="5" borderId="1" xfId="1" applyNumberFormat="1" applyFont="1" applyFill="1" applyBorder="1" applyAlignment="1">
      <alignment horizontal="right"/>
    </xf>
    <xf numFmtId="166" fontId="1" fillId="5" borderId="2" xfId="1" applyNumberFormat="1" applyFont="1" applyFill="1" applyBorder="1" applyAlignment="1">
      <alignment horizontal="right"/>
    </xf>
    <xf numFmtId="10" fontId="1" fillId="5" borderId="2" xfId="2" applyNumberFormat="1" applyFont="1" applyFill="1" applyBorder="1" applyAlignment="1">
      <alignment horizontal="right"/>
    </xf>
    <xf numFmtId="0" fontId="1" fillId="5" borderId="2" xfId="0" applyFont="1" applyFill="1" applyBorder="1" applyAlignment="1">
      <alignment horizontal="right"/>
    </xf>
    <xf numFmtId="0" fontId="4" fillId="3" borderId="2" xfId="0" applyFont="1" applyFill="1" applyBorder="1"/>
    <xf numFmtId="0" fontId="1" fillId="6" borderId="2" xfId="0" applyFont="1" applyFill="1" applyBorder="1"/>
    <xf numFmtId="166" fontId="0" fillId="6" borderId="2" xfId="1" applyNumberFormat="1" applyFont="1" applyFill="1" applyBorder="1" applyAlignment="1">
      <alignment horizontal="right" vertical="center"/>
    </xf>
    <xf numFmtId="10" fontId="0" fillId="6" borderId="2" xfId="2" applyNumberFormat="1" applyFont="1" applyFill="1" applyBorder="1" applyAlignment="1">
      <alignment horizontal="right" vertical="center"/>
    </xf>
    <xf numFmtId="0" fontId="0" fillId="6" borderId="2" xfId="0" applyFill="1" applyBorder="1" applyAlignment="1">
      <alignment horizontal="right" vertical="center"/>
    </xf>
    <xf numFmtId="0" fontId="3" fillId="3" borderId="5" xfId="0" applyFont="1" applyFill="1" applyBorder="1" applyAlignment="1">
      <alignment horizontal="center"/>
    </xf>
    <xf numFmtId="0" fontId="3" fillId="3" borderId="0" xfId="0" applyFont="1" applyFill="1" applyAlignment="1">
      <alignment horizontal="center"/>
    </xf>
    <xf numFmtId="0" fontId="0" fillId="0" borderId="2" xfId="0" pivotButton="1" applyBorder="1"/>
    <xf numFmtId="0" fontId="0" fillId="0" borderId="2" xfId="0" applyBorder="1"/>
    <xf numFmtId="0" fontId="0" fillId="0" borderId="2" xfId="0" applyBorder="1" applyAlignment="1">
      <alignment horizontal="left"/>
    </xf>
    <xf numFmtId="164" fontId="0" fillId="0" borderId="2" xfId="0" applyNumberFormat="1" applyBorder="1" applyAlignment="1">
      <alignment horizontal="left"/>
    </xf>
    <xf numFmtId="14" fontId="1" fillId="0" borderId="1" xfId="0" applyNumberFormat="1" applyFont="1" applyBorder="1" applyAlignment="1">
      <alignment horizontal="center" vertical="top"/>
    </xf>
    <xf numFmtId="14" fontId="0" fillId="0" borderId="0" xfId="0" applyNumberFormat="1"/>
    <xf numFmtId="14" fontId="0" fillId="0" borderId="2" xfId="0" applyNumberFormat="1" applyBorder="1" applyAlignment="1">
      <alignment horizontal="left"/>
    </xf>
    <xf numFmtId="0" fontId="0" fillId="0" borderId="2" xfId="0" applyNumberFormat="1" applyBorder="1"/>
  </cellXfs>
  <cellStyles count="3">
    <cellStyle name="Comma" xfId="1" builtinId="3"/>
    <cellStyle name="Normal" xfId="0" builtinId="0"/>
    <cellStyle name="Percent" xfId="2" builtinId="5"/>
  </cellStyles>
  <dxfs count="3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[17.Social_Media_Metrics_Dashboard.xlsx]Pivot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Engagements by Platform</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Tables'!$A$3:$A$7</c:f>
              <c:strCache>
                <c:ptCount val="4"/>
                <c:pt idx="0">
                  <c:v>Facebook</c:v>
                </c:pt>
                <c:pt idx="1">
                  <c:v>Instagram</c:v>
                </c:pt>
                <c:pt idx="2">
                  <c:v>LinkedIn</c:v>
                </c:pt>
                <c:pt idx="3">
                  <c:v>Twitter</c:v>
                </c:pt>
              </c:strCache>
            </c:strRef>
          </c:cat>
          <c:val>
            <c:numRef>
              <c:f>'Pivot Tables'!$B$3:$B$7</c:f>
              <c:numCache>
                <c:formatCode>General</c:formatCode>
                <c:ptCount val="4"/>
                <c:pt idx="0">
                  <c:v>3620</c:v>
                </c:pt>
                <c:pt idx="1">
                  <c:v>4980</c:v>
                </c:pt>
                <c:pt idx="2">
                  <c:v>1540</c:v>
                </c:pt>
                <c:pt idx="3">
                  <c:v>2100</c:v>
                </c:pt>
              </c:numCache>
            </c:numRef>
          </c:val>
          <c:extLst>
            <c:ext xmlns:c16="http://schemas.microsoft.com/office/drawing/2014/chart" uri="{C3380CC4-5D6E-409C-BE32-E72D297353CC}">
              <c16:uniqueId val="{00000000-0A14-498B-8B31-0E945B53956D}"/>
            </c:ext>
          </c:extLst>
        </c:ser>
        <c:dLbls>
          <c:dLblPos val="inEnd"/>
          <c:showLegendKey val="0"/>
          <c:showVal val="1"/>
          <c:showCatName val="0"/>
          <c:showSerName val="0"/>
          <c:showPercent val="0"/>
          <c:showBubbleSize val="0"/>
        </c:dLbls>
        <c:gapWidth val="65"/>
        <c:axId val="1137949215"/>
        <c:axId val="1137948735"/>
      </c:barChart>
      <c:catAx>
        <c:axId val="11379492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37948735"/>
        <c:crosses val="autoZero"/>
        <c:auto val="1"/>
        <c:lblAlgn val="ctr"/>
        <c:lblOffset val="100"/>
        <c:noMultiLvlLbl val="0"/>
      </c:catAx>
      <c:valAx>
        <c:axId val="11379487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379492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[17.Social_Media_Metrics_Dashboard.xlsx]Pivot Tables!PivotTable2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Engagement Trend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Tables'!$A$10:$A$40</c:f>
              <c:strCache>
                <c:ptCount val="30"/>
                <c:pt idx="0">
                  <c:v>2025-01-01 00:00:00</c:v>
                </c:pt>
                <c:pt idx="1">
                  <c:v>2025-01-02 00:00:00</c:v>
                </c:pt>
                <c:pt idx="2">
                  <c:v>2025-01-03 00:00:00</c:v>
                </c:pt>
                <c:pt idx="3">
                  <c:v>2025-01-04 00:00:00</c:v>
                </c:pt>
                <c:pt idx="4">
                  <c:v>2025-01-05 00:00:00</c:v>
                </c:pt>
                <c:pt idx="5">
                  <c:v>2025-01-06 00:00:00</c:v>
                </c:pt>
                <c:pt idx="6">
                  <c:v>2025-01-07 00:00:00</c:v>
                </c:pt>
                <c:pt idx="7">
                  <c:v>2025-01-08 00:00:00</c:v>
                </c:pt>
                <c:pt idx="8">
                  <c:v>2025-01-09 00:00:00</c:v>
                </c:pt>
                <c:pt idx="9">
                  <c:v>2025-01-10 00:00:00</c:v>
                </c:pt>
                <c:pt idx="10">
                  <c:v>2025-01-11 00:00:00</c:v>
                </c:pt>
                <c:pt idx="11">
                  <c:v>2025-01-12 00:00:00</c:v>
                </c:pt>
                <c:pt idx="12">
                  <c:v>2025-01-13 00:00:00</c:v>
                </c:pt>
                <c:pt idx="13">
                  <c:v>2025-01-14 00:00:00</c:v>
                </c:pt>
                <c:pt idx="14">
                  <c:v>2025-01-15 00:00:00</c:v>
                </c:pt>
                <c:pt idx="15">
                  <c:v>2025-01-16 00:00:00</c:v>
                </c:pt>
                <c:pt idx="16">
                  <c:v>2025-01-17 00:00:00</c:v>
                </c:pt>
                <c:pt idx="17">
                  <c:v>2025-01-18 00:00:00</c:v>
                </c:pt>
                <c:pt idx="18">
                  <c:v>2025-01-19 00:00:00</c:v>
                </c:pt>
                <c:pt idx="19">
                  <c:v>2025-01-20 00:00:00</c:v>
                </c:pt>
                <c:pt idx="20">
                  <c:v>2025-01-21 00:00:00</c:v>
                </c:pt>
                <c:pt idx="21">
                  <c:v>2025-01-22 00:00:00</c:v>
                </c:pt>
                <c:pt idx="22">
                  <c:v>2025-01-23 00:00:00</c:v>
                </c:pt>
                <c:pt idx="23">
                  <c:v>2025-01-24 00:00:00</c:v>
                </c:pt>
                <c:pt idx="24">
                  <c:v>2025-01-25 00:00:00</c:v>
                </c:pt>
                <c:pt idx="25">
                  <c:v>2025-01-26 00:00:00</c:v>
                </c:pt>
                <c:pt idx="26">
                  <c:v>2025-01-27 00:00:00</c:v>
                </c:pt>
                <c:pt idx="27">
                  <c:v>2025-01-28 00:00:00</c:v>
                </c:pt>
                <c:pt idx="28">
                  <c:v>2025-01-29 00:00:00</c:v>
                </c:pt>
                <c:pt idx="29">
                  <c:v>2025-01-30 00:00:00</c:v>
                </c:pt>
              </c:strCache>
            </c:strRef>
          </c:cat>
          <c:val>
            <c:numRef>
              <c:f>'Pivot Tables'!$B$10:$B$40</c:f>
              <c:numCache>
                <c:formatCode>General</c:formatCode>
                <c:ptCount val="30"/>
                <c:pt idx="0">
                  <c:v>450</c:v>
                </c:pt>
                <c:pt idx="1">
                  <c:v>620</c:v>
                </c:pt>
                <c:pt idx="2">
                  <c:v>300</c:v>
                </c:pt>
                <c:pt idx="3">
                  <c:v>220</c:v>
                </c:pt>
                <c:pt idx="4">
                  <c:v>450</c:v>
                </c:pt>
                <c:pt idx="5">
                  <c:v>620</c:v>
                </c:pt>
                <c:pt idx="6">
                  <c:v>300</c:v>
                </c:pt>
                <c:pt idx="7">
                  <c:v>220</c:v>
                </c:pt>
                <c:pt idx="8">
                  <c:v>450</c:v>
                </c:pt>
                <c:pt idx="9">
                  <c:v>620</c:v>
                </c:pt>
                <c:pt idx="10">
                  <c:v>300</c:v>
                </c:pt>
                <c:pt idx="11">
                  <c:v>220</c:v>
                </c:pt>
                <c:pt idx="12">
                  <c:v>450</c:v>
                </c:pt>
                <c:pt idx="13">
                  <c:v>620</c:v>
                </c:pt>
                <c:pt idx="14">
                  <c:v>300</c:v>
                </c:pt>
                <c:pt idx="15">
                  <c:v>220</c:v>
                </c:pt>
                <c:pt idx="16">
                  <c:v>450</c:v>
                </c:pt>
                <c:pt idx="17">
                  <c:v>620</c:v>
                </c:pt>
                <c:pt idx="18">
                  <c:v>300</c:v>
                </c:pt>
                <c:pt idx="19">
                  <c:v>220</c:v>
                </c:pt>
                <c:pt idx="20">
                  <c:v>450</c:v>
                </c:pt>
                <c:pt idx="21">
                  <c:v>620</c:v>
                </c:pt>
                <c:pt idx="22">
                  <c:v>300</c:v>
                </c:pt>
                <c:pt idx="23">
                  <c:v>220</c:v>
                </c:pt>
                <c:pt idx="24">
                  <c:v>450</c:v>
                </c:pt>
                <c:pt idx="25">
                  <c:v>620</c:v>
                </c:pt>
                <c:pt idx="26">
                  <c:v>300</c:v>
                </c:pt>
                <c:pt idx="27">
                  <c:v>220</c:v>
                </c:pt>
                <c:pt idx="28">
                  <c:v>470</c:v>
                </c:pt>
                <c:pt idx="29">
                  <c:v>640</c:v>
                </c:pt>
              </c:numCache>
            </c:numRef>
          </c:val>
          <c:smooth val="0"/>
          <c:extLst>
            <c:ext xmlns:c16="http://schemas.microsoft.com/office/drawing/2014/chart" uri="{C3380CC4-5D6E-409C-BE32-E72D297353CC}">
              <c16:uniqueId val="{00000000-C18D-4904-B8FF-B8EA16858958}"/>
            </c:ext>
          </c:extLst>
        </c:ser>
        <c:dLbls>
          <c:showLegendKey val="0"/>
          <c:showVal val="0"/>
          <c:showCatName val="0"/>
          <c:showSerName val="0"/>
          <c:showPercent val="0"/>
          <c:showBubbleSize val="0"/>
        </c:dLbls>
        <c:marker val="1"/>
        <c:smooth val="0"/>
        <c:axId val="1246814575"/>
        <c:axId val="1246807855"/>
      </c:lineChart>
      <c:catAx>
        <c:axId val="1246814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6807855"/>
        <c:crosses val="autoZero"/>
        <c:auto val="1"/>
        <c:lblAlgn val="ctr"/>
        <c:lblOffset val="100"/>
        <c:noMultiLvlLbl val="0"/>
      </c:catAx>
      <c:valAx>
        <c:axId val="12468078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Engagements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681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1"/>
          <c:order val="0"/>
          <c:tx>
            <c:v>Posts vs Engagements</c:v>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'raw data'!$C$2:$C$31</c:f>
              <c:numCache>
                <c:formatCode>General</c:formatCode>
                <c:ptCount val="30"/>
                <c:pt idx="0">
                  <c:v>12</c:v>
                </c:pt>
                <c:pt idx="1">
                  <c:v>15</c:v>
                </c:pt>
                <c:pt idx="2">
                  <c:v>10</c:v>
                </c:pt>
                <c:pt idx="3">
                  <c:v>8</c:v>
                </c:pt>
                <c:pt idx="4">
                  <c:v>12</c:v>
                </c:pt>
                <c:pt idx="5">
                  <c:v>15</c:v>
                </c:pt>
                <c:pt idx="6">
                  <c:v>10</c:v>
                </c:pt>
                <c:pt idx="7">
                  <c:v>8</c:v>
                </c:pt>
                <c:pt idx="8">
                  <c:v>12</c:v>
                </c:pt>
                <c:pt idx="9">
                  <c:v>15</c:v>
                </c:pt>
                <c:pt idx="10">
                  <c:v>10</c:v>
                </c:pt>
                <c:pt idx="11">
                  <c:v>8</c:v>
                </c:pt>
                <c:pt idx="12">
                  <c:v>12</c:v>
                </c:pt>
                <c:pt idx="13">
                  <c:v>15</c:v>
                </c:pt>
                <c:pt idx="14">
                  <c:v>10</c:v>
                </c:pt>
                <c:pt idx="15">
                  <c:v>8</c:v>
                </c:pt>
                <c:pt idx="16">
                  <c:v>12</c:v>
                </c:pt>
                <c:pt idx="17">
                  <c:v>15</c:v>
                </c:pt>
                <c:pt idx="18">
                  <c:v>10</c:v>
                </c:pt>
                <c:pt idx="19">
                  <c:v>8</c:v>
                </c:pt>
                <c:pt idx="20">
                  <c:v>12</c:v>
                </c:pt>
                <c:pt idx="21">
                  <c:v>15</c:v>
                </c:pt>
                <c:pt idx="22">
                  <c:v>10</c:v>
                </c:pt>
                <c:pt idx="23">
                  <c:v>8</c:v>
                </c:pt>
                <c:pt idx="24">
                  <c:v>12</c:v>
                </c:pt>
                <c:pt idx="25">
                  <c:v>15</c:v>
                </c:pt>
                <c:pt idx="26">
                  <c:v>10</c:v>
                </c:pt>
                <c:pt idx="27">
                  <c:v>8</c:v>
                </c:pt>
                <c:pt idx="28">
                  <c:v>14</c:v>
                </c:pt>
                <c:pt idx="29">
                  <c:v>13</c:v>
                </c:pt>
              </c:numCache>
            </c:numRef>
          </c:xVal>
          <c:yVal>
            <c:numRef>
              <c:f>'raw data'!$E$2:$E$31</c:f>
              <c:numCache>
                <c:formatCode>General</c:formatCode>
                <c:ptCount val="30"/>
                <c:pt idx="0">
                  <c:v>450</c:v>
                </c:pt>
                <c:pt idx="1">
                  <c:v>620</c:v>
                </c:pt>
                <c:pt idx="2">
                  <c:v>300</c:v>
                </c:pt>
                <c:pt idx="3">
                  <c:v>220</c:v>
                </c:pt>
                <c:pt idx="4">
                  <c:v>450</c:v>
                </c:pt>
                <c:pt idx="5">
                  <c:v>620</c:v>
                </c:pt>
                <c:pt idx="6">
                  <c:v>300</c:v>
                </c:pt>
                <c:pt idx="7">
                  <c:v>220</c:v>
                </c:pt>
                <c:pt idx="8">
                  <c:v>450</c:v>
                </c:pt>
                <c:pt idx="9">
                  <c:v>620</c:v>
                </c:pt>
                <c:pt idx="10">
                  <c:v>300</c:v>
                </c:pt>
                <c:pt idx="11">
                  <c:v>220</c:v>
                </c:pt>
                <c:pt idx="12">
                  <c:v>450</c:v>
                </c:pt>
                <c:pt idx="13">
                  <c:v>620</c:v>
                </c:pt>
                <c:pt idx="14">
                  <c:v>300</c:v>
                </c:pt>
                <c:pt idx="15">
                  <c:v>220</c:v>
                </c:pt>
                <c:pt idx="16">
                  <c:v>450</c:v>
                </c:pt>
                <c:pt idx="17">
                  <c:v>620</c:v>
                </c:pt>
                <c:pt idx="18">
                  <c:v>300</c:v>
                </c:pt>
                <c:pt idx="19">
                  <c:v>220</c:v>
                </c:pt>
                <c:pt idx="20">
                  <c:v>450</c:v>
                </c:pt>
                <c:pt idx="21">
                  <c:v>620</c:v>
                </c:pt>
                <c:pt idx="22">
                  <c:v>300</c:v>
                </c:pt>
                <c:pt idx="23">
                  <c:v>220</c:v>
                </c:pt>
                <c:pt idx="24">
                  <c:v>450</c:v>
                </c:pt>
                <c:pt idx="25">
                  <c:v>620</c:v>
                </c:pt>
                <c:pt idx="26">
                  <c:v>300</c:v>
                </c:pt>
                <c:pt idx="27">
                  <c:v>220</c:v>
                </c:pt>
                <c:pt idx="28">
                  <c:v>470</c:v>
                </c:pt>
                <c:pt idx="29">
                  <c:v>640</c:v>
                </c:pt>
              </c:numCache>
            </c:numRef>
          </c:yVal>
          <c:smooth val="0"/>
          <c:extLst>
            <c:ext xmlns:c16="http://schemas.microsoft.com/office/drawing/2014/chart" uri="{C3380CC4-5D6E-409C-BE32-E72D297353CC}">
              <c16:uniqueId val="{00000000-58FD-4AF9-83E3-77BC9C7886B9}"/>
            </c:ext>
          </c:extLst>
        </c:ser>
        <c:dLbls>
          <c:showLegendKey val="0"/>
          <c:showVal val="0"/>
          <c:showCatName val="0"/>
          <c:showSerName val="0"/>
          <c:showPercent val="0"/>
          <c:showBubbleSize val="0"/>
        </c:dLbls>
        <c:axId val="236937072"/>
        <c:axId val="236939472"/>
      </c:scatterChart>
      <c:valAx>
        <c:axId val="23693707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6939472"/>
        <c:crosses val="autoZero"/>
        <c:crossBetween val="midCat"/>
      </c:valAx>
      <c:valAx>
        <c:axId val="23693947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6937072"/>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581025</xdr:colOff>
      <xdr:row>1</xdr:row>
      <xdr:rowOff>19050</xdr:rowOff>
    </xdr:from>
    <xdr:to>
      <xdr:col>10</xdr:col>
      <xdr:colOff>323850</xdr:colOff>
      <xdr:row>13</xdr:row>
      <xdr:rowOff>57150</xdr:rowOff>
    </xdr:to>
    <xdr:graphicFrame macro="">
      <xdr:nvGraphicFramePr>
        <xdr:cNvPr id="3" name="Chart 2">
          <a:extLst>
            <a:ext uri="{FF2B5EF4-FFF2-40B4-BE49-F238E27FC236}">
              <a16:creationId xmlns:a16="http://schemas.microsoft.com/office/drawing/2014/main" id="{02D7DEF2-8511-4515-8C39-15241D6B2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323850</xdr:colOff>
      <xdr:row>1</xdr:row>
      <xdr:rowOff>28575</xdr:rowOff>
    </xdr:from>
    <xdr:to>
      <xdr:col>17</xdr:col>
      <xdr:colOff>485775</xdr:colOff>
      <xdr:row>13</xdr:row>
      <xdr:rowOff>66675</xdr:rowOff>
    </xdr:to>
    <xdr:graphicFrame macro="">
      <xdr:nvGraphicFramePr>
        <xdr:cNvPr id="4" name="Chart 3">
          <a:extLst>
            <a:ext uri="{FF2B5EF4-FFF2-40B4-BE49-F238E27FC236}">
              <a16:creationId xmlns:a16="http://schemas.microsoft.com/office/drawing/2014/main" id="{D1297E42-BCD3-42EE-97E7-357227579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571499</xdr:colOff>
      <xdr:row>13</xdr:row>
      <xdr:rowOff>57150</xdr:rowOff>
    </xdr:from>
    <xdr:to>
      <xdr:col>17</xdr:col>
      <xdr:colOff>466725</xdr:colOff>
      <xdr:row>24</xdr:row>
      <xdr:rowOff>104775</xdr:rowOff>
    </xdr:to>
    <xdr:graphicFrame macro="">
      <xdr:nvGraphicFramePr>
        <xdr:cNvPr id="5" name="Chart 4">
          <a:extLst>
            <a:ext uri="{FF2B5EF4-FFF2-40B4-BE49-F238E27FC236}">
              <a16:creationId xmlns:a16="http://schemas.microsoft.com/office/drawing/2014/main" id="{39376334-285F-4920-A335-58CACC871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0</xdr:rowOff>
    </xdr:from>
    <xdr:to>
      <xdr:col>1</xdr:col>
      <xdr:colOff>66675</xdr:colOff>
      <xdr:row>22</xdr:row>
      <xdr:rowOff>47625</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23906268-EFA2-46FA-AD91-E981979B167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2076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9</xdr:row>
      <xdr:rowOff>0</xdr:rowOff>
    </xdr:from>
    <xdr:to>
      <xdr:col>3</xdr:col>
      <xdr:colOff>504825</xdr:colOff>
      <xdr:row>22</xdr:row>
      <xdr:rowOff>57150</xdr:rowOff>
    </xdr:to>
    <mc:AlternateContent xmlns:mc="http://schemas.openxmlformats.org/markup-compatibility/2006" xmlns:a14="http://schemas.microsoft.com/office/drawing/2010/main">
      <mc:Choice Requires="a14">
        <xdr:graphicFrame macro="">
          <xdr:nvGraphicFramePr>
            <xdr:cNvPr id="9" name="Platform">
              <a:extLst>
                <a:ext uri="{FF2B5EF4-FFF2-40B4-BE49-F238E27FC236}">
                  <a16:creationId xmlns:a16="http://schemas.microsoft.com/office/drawing/2014/main" id="{828775C6-D0D7-4B35-BFF9-FBF2F4FDB4B5}"/>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1819275" y="2076450"/>
              <a:ext cx="1828800" cy="253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hid Hassan" refreshedDate="45772.424872569442" createdVersion="8" refreshedVersion="8" minRefreshableVersion="3" recordCount="30" xr:uid="{92DF5022-2062-46F8-A8E1-BA5807FEC953}">
  <cacheSource type="worksheet">
    <worksheetSource name="tblMetrics"/>
  </cacheSource>
  <cacheFields count="10">
    <cacheField name="Date" numFmtId="14">
      <sharedItems containsSemiMixedTypes="0" containsNonDate="0" containsDate="1" containsString="0" minDate="2025-01-01T00:00:00" maxDate="2025-01-31T00:00:00" count="3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sharedItems>
    </cacheField>
    <cacheField name="Platform" numFmtId="0">
      <sharedItems count="4">
        <s v="Facebook"/>
        <s v="Instagram"/>
        <s v="Twitter"/>
        <s v="LinkedIn"/>
      </sharedItems>
    </cacheField>
    <cacheField name="Posts" numFmtId="0">
      <sharedItems containsSemiMixedTypes="0" containsString="0" containsNumber="1" containsInteger="1" minValue="8" maxValue="15"/>
    </cacheField>
    <cacheField name="Followers" numFmtId="0">
      <sharedItems containsSemiMixedTypes="0" containsString="0" containsNumber="1" containsInteger="1" minValue="6000" maxValue="12150"/>
    </cacheField>
    <cacheField name="Engagements" numFmtId="0">
      <sharedItems containsSemiMixedTypes="0" containsString="0" containsNumber="1" containsInteger="1" minValue="220" maxValue="640"/>
    </cacheField>
    <cacheField name="Likes" numFmtId="0">
      <sharedItems containsSemiMixedTypes="0" containsString="0" containsNumber="1" containsInteger="1" minValue="150" maxValue="410"/>
    </cacheField>
    <cacheField name="Comments" numFmtId="0">
      <sharedItems containsSemiMixedTypes="0" containsString="0" containsNumber="1" containsInteger="1" minValue="40" maxValue="160"/>
    </cacheField>
    <cacheField name="Shares" numFmtId="0">
      <sharedItems containsSemiMixedTypes="0" containsString="0" containsNumber="1" containsInteger="1" minValue="30" maxValue="70"/>
    </cacheField>
    <cacheField name="Reach" numFmtId="0">
      <sharedItems containsSemiMixedTypes="0" containsString="0" containsNumber="1" containsInteger="1" minValue="3000" maxValue="7200"/>
    </cacheField>
    <cacheField name="Engagement Rate" numFmtId="165">
      <sharedItems containsSemiMixedTypes="0" containsString="0" containsNumber="1" minValue="3.6666666666666667E-2" maxValue="5.2674897119341563E-2"/>
    </cacheField>
  </cacheFields>
  <extLst>
    <ext xmlns:x14="http://schemas.microsoft.com/office/spreadsheetml/2009/9/main" uri="{725AE2AE-9491-48be-B2B4-4EB974FC3084}">
      <x14:pivotCacheDefinition pivotCacheId="8212851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12"/>
    <n v="10000"/>
    <n v="450"/>
    <n v="300"/>
    <n v="100"/>
    <n v="50"/>
    <n v="5000"/>
    <n v="4.4999999999999998E-2"/>
  </r>
  <r>
    <x v="1"/>
    <x v="1"/>
    <n v="15"/>
    <n v="12000"/>
    <n v="620"/>
    <n v="400"/>
    <n v="150"/>
    <n v="70"/>
    <n v="7000"/>
    <n v="5.1666666666666666E-2"/>
  </r>
  <r>
    <x v="2"/>
    <x v="2"/>
    <n v="10"/>
    <n v="8000"/>
    <n v="300"/>
    <n v="200"/>
    <n v="60"/>
    <n v="40"/>
    <n v="4000"/>
    <n v="3.7499999999999999E-2"/>
  </r>
  <r>
    <x v="3"/>
    <x v="3"/>
    <n v="8"/>
    <n v="6000"/>
    <n v="220"/>
    <n v="150"/>
    <n v="40"/>
    <n v="30"/>
    <n v="3000"/>
    <n v="3.6666666666666667E-2"/>
  </r>
  <r>
    <x v="4"/>
    <x v="0"/>
    <n v="12"/>
    <n v="10000"/>
    <n v="450"/>
    <n v="300"/>
    <n v="100"/>
    <n v="50"/>
    <n v="5000"/>
    <n v="4.4999999999999998E-2"/>
  </r>
  <r>
    <x v="5"/>
    <x v="1"/>
    <n v="15"/>
    <n v="12000"/>
    <n v="620"/>
    <n v="400"/>
    <n v="150"/>
    <n v="70"/>
    <n v="7000"/>
    <n v="5.1666666666666666E-2"/>
  </r>
  <r>
    <x v="6"/>
    <x v="2"/>
    <n v="10"/>
    <n v="8000"/>
    <n v="300"/>
    <n v="200"/>
    <n v="60"/>
    <n v="40"/>
    <n v="4000"/>
    <n v="3.7499999999999999E-2"/>
  </r>
  <r>
    <x v="7"/>
    <x v="3"/>
    <n v="8"/>
    <n v="6000"/>
    <n v="220"/>
    <n v="150"/>
    <n v="40"/>
    <n v="30"/>
    <n v="3000"/>
    <n v="3.6666666666666667E-2"/>
  </r>
  <r>
    <x v="8"/>
    <x v="0"/>
    <n v="12"/>
    <n v="10000"/>
    <n v="450"/>
    <n v="300"/>
    <n v="100"/>
    <n v="50"/>
    <n v="5000"/>
    <n v="4.4999999999999998E-2"/>
  </r>
  <r>
    <x v="9"/>
    <x v="1"/>
    <n v="15"/>
    <n v="12000"/>
    <n v="620"/>
    <n v="400"/>
    <n v="150"/>
    <n v="70"/>
    <n v="7000"/>
    <n v="5.1666666666666666E-2"/>
  </r>
  <r>
    <x v="10"/>
    <x v="2"/>
    <n v="10"/>
    <n v="8000"/>
    <n v="300"/>
    <n v="200"/>
    <n v="60"/>
    <n v="40"/>
    <n v="4000"/>
    <n v="3.7499999999999999E-2"/>
  </r>
  <r>
    <x v="11"/>
    <x v="3"/>
    <n v="8"/>
    <n v="6000"/>
    <n v="220"/>
    <n v="150"/>
    <n v="40"/>
    <n v="30"/>
    <n v="3000"/>
    <n v="3.6666666666666667E-2"/>
  </r>
  <r>
    <x v="12"/>
    <x v="0"/>
    <n v="12"/>
    <n v="10000"/>
    <n v="450"/>
    <n v="300"/>
    <n v="100"/>
    <n v="50"/>
    <n v="5000"/>
    <n v="4.4999999999999998E-2"/>
  </r>
  <r>
    <x v="13"/>
    <x v="1"/>
    <n v="15"/>
    <n v="12000"/>
    <n v="620"/>
    <n v="400"/>
    <n v="150"/>
    <n v="70"/>
    <n v="7000"/>
    <n v="5.1666666666666666E-2"/>
  </r>
  <r>
    <x v="14"/>
    <x v="2"/>
    <n v="10"/>
    <n v="8000"/>
    <n v="300"/>
    <n v="200"/>
    <n v="60"/>
    <n v="40"/>
    <n v="4000"/>
    <n v="3.7499999999999999E-2"/>
  </r>
  <r>
    <x v="15"/>
    <x v="3"/>
    <n v="8"/>
    <n v="6000"/>
    <n v="220"/>
    <n v="150"/>
    <n v="40"/>
    <n v="30"/>
    <n v="3000"/>
    <n v="3.6666666666666667E-2"/>
  </r>
  <r>
    <x v="16"/>
    <x v="0"/>
    <n v="12"/>
    <n v="10000"/>
    <n v="450"/>
    <n v="300"/>
    <n v="100"/>
    <n v="50"/>
    <n v="5000"/>
    <n v="4.4999999999999998E-2"/>
  </r>
  <r>
    <x v="17"/>
    <x v="1"/>
    <n v="15"/>
    <n v="12000"/>
    <n v="620"/>
    <n v="400"/>
    <n v="150"/>
    <n v="70"/>
    <n v="7000"/>
    <n v="5.1666666666666666E-2"/>
  </r>
  <r>
    <x v="18"/>
    <x v="2"/>
    <n v="10"/>
    <n v="8000"/>
    <n v="300"/>
    <n v="200"/>
    <n v="60"/>
    <n v="40"/>
    <n v="4000"/>
    <n v="3.7499999999999999E-2"/>
  </r>
  <r>
    <x v="19"/>
    <x v="3"/>
    <n v="8"/>
    <n v="6000"/>
    <n v="220"/>
    <n v="150"/>
    <n v="40"/>
    <n v="30"/>
    <n v="3000"/>
    <n v="3.6666666666666667E-2"/>
  </r>
  <r>
    <x v="20"/>
    <x v="0"/>
    <n v="12"/>
    <n v="10000"/>
    <n v="450"/>
    <n v="300"/>
    <n v="100"/>
    <n v="50"/>
    <n v="5000"/>
    <n v="4.4999999999999998E-2"/>
  </r>
  <r>
    <x v="21"/>
    <x v="1"/>
    <n v="15"/>
    <n v="12000"/>
    <n v="620"/>
    <n v="400"/>
    <n v="150"/>
    <n v="70"/>
    <n v="7000"/>
    <n v="5.1666666666666666E-2"/>
  </r>
  <r>
    <x v="22"/>
    <x v="2"/>
    <n v="10"/>
    <n v="8000"/>
    <n v="300"/>
    <n v="200"/>
    <n v="60"/>
    <n v="40"/>
    <n v="4000"/>
    <n v="3.7499999999999999E-2"/>
  </r>
  <r>
    <x v="23"/>
    <x v="3"/>
    <n v="8"/>
    <n v="6000"/>
    <n v="220"/>
    <n v="150"/>
    <n v="40"/>
    <n v="30"/>
    <n v="3000"/>
    <n v="3.6666666666666667E-2"/>
  </r>
  <r>
    <x v="24"/>
    <x v="0"/>
    <n v="12"/>
    <n v="10000"/>
    <n v="450"/>
    <n v="300"/>
    <n v="100"/>
    <n v="50"/>
    <n v="5000"/>
    <n v="4.4999999999999998E-2"/>
  </r>
  <r>
    <x v="25"/>
    <x v="1"/>
    <n v="15"/>
    <n v="12000"/>
    <n v="620"/>
    <n v="400"/>
    <n v="150"/>
    <n v="70"/>
    <n v="7000"/>
    <n v="5.1666666666666666E-2"/>
  </r>
  <r>
    <x v="26"/>
    <x v="2"/>
    <n v="10"/>
    <n v="8000"/>
    <n v="300"/>
    <n v="200"/>
    <n v="60"/>
    <n v="40"/>
    <n v="4000"/>
    <n v="3.7499999999999999E-2"/>
  </r>
  <r>
    <x v="27"/>
    <x v="3"/>
    <n v="8"/>
    <n v="6000"/>
    <n v="220"/>
    <n v="150"/>
    <n v="40"/>
    <n v="30"/>
    <n v="3000"/>
    <n v="3.6666666666666667E-2"/>
  </r>
  <r>
    <x v="28"/>
    <x v="0"/>
    <n v="14"/>
    <n v="10200"/>
    <n v="470"/>
    <n v="320"/>
    <n v="110"/>
    <n v="40"/>
    <n v="5200"/>
    <n v="4.6078431372549022E-2"/>
  </r>
  <r>
    <x v="29"/>
    <x v="1"/>
    <n v="13"/>
    <n v="12150"/>
    <n v="640"/>
    <n v="410"/>
    <n v="160"/>
    <n v="70"/>
    <n v="7200"/>
    <n v="5.2674897119341563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02B7B8-FF06-42CC-B313-B639B4E6ACC4}"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latform">
  <location ref="A2:B7" firstHeaderRow="1" firstDataRow="1" firstDataCol="1"/>
  <pivotFields count="10">
    <pivotField numFmtId="16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5">
        <item x="0"/>
        <item x="1"/>
        <item x="3"/>
        <item x="2"/>
        <item t="default"/>
      </items>
    </pivotField>
    <pivotField showAll="0"/>
    <pivotField showAll="0"/>
    <pivotField dataField="1" showAll="0"/>
    <pivotField showAll="0"/>
    <pivotField showAll="0"/>
    <pivotField showAll="0"/>
    <pivotField showAll="0"/>
    <pivotField numFmtId="165" showAll="0"/>
  </pivotFields>
  <rowFields count="1">
    <field x="1"/>
  </rowFields>
  <rowItems count="5">
    <i>
      <x/>
    </i>
    <i>
      <x v="1"/>
    </i>
    <i>
      <x v="2"/>
    </i>
    <i>
      <x v="3"/>
    </i>
    <i t="grand">
      <x/>
    </i>
  </rowItems>
  <colItems count="1">
    <i/>
  </colItems>
  <dataFields count="1">
    <dataField name="Sum of Engagements" fld="4" baseField="0" baseItem="0"/>
  </dataFields>
  <formats count="6">
    <format dxfId="20">
      <pivotArea type="all" dataOnly="0" outline="0" fieldPosition="0"/>
    </format>
    <format dxfId="21">
      <pivotArea outline="0" collapsedLevelsAreSubtotals="1" fieldPosition="0"/>
    </format>
    <format dxfId="22">
      <pivotArea field="1" type="button" dataOnly="0" labelOnly="1" outline="0" axis="axisRow" fieldPosition="0"/>
    </format>
    <format dxfId="23">
      <pivotArea dataOnly="0" labelOnly="1" fieldPosition="0">
        <references count="1">
          <reference field="1" count="0"/>
        </references>
      </pivotArea>
    </format>
    <format dxfId="24">
      <pivotArea dataOnly="0" labelOnly="1" grandRow="1" outline="0" fieldPosition="0"/>
    </format>
    <format dxfId="2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3E3C82-8437-4B54-8690-D3E035E49A4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ate">
  <location ref="A9:B40" firstHeaderRow="1" firstDataRow="1" firstDataCol="1"/>
  <pivotFields count="10">
    <pivotField axis="axisRow" numFmtId="16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5">
        <item x="0"/>
        <item x="1"/>
        <item x="3"/>
        <item x="2"/>
        <item t="default"/>
      </items>
    </pivotField>
    <pivotField showAll="0"/>
    <pivotField showAll="0"/>
    <pivotField dataField="1" showAll="0"/>
    <pivotField showAll="0"/>
    <pivotField showAll="0"/>
    <pivotField showAll="0"/>
    <pivotField showAll="0"/>
    <pivotField numFmtId="165"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Engagements" fld="4" baseField="0" baseItem="0"/>
  </dataFields>
  <formats count="7">
    <format dxfId="13">
      <pivotArea type="all" dataOnly="0" outline="0" fieldPosition="0"/>
    </format>
    <format dxfId="14">
      <pivotArea outline="0" collapsedLevelsAreSubtotals="1" fieldPosition="0"/>
    </format>
    <format dxfId="15">
      <pivotArea field="0" type="button" dataOnly="0" labelOnly="1" outline="0" axis="axisRow" fieldPosition="0"/>
    </format>
    <format dxfId="16">
      <pivotArea dataOnly="0" labelOnly="1" fieldPosition="0">
        <references count="1">
          <reference field="0" count="0"/>
        </references>
      </pivotArea>
    </format>
    <format dxfId="17">
      <pivotArea dataOnly="0" labelOnly="1" grandRow="1" outline="0" fieldPosition="0"/>
    </format>
    <format dxfId="18">
      <pivotArea dataOnly="0" labelOnly="1" outline="0" axis="axisValues" fieldPosition="0"/>
    </format>
    <format dxfId="19">
      <pivotArea dataOnly="0" labelOnly="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CEE7A919-67E8-469D-BD7D-C8BDCAF3A38D}" sourceName="Platform">
  <pivotTables>
    <pivotTable tabId="5" name="PivotTable1"/>
    <pivotTable tabId="5" name="PivotTable2"/>
  </pivotTables>
  <data>
    <tabular pivotCacheId="821285107">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3159029-0816-4A0E-896D-06D05C63A8A7}" sourceName="Date">
  <pivotTables>
    <pivotTable tabId="5" name="PivotTable1"/>
    <pivotTable tabId="5" name="PivotTable2"/>
  </pivotTables>
  <data>
    <tabular pivotCacheId="821285107">
      <items count="30">
        <i x="0" s="1"/>
        <i x="1" s="1"/>
        <i x="2" s="1"/>
        <i x="3" s="1"/>
        <i x="4" s="1"/>
        <i x="5" s="1"/>
        <i x="6" s="1"/>
        <i x="7" s="1"/>
        <i x="8" s="1"/>
        <i x="9" s="1"/>
        <i x="10" s="1"/>
        <i x="11" s="1"/>
        <i x="12" s="1"/>
        <i x="13" s="1"/>
        <i x="14" s="1"/>
        <i x="15" s="1"/>
        <i x="16" s="1"/>
        <i x="17" s="1"/>
        <i x="18" s="1"/>
        <i x="19" s="1"/>
        <i x="20" s="1"/>
        <i x="21" s="1"/>
        <i x="22" s="1"/>
        <i x="23" s="1"/>
        <i x="24" s="1"/>
        <i x="25" s="1"/>
        <i x="26" s="1"/>
        <i x="27" s="1"/>
        <i x="28"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AB7F1BFF-AD56-4C24-A2D5-45D316D20FA8}" cache="Slicer_Platform" caption="Platform" rowHeight="241300"/>
  <slicer name="Date" xr10:uid="{230C5A3E-5670-4B56-A091-0E97F8DD35C1}"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0EAD92-DDBD-4C38-96C5-026BEA5F7BF6}" name="tblMetrics" displayName="tblMetrics" ref="A1:J31" totalsRowShown="0" headerRowDxfId="38" headerRowBorderDxfId="37" tableBorderDxfId="36">
  <autoFilter ref="A1:J31" xr:uid="{B40EAD92-DDBD-4C38-96C5-026BEA5F7BF6}"/>
  <tableColumns count="10">
    <tableColumn id="1" xr3:uid="{99A3055C-2E41-4D64-8644-A048A1821971}" name="Date" dataDxfId="32"/>
    <tableColumn id="2" xr3:uid="{AAA5050F-40E1-4C4B-940C-0ABCC4E4085E}" name="Platform"/>
    <tableColumn id="3" xr3:uid="{D177422A-20E2-4453-98DF-4EC5A1F28F90}" name="Posts"/>
    <tableColumn id="4" xr3:uid="{554F80E3-8E01-41FC-B8E1-106CC393A5E2}" name="Followers"/>
    <tableColumn id="5" xr3:uid="{0FC33AA1-C2F4-46B7-86A6-ED874FA99EF9}" name="Engagements"/>
    <tableColumn id="6" xr3:uid="{9A1A4B70-8265-4BE3-8CD2-1D1F58164A9A}" name="Likes"/>
    <tableColumn id="7" xr3:uid="{D0874506-527A-4617-9C27-C79AA9E2558F}" name="Comments"/>
    <tableColumn id="8" xr3:uid="{405A2A3A-053A-4B27-9C5F-C1E0908FC5A3}" name="Shares"/>
    <tableColumn id="9" xr3:uid="{E96296A8-6C4E-420E-8929-99E6EC2D82B9}" name="Reach"/>
    <tableColumn id="10" xr3:uid="{2A243565-365B-4770-8872-7D3B881B6F53}" name="Engagement Rate" dataDxfId="35">
      <calculatedColumnFormula>tblMetrics[[#This Row],[Engagements]]/tblMetrics[[#This Row],[Followers]]</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31"/>
  <sheetViews>
    <sheetView tabSelected="1" workbookViewId="0">
      <selection activeCell="L22" sqref="L22"/>
    </sheetView>
  </sheetViews>
  <sheetFormatPr defaultRowHeight="15" x14ac:dyDescent="0.25"/>
  <cols>
    <col min="1" max="1" width="18.28515625" style="24" bestFit="1" customWidth="1"/>
    <col min="2" max="2" width="13.28515625" bestFit="1" customWidth="1"/>
    <col min="3" max="3" width="10.28515625" bestFit="1" customWidth="1"/>
    <col min="4" max="4" width="14.28515625" bestFit="1" customWidth="1"/>
    <col min="5" max="5" width="17.42578125" bestFit="1" customWidth="1"/>
    <col min="6" max="6" width="10" bestFit="1" customWidth="1"/>
    <col min="7" max="7" width="15.140625" bestFit="1" customWidth="1"/>
    <col min="8" max="8" width="11.42578125" bestFit="1" customWidth="1"/>
    <col min="9" max="9" width="10.85546875" bestFit="1" customWidth="1"/>
    <col min="10" max="10" width="21.140625" bestFit="1" customWidth="1"/>
  </cols>
  <sheetData>
    <row r="1" spans="1:10" x14ac:dyDescent="0.25">
      <c r="A1" s="23" t="s">
        <v>0</v>
      </c>
      <c r="B1" s="1" t="s">
        <v>1</v>
      </c>
      <c r="C1" s="1" t="s">
        <v>2</v>
      </c>
      <c r="D1" s="1" t="s">
        <v>3</v>
      </c>
      <c r="E1" s="1" t="s">
        <v>4</v>
      </c>
      <c r="F1" s="1" t="s">
        <v>5</v>
      </c>
      <c r="G1" s="1" t="s">
        <v>6</v>
      </c>
      <c r="H1" s="1" t="s">
        <v>7</v>
      </c>
      <c r="I1" s="1" t="s">
        <v>8</v>
      </c>
      <c r="J1" s="1" t="s">
        <v>13</v>
      </c>
    </row>
    <row r="2" spans="1:10" x14ac:dyDescent="0.25">
      <c r="A2" s="24">
        <v>45658</v>
      </c>
      <c r="B2" t="s">
        <v>9</v>
      </c>
      <c r="C2">
        <v>12</v>
      </c>
      <c r="D2">
        <v>10000</v>
      </c>
      <c r="E2">
        <v>450</v>
      </c>
      <c r="F2">
        <v>300</v>
      </c>
      <c r="G2">
        <v>100</v>
      </c>
      <c r="H2">
        <v>50</v>
      </c>
      <c r="I2">
        <v>5000</v>
      </c>
      <c r="J2" s="2">
        <f>tblMetrics[[#This Row],[Engagements]]/tblMetrics[[#This Row],[Followers]]</f>
        <v>4.4999999999999998E-2</v>
      </c>
    </row>
    <row r="3" spans="1:10" x14ac:dyDescent="0.25">
      <c r="A3" s="24">
        <v>45659</v>
      </c>
      <c r="B3" t="s">
        <v>10</v>
      </c>
      <c r="C3">
        <v>15</v>
      </c>
      <c r="D3">
        <v>12000</v>
      </c>
      <c r="E3">
        <v>620</v>
      </c>
      <c r="F3">
        <v>400</v>
      </c>
      <c r="G3">
        <v>150</v>
      </c>
      <c r="H3">
        <v>70</v>
      </c>
      <c r="I3">
        <v>7000</v>
      </c>
      <c r="J3" s="2">
        <f>tblMetrics[[#This Row],[Engagements]]/tblMetrics[[#This Row],[Followers]]</f>
        <v>5.1666666666666666E-2</v>
      </c>
    </row>
    <row r="4" spans="1:10" x14ac:dyDescent="0.25">
      <c r="A4" s="24">
        <v>45660</v>
      </c>
      <c r="B4" t="s">
        <v>11</v>
      </c>
      <c r="C4">
        <v>10</v>
      </c>
      <c r="D4">
        <v>8000</v>
      </c>
      <c r="E4">
        <v>300</v>
      </c>
      <c r="F4">
        <v>200</v>
      </c>
      <c r="G4">
        <v>60</v>
      </c>
      <c r="H4">
        <v>40</v>
      </c>
      <c r="I4">
        <v>4000</v>
      </c>
      <c r="J4" s="2">
        <f>tblMetrics[[#This Row],[Engagements]]/tblMetrics[[#This Row],[Followers]]</f>
        <v>3.7499999999999999E-2</v>
      </c>
    </row>
    <row r="5" spans="1:10" x14ac:dyDescent="0.25">
      <c r="A5" s="24">
        <v>45661</v>
      </c>
      <c r="B5" t="s">
        <v>12</v>
      </c>
      <c r="C5">
        <v>8</v>
      </c>
      <c r="D5">
        <v>6000</v>
      </c>
      <c r="E5">
        <v>220</v>
      </c>
      <c r="F5">
        <v>150</v>
      </c>
      <c r="G5">
        <v>40</v>
      </c>
      <c r="H5">
        <v>30</v>
      </c>
      <c r="I5">
        <v>3000</v>
      </c>
      <c r="J5" s="2">
        <f>tblMetrics[[#This Row],[Engagements]]/tblMetrics[[#This Row],[Followers]]</f>
        <v>3.6666666666666667E-2</v>
      </c>
    </row>
    <row r="6" spans="1:10" x14ac:dyDescent="0.25">
      <c r="A6" s="24">
        <v>45662</v>
      </c>
      <c r="B6" t="s">
        <v>9</v>
      </c>
      <c r="C6">
        <v>12</v>
      </c>
      <c r="D6">
        <v>10000</v>
      </c>
      <c r="E6">
        <v>450</v>
      </c>
      <c r="F6">
        <v>300</v>
      </c>
      <c r="G6">
        <v>100</v>
      </c>
      <c r="H6">
        <v>50</v>
      </c>
      <c r="I6">
        <v>5000</v>
      </c>
      <c r="J6" s="2">
        <f>tblMetrics[[#This Row],[Engagements]]/tblMetrics[[#This Row],[Followers]]</f>
        <v>4.4999999999999998E-2</v>
      </c>
    </row>
    <row r="7" spans="1:10" x14ac:dyDescent="0.25">
      <c r="A7" s="24">
        <v>45663</v>
      </c>
      <c r="B7" t="s">
        <v>10</v>
      </c>
      <c r="C7">
        <v>15</v>
      </c>
      <c r="D7">
        <v>12000</v>
      </c>
      <c r="E7">
        <v>620</v>
      </c>
      <c r="F7">
        <v>400</v>
      </c>
      <c r="G7">
        <v>150</v>
      </c>
      <c r="H7">
        <v>70</v>
      </c>
      <c r="I7">
        <v>7000</v>
      </c>
      <c r="J7" s="2">
        <f>tblMetrics[[#This Row],[Engagements]]/tblMetrics[[#This Row],[Followers]]</f>
        <v>5.1666666666666666E-2</v>
      </c>
    </row>
    <row r="8" spans="1:10" x14ac:dyDescent="0.25">
      <c r="A8" s="24">
        <v>45664</v>
      </c>
      <c r="B8" t="s">
        <v>11</v>
      </c>
      <c r="C8">
        <v>10</v>
      </c>
      <c r="D8">
        <v>8000</v>
      </c>
      <c r="E8">
        <v>300</v>
      </c>
      <c r="F8">
        <v>200</v>
      </c>
      <c r="G8">
        <v>60</v>
      </c>
      <c r="H8">
        <v>40</v>
      </c>
      <c r="I8">
        <v>4000</v>
      </c>
      <c r="J8" s="2">
        <f>tblMetrics[[#This Row],[Engagements]]/tblMetrics[[#This Row],[Followers]]</f>
        <v>3.7499999999999999E-2</v>
      </c>
    </row>
    <row r="9" spans="1:10" x14ac:dyDescent="0.25">
      <c r="A9" s="24">
        <v>45665</v>
      </c>
      <c r="B9" t="s">
        <v>12</v>
      </c>
      <c r="C9">
        <v>8</v>
      </c>
      <c r="D9">
        <v>6000</v>
      </c>
      <c r="E9">
        <v>220</v>
      </c>
      <c r="F9">
        <v>150</v>
      </c>
      <c r="G9">
        <v>40</v>
      </c>
      <c r="H9">
        <v>30</v>
      </c>
      <c r="I9">
        <v>3000</v>
      </c>
      <c r="J9" s="2">
        <f>tblMetrics[[#This Row],[Engagements]]/tblMetrics[[#This Row],[Followers]]</f>
        <v>3.6666666666666667E-2</v>
      </c>
    </row>
    <row r="10" spans="1:10" x14ac:dyDescent="0.25">
      <c r="A10" s="24">
        <v>45666</v>
      </c>
      <c r="B10" t="s">
        <v>9</v>
      </c>
      <c r="C10">
        <v>12</v>
      </c>
      <c r="D10">
        <v>10000</v>
      </c>
      <c r="E10">
        <v>450</v>
      </c>
      <c r="F10">
        <v>300</v>
      </c>
      <c r="G10">
        <v>100</v>
      </c>
      <c r="H10">
        <v>50</v>
      </c>
      <c r="I10">
        <v>5000</v>
      </c>
      <c r="J10" s="2">
        <f>tblMetrics[[#This Row],[Engagements]]/tblMetrics[[#This Row],[Followers]]</f>
        <v>4.4999999999999998E-2</v>
      </c>
    </row>
    <row r="11" spans="1:10" x14ac:dyDescent="0.25">
      <c r="A11" s="24">
        <v>45667</v>
      </c>
      <c r="B11" t="s">
        <v>10</v>
      </c>
      <c r="C11">
        <v>15</v>
      </c>
      <c r="D11">
        <v>12000</v>
      </c>
      <c r="E11">
        <v>620</v>
      </c>
      <c r="F11">
        <v>400</v>
      </c>
      <c r="G11">
        <v>150</v>
      </c>
      <c r="H11">
        <v>70</v>
      </c>
      <c r="I11">
        <v>7000</v>
      </c>
      <c r="J11" s="2">
        <f>tblMetrics[[#This Row],[Engagements]]/tblMetrics[[#This Row],[Followers]]</f>
        <v>5.1666666666666666E-2</v>
      </c>
    </row>
    <row r="12" spans="1:10" x14ac:dyDescent="0.25">
      <c r="A12" s="24">
        <v>45668</v>
      </c>
      <c r="B12" t="s">
        <v>11</v>
      </c>
      <c r="C12">
        <v>10</v>
      </c>
      <c r="D12">
        <v>8000</v>
      </c>
      <c r="E12">
        <v>300</v>
      </c>
      <c r="F12">
        <v>200</v>
      </c>
      <c r="G12">
        <v>60</v>
      </c>
      <c r="H12">
        <v>40</v>
      </c>
      <c r="I12">
        <v>4000</v>
      </c>
      <c r="J12" s="2">
        <f>tblMetrics[[#This Row],[Engagements]]/tblMetrics[[#This Row],[Followers]]</f>
        <v>3.7499999999999999E-2</v>
      </c>
    </row>
    <row r="13" spans="1:10" x14ac:dyDescent="0.25">
      <c r="A13" s="24">
        <v>45669</v>
      </c>
      <c r="B13" t="s">
        <v>12</v>
      </c>
      <c r="C13">
        <v>8</v>
      </c>
      <c r="D13">
        <v>6000</v>
      </c>
      <c r="E13">
        <v>220</v>
      </c>
      <c r="F13">
        <v>150</v>
      </c>
      <c r="G13">
        <v>40</v>
      </c>
      <c r="H13">
        <v>30</v>
      </c>
      <c r="I13">
        <v>3000</v>
      </c>
      <c r="J13" s="2">
        <f>tblMetrics[[#This Row],[Engagements]]/tblMetrics[[#This Row],[Followers]]</f>
        <v>3.6666666666666667E-2</v>
      </c>
    </row>
    <row r="14" spans="1:10" x14ac:dyDescent="0.25">
      <c r="A14" s="24">
        <v>45670</v>
      </c>
      <c r="B14" t="s">
        <v>9</v>
      </c>
      <c r="C14">
        <v>12</v>
      </c>
      <c r="D14">
        <v>10000</v>
      </c>
      <c r="E14">
        <v>450</v>
      </c>
      <c r="F14">
        <v>300</v>
      </c>
      <c r="G14">
        <v>100</v>
      </c>
      <c r="H14">
        <v>50</v>
      </c>
      <c r="I14">
        <v>5000</v>
      </c>
      <c r="J14" s="2">
        <f>tblMetrics[[#This Row],[Engagements]]/tblMetrics[[#This Row],[Followers]]</f>
        <v>4.4999999999999998E-2</v>
      </c>
    </row>
    <row r="15" spans="1:10" x14ac:dyDescent="0.25">
      <c r="A15" s="24">
        <v>45671</v>
      </c>
      <c r="B15" t="s">
        <v>10</v>
      </c>
      <c r="C15">
        <v>15</v>
      </c>
      <c r="D15">
        <v>12000</v>
      </c>
      <c r="E15">
        <v>620</v>
      </c>
      <c r="F15">
        <v>400</v>
      </c>
      <c r="G15">
        <v>150</v>
      </c>
      <c r="H15">
        <v>70</v>
      </c>
      <c r="I15">
        <v>7000</v>
      </c>
      <c r="J15" s="2">
        <f>tblMetrics[[#This Row],[Engagements]]/tblMetrics[[#This Row],[Followers]]</f>
        <v>5.1666666666666666E-2</v>
      </c>
    </row>
    <row r="16" spans="1:10" x14ac:dyDescent="0.25">
      <c r="A16" s="24">
        <v>45672</v>
      </c>
      <c r="B16" t="s">
        <v>11</v>
      </c>
      <c r="C16">
        <v>10</v>
      </c>
      <c r="D16">
        <v>8000</v>
      </c>
      <c r="E16">
        <v>300</v>
      </c>
      <c r="F16">
        <v>200</v>
      </c>
      <c r="G16">
        <v>60</v>
      </c>
      <c r="H16">
        <v>40</v>
      </c>
      <c r="I16">
        <v>4000</v>
      </c>
      <c r="J16" s="2">
        <f>tblMetrics[[#This Row],[Engagements]]/tblMetrics[[#This Row],[Followers]]</f>
        <v>3.7499999999999999E-2</v>
      </c>
    </row>
    <row r="17" spans="1:10" x14ac:dyDescent="0.25">
      <c r="A17" s="24">
        <v>45673</v>
      </c>
      <c r="B17" t="s">
        <v>12</v>
      </c>
      <c r="C17">
        <v>8</v>
      </c>
      <c r="D17">
        <v>6000</v>
      </c>
      <c r="E17">
        <v>220</v>
      </c>
      <c r="F17">
        <v>150</v>
      </c>
      <c r="G17">
        <v>40</v>
      </c>
      <c r="H17">
        <v>30</v>
      </c>
      <c r="I17">
        <v>3000</v>
      </c>
      <c r="J17" s="2">
        <f>tblMetrics[[#This Row],[Engagements]]/tblMetrics[[#This Row],[Followers]]</f>
        <v>3.6666666666666667E-2</v>
      </c>
    </row>
    <row r="18" spans="1:10" x14ac:dyDescent="0.25">
      <c r="A18" s="24">
        <v>45674</v>
      </c>
      <c r="B18" t="s">
        <v>9</v>
      </c>
      <c r="C18">
        <v>12</v>
      </c>
      <c r="D18">
        <v>10000</v>
      </c>
      <c r="E18">
        <v>450</v>
      </c>
      <c r="F18">
        <v>300</v>
      </c>
      <c r="G18">
        <v>100</v>
      </c>
      <c r="H18">
        <v>50</v>
      </c>
      <c r="I18">
        <v>5000</v>
      </c>
      <c r="J18" s="2">
        <f>tblMetrics[[#This Row],[Engagements]]/tblMetrics[[#This Row],[Followers]]</f>
        <v>4.4999999999999998E-2</v>
      </c>
    </row>
    <row r="19" spans="1:10" x14ac:dyDescent="0.25">
      <c r="A19" s="24">
        <v>45675</v>
      </c>
      <c r="B19" t="s">
        <v>10</v>
      </c>
      <c r="C19">
        <v>15</v>
      </c>
      <c r="D19">
        <v>12000</v>
      </c>
      <c r="E19">
        <v>620</v>
      </c>
      <c r="F19">
        <v>400</v>
      </c>
      <c r="G19">
        <v>150</v>
      </c>
      <c r="H19">
        <v>70</v>
      </c>
      <c r="I19">
        <v>7000</v>
      </c>
      <c r="J19" s="2">
        <f>tblMetrics[[#This Row],[Engagements]]/tblMetrics[[#This Row],[Followers]]</f>
        <v>5.1666666666666666E-2</v>
      </c>
    </row>
    <row r="20" spans="1:10" x14ac:dyDescent="0.25">
      <c r="A20" s="24">
        <v>45676</v>
      </c>
      <c r="B20" t="s">
        <v>11</v>
      </c>
      <c r="C20">
        <v>10</v>
      </c>
      <c r="D20">
        <v>8000</v>
      </c>
      <c r="E20">
        <v>300</v>
      </c>
      <c r="F20">
        <v>200</v>
      </c>
      <c r="G20">
        <v>60</v>
      </c>
      <c r="H20">
        <v>40</v>
      </c>
      <c r="I20">
        <v>4000</v>
      </c>
      <c r="J20" s="2">
        <f>tblMetrics[[#This Row],[Engagements]]/tblMetrics[[#This Row],[Followers]]</f>
        <v>3.7499999999999999E-2</v>
      </c>
    </row>
    <row r="21" spans="1:10" x14ac:dyDescent="0.25">
      <c r="A21" s="24">
        <v>45677</v>
      </c>
      <c r="B21" t="s">
        <v>12</v>
      </c>
      <c r="C21">
        <v>8</v>
      </c>
      <c r="D21">
        <v>6000</v>
      </c>
      <c r="E21">
        <v>220</v>
      </c>
      <c r="F21">
        <v>150</v>
      </c>
      <c r="G21">
        <v>40</v>
      </c>
      <c r="H21">
        <v>30</v>
      </c>
      <c r="I21">
        <v>3000</v>
      </c>
      <c r="J21" s="2">
        <f>tblMetrics[[#This Row],[Engagements]]/tblMetrics[[#This Row],[Followers]]</f>
        <v>3.6666666666666667E-2</v>
      </c>
    </row>
    <row r="22" spans="1:10" x14ac:dyDescent="0.25">
      <c r="A22" s="24">
        <v>45678</v>
      </c>
      <c r="B22" t="s">
        <v>9</v>
      </c>
      <c r="C22">
        <v>12</v>
      </c>
      <c r="D22">
        <v>10000</v>
      </c>
      <c r="E22">
        <v>450</v>
      </c>
      <c r="F22">
        <v>300</v>
      </c>
      <c r="G22">
        <v>100</v>
      </c>
      <c r="H22">
        <v>50</v>
      </c>
      <c r="I22">
        <v>5000</v>
      </c>
      <c r="J22" s="2">
        <f>tblMetrics[[#This Row],[Engagements]]/tblMetrics[[#This Row],[Followers]]</f>
        <v>4.4999999999999998E-2</v>
      </c>
    </row>
    <row r="23" spans="1:10" x14ac:dyDescent="0.25">
      <c r="A23" s="24">
        <v>45679</v>
      </c>
      <c r="B23" t="s">
        <v>10</v>
      </c>
      <c r="C23">
        <v>15</v>
      </c>
      <c r="D23">
        <v>12000</v>
      </c>
      <c r="E23">
        <v>620</v>
      </c>
      <c r="F23">
        <v>400</v>
      </c>
      <c r="G23">
        <v>150</v>
      </c>
      <c r="H23">
        <v>70</v>
      </c>
      <c r="I23">
        <v>7000</v>
      </c>
      <c r="J23" s="2">
        <f>tblMetrics[[#This Row],[Engagements]]/tblMetrics[[#This Row],[Followers]]</f>
        <v>5.1666666666666666E-2</v>
      </c>
    </row>
    <row r="24" spans="1:10" x14ac:dyDescent="0.25">
      <c r="A24" s="24">
        <v>45680</v>
      </c>
      <c r="B24" t="s">
        <v>11</v>
      </c>
      <c r="C24">
        <v>10</v>
      </c>
      <c r="D24">
        <v>8000</v>
      </c>
      <c r="E24">
        <v>300</v>
      </c>
      <c r="F24">
        <v>200</v>
      </c>
      <c r="G24">
        <v>60</v>
      </c>
      <c r="H24">
        <v>40</v>
      </c>
      <c r="I24">
        <v>4000</v>
      </c>
      <c r="J24" s="2">
        <f>tblMetrics[[#This Row],[Engagements]]/tblMetrics[[#This Row],[Followers]]</f>
        <v>3.7499999999999999E-2</v>
      </c>
    </row>
    <row r="25" spans="1:10" x14ac:dyDescent="0.25">
      <c r="A25" s="24">
        <v>45681</v>
      </c>
      <c r="B25" t="s">
        <v>12</v>
      </c>
      <c r="C25">
        <v>8</v>
      </c>
      <c r="D25">
        <v>6000</v>
      </c>
      <c r="E25">
        <v>220</v>
      </c>
      <c r="F25">
        <v>150</v>
      </c>
      <c r="G25">
        <v>40</v>
      </c>
      <c r="H25">
        <v>30</v>
      </c>
      <c r="I25">
        <v>3000</v>
      </c>
      <c r="J25" s="2">
        <f>tblMetrics[[#This Row],[Engagements]]/tblMetrics[[#This Row],[Followers]]</f>
        <v>3.6666666666666667E-2</v>
      </c>
    </row>
    <row r="26" spans="1:10" x14ac:dyDescent="0.25">
      <c r="A26" s="24">
        <v>45682</v>
      </c>
      <c r="B26" t="s">
        <v>9</v>
      </c>
      <c r="C26">
        <v>12</v>
      </c>
      <c r="D26">
        <v>10000</v>
      </c>
      <c r="E26">
        <v>450</v>
      </c>
      <c r="F26">
        <v>300</v>
      </c>
      <c r="G26">
        <v>100</v>
      </c>
      <c r="H26">
        <v>50</v>
      </c>
      <c r="I26">
        <v>5000</v>
      </c>
      <c r="J26" s="2">
        <f>tblMetrics[[#This Row],[Engagements]]/tblMetrics[[#This Row],[Followers]]</f>
        <v>4.4999999999999998E-2</v>
      </c>
    </row>
    <row r="27" spans="1:10" x14ac:dyDescent="0.25">
      <c r="A27" s="24">
        <v>45683</v>
      </c>
      <c r="B27" t="s">
        <v>10</v>
      </c>
      <c r="C27">
        <v>15</v>
      </c>
      <c r="D27">
        <v>12000</v>
      </c>
      <c r="E27">
        <v>620</v>
      </c>
      <c r="F27">
        <v>400</v>
      </c>
      <c r="G27">
        <v>150</v>
      </c>
      <c r="H27">
        <v>70</v>
      </c>
      <c r="I27">
        <v>7000</v>
      </c>
      <c r="J27" s="2">
        <f>tblMetrics[[#This Row],[Engagements]]/tblMetrics[[#This Row],[Followers]]</f>
        <v>5.1666666666666666E-2</v>
      </c>
    </row>
    <row r="28" spans="1:10" x14ac:dyDescent="0.25">
      <c r="A28" s="24">
        <v>45684</v>
      </c>
      <c r="B28" t="s">
        <v>11</v>
      </c>
      <c r="C28">
        <v>10</v>
      </c>
      <c r="D28">
        <v>8000</v>
      </c>
      <c r="E28">
        <v>300</v>
      </c>
      <c r="F28">
        <v>200</v>
      </c>
      <c r="G28">
        <v>60</v>
      </c>
      <c r="H28">
        <v>40</v>
      </c>
      <c r="I28">
        <v>4000</v>
      </c>
      <c r="J28" s="2">
        <f>tblMetrics[[#This Row],[Engagements]]/tblMetrics[[#This Row],[Followers]]</f>
        <v>3.7499999999999999E-2</v>
      </c>
    </row>
    <row r="29" spans="1:10" x14ac:dyDescent="0.25">
      <c r="A29" s="24">
        <v>45685</v>
      </c>
      <c r="B29" t="s">
        <v>12</v>
      </c>
      <c r="C29">
        <v>8</v>
      </c>
      <c r="D29">
        <v>6000</v>
      </c>
      <c r="E29">
        <v>220</v>
      </c>
      <c r="F29">
        <v>150</v>
      </c>
      <c r="G29">
        <v>40</v>
      </c>
      <c r="H29">
        <v>30</v>
      </c>
      <c r="I29">
        <v>3000</v>
      </c>
      <c r="J29" s="2">
        <f>tblMetrics[[#This Row],[Engagements]]/tblMetrics[[#This Row],[Followers]]</f>
        <v>3.6666666666666667E-2</v>
      </c>
    </row>
    <row r="30" spans="1:10" x14ac:dyDescent="0.25">
      <c r="A30" s="24">
        <v>45686</v>
      </c>
      <c r="B30" t="s">
        <v>9</v>
      </c>
      <c r="C30">
        <v>14</v>
      </c>
      <c r="D30">
        <v>10200</v>
      </c>
      <c r="E30">
        <v>470</v>
      </c>
      <c r="F30">
        <v>320</v>
      </c>
      <c r="G30">
        <v>110</v>
      </c>
      <c r="H30">
        <v>40</v>
      </c>
      <c r="I30">
        <v>5200</v>
      </c>
      <c r="J30" s="2">
        <f>tblMetrics[[#This Row],[Engagements]]/tblMetrics[[#This Row],[Followers]]</f>
        <v>4.6078431372549022E-2</v>
      </c>
    </row>
    <row r="31" spans="1:10" x14ac:dyDescent="0.25">
      <c r="A31" s="24">
        <v>45687</v>
      </c>
      <c r="B31" t="s">
        <v>10</v>
      </c>
      <c r="C31">
        <v>13</v>
      </c>
      <c r="D31">
        <v>12150</v>
      </c>
      <c r="E31">
        <v>640</v>
      </c>
      <c r="F31">
        <v>410</v>
      </c>
      <c r="G31">
        <v>160</v>
      </c>
      <c r="H31">
        <v>70</v>
      </c>
      <c r="I31">
        <v>7200</v>
      </c>
      <c r="J31" s="2">
        <f>tblMetrics[[#This Row],[Engagements]]/tblMetrics[[#This Row],[Followers]]</f>
        <v>5.2674897119341563E-2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DEFDB-696F-4924-AEBE-84288E81A947}">
  <sheetPr>
    <tabColor rgb="FF92D050"/>
  </sheetPr>
  <dimension ref="A1:B7"/>
  <sheetViews>
    <sheetView workbookViewId="0">
      <selection activeCell="C12" sqref="C12"/>
    </sheetView>
  </sheetViews>
  <sheetFormatPr defaultRowHeight="15" x14ac:dyDescent="0.25"/>
  <cols>
    <col min="1" max="1" width="24.5703125" bestFit="1" customWidth="1"/>
    <col min="2" max="2" width="17" bestFit="1" customWidth="1"/>
  </cols>
  <sheetData>
    <row r="1" spans="1:2" ht="21" x14ac:dyDescent="0.35">
      <c r="A1" s="12" t="s">
        <v>14</v>
      </c>
      <c r="B1" s="12" t="s">
        <v>21</v>
      </c>
    </row>
    <row r="2" spans="1:2" x14ac:dyDescent="0.25">
      <c r="A2" s="13" t="s">
        <v>15</v>
      </c>
      <c r="B2" s="14">
        <f>SUM(tblMetrics[Followers])</f>
        <v>274350</v>
      </c>
    </row>
    <row r="3" spans="1:2" x14ac:dyDescent="0.25">
      <c r="A3" s="13" t="s">
        <v>16</v>
      </c>
      <c r="B3" s="14">
        <f>SUM(tblMetrics[Engagements])</f>
        <v>12240</v>
      </c>
    </row>
    <row r="4" spans="1:2" x14ac:dyDescent="0.25">
      <c r="A4" s="13" t="s">
        <v>17</v>
      </c>
      <c r="B4" s="15">
        <f>AVERAGE(tblMetrics[Engagement Rate])</f>
        <v>4.3152888727507457E-2</v>
      </c>
    </row>
    <row r="5" spans="1:2" x14ac:dyDescent="0.25">
      <c r="A5" s="13" t="s">
        <v>18</v>
      </c>
      <c r="B5" s="14">
        <f>SUM(tblMetrics[Reach])</f>
        <v>145400</v>
      </c>
    </row>
    <row r="6" spans="1:2" x14ac:dyDescent="0.25">
      <c r="A6" s="13" t="s">
        <v>19</v>
      </c>
      <c r="B6" s="16">
        <f>SUM(tblMetrics[Posts])</f>
        <v>342</v>
      </c>
    </row>
    <row r="7" spans="1:2" x14ac:dyDescent="0.25">
      <c r="A7" s="13" t="s">
        <v>20</v>
      </c>
      <c r="B7" s="14">
        <f>SUM(tblMetrics[Likes])</f>
        <v>8080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F7CCD-9558-497B-AD66-7FFE358063A5}">
  <sheetPr>
    <tabColor theme="5" tint="0.39997558519241921"/>
  </sheetPr>
  <dimension ref="A2:B40"/>
  <sheetViews>
    <sheetView workbookViewId="0">
      <selection activeCell="D4" sqref="D4"/>
    </sheetView>
  </sheetViews>
  <sheetFormatPr defaultRowHeight="15" x14ac:dyDescent="0.25"/>
  <cols>
    <col min="1" max="1" width="11.28515625" bestFit="1" customWidth="1"/>
    <col min="2" max="2" width="19.7109375" bestFit="1" customWidth="1"/>
    <col min="4" max="4" width="13.140625" bestFit="1" customWidth="1"/>
    <col min="5" max="6" width="19.7109375" bestFit="1" customWidth="1"/>
  </cols>
  <sheetData>
    <row r="2" spans="1:2" x14ac:dyDescent="0.25">
      <c r="A2" s="19" t="s">
        <v>1</v>
      </c>
      <c r="B2" s="20" t="s">
        <v>24</v>
      </c>
    </row>
    <row r="3" spans="1:2" x14ac:dyDescent="0.25">
      <c r="A3" s="21" t="s">
        <v>9</v>
      </c>
      <c r="B3" s="26">
        <v>3620</v>
      </c>
    </row>
    <row r="4" spans="1:2" x14ac:dyDescent="0.25">
      <c r="A4" s="21" t="s">
        <v>10</v>
      </c>
      <c r="B4" s="26">
        <v>4980</v>
      </c>
    </row>
    <row r="5" spans="1:2" x14ac:dyDescent="0.25">
      <c r="A5" s="21" t="s">
        <v>12</v>
      </c>
      <c r="B5" s="26">
        <v>1540</v>
      </c>
    </row>
    <row r="6" spans="1:2" x14ac:dyDescent="0.25">
      <c r="A6" s="21" t="s">
        <v>11</v>
      </c>
      <c r="B6" s="26">
        <v>2100</v>
      </c>
    </row>
    <row r="7" spans="1:2" x14ac:dyDescent="0.25">
      <c r="A7" s="21" t="s">
        <v>23</v>
      </c>
      <c r="B7" s="26">
        <v>12240</v>
      </c>
    </row>
    <row r="9" spans="1:2" x14ac:dyDescent="0.25">
      <c r="A9" s="19" t="s">
        <v>0</v>
      </c>
      <c r="B9" s="20" t="s">
        <v>24</v>
      </c>
    </row>
    <row r="10" spans="1:2" x14ac:dyDescent="0.25">
      <c r="A10" s="25">
        <v>45658</v>
      </c>
      <c r="B10" s="26">
        <v>450</v>
      </c>
    </row>
    <row r="11" spans="1:2" x14ac:dyDescent="0.25">
      <c r="A11" s="25">
        <v>45659</v>
      </c>
      <c r="B11" s="26">
        <v>620</v>
      </c>
    </row>
    <row r="12" spans="1:2" x14ac:dyDescent="0.25">
      <c r="A12" s="25">
        <v>45660</v>
      </c>
      <c r="B12" s="26">
        <v>300</v>
      </c>
    </row>
    <row r="13" spans="1:2" x14ac:dyDescent="0.25">
      <c r="A13" s="25">
        <v>45661</v>
      </c>
      <c r="B13" s="26">
        <v>220</v>
      </c>
    </row>
    <row r="14" spans="1:2" x14ac:dyDescent="0.25">
      <c r="A14" s="25">
        <v>45662</v>
      </c>
      <c r="B14" s="26">
        <v>450</v>
      </c>
    </row>
    <row r="15" spans="1:2" x14ac:dyDescent="0.25">
      <c r="A15" s="25">
        <v>45663</v>
      </c>
      <c r="B15" s="26">
        <v>620</v>
      </c>
    </row>
    <row r="16" spans="1:2" x14ac:dyDescent="0.25">
      <c r="A16" s="25">
        <v>45664</v>
      </c>
      <c r="B16" s="26">
        <v>300</v>
      </c>
    </row>
    <row r="17" spans="1:2" x14ac:dyDescent="0.25">
      <c r="A17" s="25">
        <v>45665</v>
      </c>
      <c r="B17" s="26">
        <v>220</v>
      </c>
    </row>
    <row r="18" spans="1:2" x14ac:dyDescent="0.25">
      <c r="A18" s="25">
        <v>45666</v>
      </c>
      <c r="B18" s="26">
        <v>450</v>
      </c>
    </row>
    <row r="19" spans="1:2" x14ac:dyDescent="0.25">
      <c r="A19" s="25">
        <v>45667</v>
      </c>
      <c r="B19" s="26">
        <v>620</v>
      </c>
    </row>
    <row r="20" spans="1:2" x14ac:dyDescent="0.25">
      <c r="A20" s="25">
        <v>45668</v>
      </c>
      <c r="B20" s="26">
        <v>300</v>
      </c>
    </row>
    <row r="21" spans="1:2" x14ac:dyDescent="0.25">
      <c r="A21" s="25">
        <v>45669</v>
      </c>
      <c r="B21" s="26">
        <v>220</v>
      </c>
    </row>
    <row r="22" spans="1:2" x14ac:dyDescent="0.25">
      <c r="A22" s="25">
        <v>45670</v>
      </c>
      <c r="B22" s="26">
        <v>450</v>
      </c>
    </row>
    <row r="23" spans="1:2" x14ac:dyDescent="0.25">
      <c r="A23" s="25">
        <v>45671</v>
      </c>
      <c r="B23" s="26">
        <v>620</v>
      </c>
    </row>
    <row r="24" spans="1:2" x14ac:dyDescent="0.25">
      <c r="A24" s="25">
        <v>45672</v>
      </c>
      <c r="B24" s="26">
        <v>300</v>
      </c>
    </row>
    <row r="25" spans="1:2" x14ac:dyDescent="0.25">
      <c r="A25" s="25">
        <v>45673</v>
      </c>
      <c r="B25" s="26">
        <v>220</v>
      </c>
    </row>
    <row r="26" spans="1:2" x14ac:dyDescent="0.25">
      <c r="A26" s="25">
        <v>45674</v>
      </c>
      <c r="B26" s="26">
        <v>450</v>
      </c>
    </row>
    <row r="27" spans="1:2" x14ac:dyDescent="0.25">
      <c r="A27" s="25">
        <v>45675</v>
      </c>
      <c r="B27" s="26">
        <v>620</v>
      </c>
    </row>
    <row r="28" spans="1:2" x14ac:dyDescent="0.25">
      <c r="A28" s="25">
        <v>45676</v>
      </c>
      <c r="B28" s="26">
        <v>300</v>
      </c>
    </row>
    <row r="29" spans="1:2" x14ac:dyDescent="0.25">
      <c r="A29" s="25">
        <v>45677</v>
      </c>
      <c r="B29" s="26">
        <v>220</v>
      </c>
    </row>
    <row r="30" spans="1:2" x14ac:dyDescent="0.25">
      <c r="A30" s="25">
        <v>45678</v>
      </c>
      <c r="B30" s="26">
        <v>450</v>
      </c>
    </row>
    <row r="31" spans="1:2" x14ac:dyDescent="0.25">
      <c r="A31" s="25">
        <v>45679</v>
      </c>
      <c r="B31" s="26">
        <v>620</v>
      </c>
    </row>
    <row r="32" spans="1:2" x14ac:dyDescent="0.25">
      <c r="A32" s="25">
        <v>45680</v>
      </c>
      <c r="B32" s="26">
        <v>300</v>
      </c>
    </row>
    <row r="33" spans="1:2" x14ac:dyDescent="0.25">
      <c r="A33" s="25">
        <v>45681</v>
      </c>
      <c r="B33" s="26">
        <v>220</v>
      </c>
    </row>
    <row r="34" spans="1:2" x14ac:dyDescent="0.25">
      <c r="A34" s="25">
        <v>45682</v>
      </c>
      <c r="B34" s="26">
        <v>450</v>
      </c>
    </row>
    <row r="35" spans="1:2" x14ac:dyDescent="0.25">
      <c r="A35" s="25">
        <v>45683</v>
      </c>
      <c r="B35" s="26">
        <v>620</v>
      </c>
    </row>
    <row r="36" spans="1:2" x14ac:dyDescent="0.25">
      <c r="A36" s="25">
        <v>45684</v>
      </c>
      <c r="B36" s="26">
        <v>300</v>
      </c>
    </row>
    <row r="37" spans="1:2" x14ac:dyDescent="0.25">
      <c r="A37" s="25">
        <v>45685</v>
      </c>
      <c r="B37" s="26">
        <v>220</v>
      </c>
    </row>
    <row r="38" spans="1:2" x14ac:dyDescent="0.25">
      <c r="A38" s="25">
        <v>45686</v>
      </c>
      <c r="B38" s="26">
        <v>470</v>
      </c>
    </row>
    <row r="39" spans="1:2" x14ac:dyDescent="0.25">
      <c r="A39" s="25">
        <v>45687</v>
      </c>
      <c r="B39" s="26">
        <v>640</v>
      </c>
    </row>
    <row r="40" spans="1:2" x14ac:dyDescent="0.25">
      <c r="A40" s="22" t="s">
        <v>23</v>
      </c>
      <c r="B40" s="26">
        <v>12240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121FF-06EC-44C5-83C8-FB085925F2D1}">
  <sheetPr>
    <tabColor theme="3" tint="-0.499984740745262"/>
  </sheetPr>
  <dimension ref="A1:S8"/>
  <sheetViews>
    <sheetView showGridLines="0" showRowColHeaders="0" workbookViewId="0">
      <selection activeCell="D4" sqref="D4"/>
    </sheetView>
  </sheetViews>
  <sheetFormatPr defaultRowHeight="15" x14ac:dyDescent="0.25"/>
  <cols>
    <col min="1" max="1" width="26.42578125" style="3" customWidth="1"/>
    <col min="2" max="2" width="11.5703125" style="3" bestFit="1" customWidth="1"/>
    <col min="3" max="16384" width="9.140625" style="3"/>
  </cols>
  <sheetData>
    <row r="1" spans="1:19" ht="32.25" thickBot="1" x14ac:dyDescent="0.55000000000000004">
      <c r="A1" s="17" t="s">
        <v>22</v>
      </c>
      <c r="B1" s="18"/>
      <c r="C1" s="18"/>
      <c r="D1" s="18"/>
      <c r="E1" s="18"/>
      <c r="F1" s="18"/>
      <c r="G1" s="18"/>
      <c r="H1" s="18"/>
      <c r="I1" s="18"/>
      <c r="J1" s="18"/>
      <c r="K1" s="18"/>
      <c r="L1" s="18"/>
      <c r="M1" s="18"/>
      <c r="N1" s="18"/>
      <c r="O1" s="18"/>
      <c r="P1" s="18"/>
      <c r="Q1" s="18"/>
      <c r="R1" s="18"/>
      <c r="S1" s="18"/>
    </row>
    <row r="2" spans="1:19" ht="21.75" thickBot="1" x14ac:dyDescent="0.4">
      <c r="A2" s="4" t="str">
        <f>'Metrics Summary'!A1</f>
        <v>Metric</v>
      </c>
      <c r="B2" s="5" t="str">
        <f>'Metrics Summary'!B1</f>
        <v>Values</v>
      </c>
    </row>
    <row r="3" spans="1:19" ht="15.75" x14ac:dyDescent="0.25">
      <c r="A3" s="6" t="str">
        <f>'Metrics Summary'!A2</f>
        <v>Total Followers</v>
      </c>
      <c r="B3" s="8">
        <f>'Metrics Summary'!B2</f>
        <v>274350</v>
      </c>
    </row>
    <row r="4" spans="1:19" ht="15.75" x14ac:dyDescent="0.25">
      <c r="A4" s="7" t="str">
        <f>'Metrics Summary'!A3</f>
        <v>Total Engagements</v>
      </c>
      <c r="B4" s="9">
        <f>'Metrics Summary'!B3</f>
        <v>12240</v>
      </c>
    </row>
    <row r="5" spans="1:19" ht="15.75" x14ac:dyDescent="0.25">
      <c r="A5" s="7" t="str">
        <f>'Metrics Summary'!A4</f>
        <v>Average Engagement Rate</v>
      </c>
      <c r="B5" s="10">
        <f>'Metrics Summary'!B4</f>
        <v>4.3152888727507457E-2</v>
      </c>
    </row>
    <row r="6" spans="1:19" ht="15.75" x14ac:dyDescent="0.25">
      <c r="A6" s="7" t="str">
        <f>'Metrics Summary'!A5</f>
        <v>Total Reach</v>
      </c>
      <c r="B6" s="9">
        <f>'Metrics Summary'!B5</f>
        <v>145400</v>
      </c>
    </row>
    <row r="7" spans="1:19" ht="15.75" x14ac:dyDescent="0.25">
      <c r="A7" s="7" t="str">
        <f>'Metrics Summary'!A6</f>
        <v>Total Posts</v>
      </c>
      <c r="B7" s="11">
        <f>'Metrics Summary'!B6</f>
        <v>342</v>
      </c>
    </row>
    <row r="8" spans="1:19" ht="15.75" x14ac:dyDescent="0.25">
      <c r="A8" s="7" t="str">
        <f>'Metrics Summary'!A7</f>
        <v>Total Likes</v>
      </c>
      <c r="B8" s="9">
        <f>'Metrics Summary'!B7</f>
        <v>8080</v>
      </c>
    </row>
  </sheetData>
  <mergeCells count="1">
    <mergeCell ref="A1:S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Metrics Summary</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Shahid Hassan</dc:creator>
  <cp:lastModifiedBy>Shahid Hassan</cp:lastModifiedBy>
  <dcterms:created xsi:type="dcterms:W3CDTF">2025-04-13T07:29:54Z</dcterms:created>
  <dcterms:modified xsi:type="dcterms:W3CDTF">2025-04-25T05:11:59Z</dcterms:modified>
</cp:coreProperties>
</file>