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456A2BF2-06EB-40C8-9B2A-2C57BD69D9F0}" xr6:coauthVersionLast="47" xr6:coauthVersionMax="47" xr10:uidLastSave="{00000000-0000-0000-0000-000000000000}"/>
  <bookViews>
    <workbookView xWindow="-120" yWindow="-120" windowWidth="20730" windowHeight="11760" activeTab="3" xr2:uid="{00000000-000D-0000-FFFF-FFFF00000000}"/>
  </bookViews>
  <sheets>
    <sheet name="CustomerData" sheetId="1" r:id="rId1"/>
    <sheet name="Pivot Tables" sheetId="2" r:id="rId2"/>
    <sheet name="Dashboard" sheetId="4" r:id="rId3"/>
    <sheet name="CLV Summary Report" sheetId="3" r:id="rId4"/>
  </sheets>
  <definedNames>
    <definedName name="Slicer_Age_Group">#N/A</definedName>
    <definedName name="Slicer_Customer_Segment">#N/A</definedName>
    <definedName name="Slicer_Loc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 l="1"/>
  <c r="E4" i="3"/>
  <c r="B4" i="3"/>
  <c r="C2" i="1"/>
  <c r="C3" i="1"/>
  <c r="C4" i="1"/>
  <c r="C5" i="1"/>
  <c r="C6" i="1"/>
  <c r="C7" i="1"/>
  <c r="C8" i="1"/>
  <c r="C9" i="1"/>
  <c r="C10" i="1"/>
  <c r="C11" i="1"/>
  <c r="K3" i="1"/>
  <c r="K4" i="1"/>
  <c r="K5" i="1"/>
  <c r="K6" i="1"/>
  <c r="K7" i="1"/>
  <c r="K8" i="1"/>
  <c r="K9" i="1"/>
  <c r="K10" i="1"/>
  <c r="K11" i="1"/>
  <c r="K2" i="1"/>
  <c r="J3" i="1"/>
  <c r="J4" i="1"/>
  <c r="J5" i="1"/>
  <c r="J6" i="1"/>
  <c r="J7" i="1"/>
  <c r="J8" i="1"/>
  <c r="J9" i="1"/>
  <c r="L9" i="1" s="1"/>
  <c r="J10" i="1"/>
  <c r="L10" i="1" s="1"/>
  <c r="J11" i="1"/>
  <c r="J2" i="1"/>
  <c r="I3" i="1"/>
  <c r="L3" i="1" s="1"/>
  <c r="I4" i="1"/>
  <c r="L4" i="1" s="1"/>
  <c r="I5" i="1"/>
  <c r="L5" i="1" s="1"/>
  <c r="I6" i="1"/>
  <c r="L6" i="1" s="1"/>
  <c r="I7" i="1"/>
  <c r="L7" i="1" s="1"/>
  <c r="I8" i="1"/>
  <c r="L8" i="1" s="1"/>
  <c r="I9" i="1"/>
  <c r="I10" i="1"/>
  <c r="I11" i="1"/>
  <c r="L11" i="1" s="1"/>
  <c r="I2" i="1"/>
  <c r="L2" i="1" s="1"/>
</calcChain>
</file>

<file path=xl/sharedStrings.xml><?xml version="1.0" encoding="utf-8"?>
<sst xmlns="http://schemas.openxmlformats.org/spreadsheetml/2006/main" count="80" uniqueCount="47">
  <si>
    <t>Customer ID</t>
  </si>
  <si>
    <t>Customer Age</t>
  </si>
  <si>
    <t>Customer Segment</t>
  </si>
  <si>
    <t>Location</t>
  </si>
  <si>
    <t>Total Revenue</t>
  </si>
  <si>
    <t>Number of Purchases</t>
  </si>
  <si>
    <t>Time Period (Years)</t>
  </si>
  <si>
    <t>Average Purchase Value</t>
  </si>
  <si>
    <t>Purchase Frequency</t>
  </si>
  <si>
    <t>Customer Lifespan</t>
  </si>
  <si>
    <t>CLV</t>
  </si>
  <si>
    <t>A</t>
  </si>
  <si>
    <t>B</t>
  </si>
  <si>
    <t>C</t>
  </si>
  <si>
    <t>NY</t>
  </si>
  <si>
    <t>CA</t>
  </si>
  <si>
    <t>TX</t>
  </si>
  <si>
    <t>FL</t>
  </si>
  <si>
    <t>WA</t>
  </si>
  <si>
    <t>Grand Total</t>
  </si>
  <si>
    <t>Average CLV</t>
  </si>
  <si>
    <t>Total CLV</t>
  </si>
  <si>
    <t>Age Group</t>
  </si>
  <si>
    <t>20-30</t>
  </si>
  <si>
    <t>31-40</t>
  </si>
  <si>
    <t>41-50</t>
  </si>
  <si>
    <t>1.CLV by Customer Segment:</t>
  </si>
  <si>
    <t>2.CLV by Location:</t>
  </si>
  <si>
    <t>3.CLV by Age Group:</t>
  </si>
  <si>
    <t>Sum of Total Revenue</t>
  </si>
  <si>
    <t>Sum of Number of Purchases</t>
  </si>
  <si>
    <t>4.Top Customers by CLV</t>
  </si>
  <si>
    <t>Customer Lifetime Value Dashboard</t>
  </si>
  <si>
    <t>Customer Lifetime Value – Summary Report</t>
  </si>
  <si>
    <t>Average CLV per Customer</t>
  </si>
  <si>
    <t>Top Segment by CLV</t>
  </si>
  <si>
    <t>Top Location by CLV</t>
  </si>
  <si>
    <t>• Offer loyalty programs to 31-40 age group to increase retention</t>
  </si>
  <si>
    <t>• Encourage more purchases from Segment C</t>
  </si>
  <si>
    <t>📌 Recommendations</t>
  </si>
  <si>
    <t>• Customers in Segment A have higher purchase frequency</t>
  </si>
  <si>
    <t>• Customers aged 31–40 generate the highest average CLV: $1,625</t>
  </si>
  <si>
    <t>• Segment A has the highest average CLV: $1,625</t>
  </si>
  <si>
    <t>🔍 Key Insights</t>
  </si>
  <si>
    <t>TX,WA</t>
  </si>
  <si>
    <t>• TX and WA has the highest average CLV: $1,650</t>
  </si>
  <si>
    <t>• Focus marketing on Segment A,TX and 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</si>
</sst>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1"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22"/>
      <color theme="1"/>
      <name val="Calibri"/>
      <family val="2"/>
      <scheme val="minor"/>
    </font>
    <font>
      <b/>
      <sz val="22"/>
      <color theme="0"/>
      <name val="Rockwell Extra Bold"/>
      <family val="1"/>
    </font>
    <font>
      <b/>
      <i/>
      <sz val="11"/>
      <color theme="0"/>
      <name val="Calibri"/>
      <family val="2"/>
      <scheme val="minor"/>
    </font>
    <font>
      <b/>
      <sz val="24"/>
      <color theme="1"/>
      <name val="Calibri"/>
      <family val="2"/>
      <scheme val="minor"/>
    </font>
    <font>
      <b/>
      <sz val="24"/>
      <color theme="0"/>
      <name val="Calibri"/>
      <family val="2"/>
      <scheme val="minor"/>
    </font>
    <font>
      <sz val="10"/>
      <name val="Segoe UI"/>
      <family val="2"/>
    </font>
    <font>
      <b/>
      <sz val="12"/>
      <color theme="0"/>
      <name val="Segoe UI"/>
      <family val="2"/>
    </font>
  </fonts>
  <fills count="8">
    <fill>
      <patternFill patternType="none"/>
    </fill>
    <fill>
      <patternFill patternType="gray125"/>
    </fill>
    <fill>
      <patternFill patternType="solid">
        <fgColor theme="3" tint="-0.499984740745262"/>
        <bgColor indexed="64"/>
      </patternFill>
    </fill>
    <fill>
      <patternFill patternType="solid">
        <fgColor theme="0"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5" xfId="0" applyBorder="1"/>
    <xf numFmtId="0" fontId="0" fillId="0" borderId="1" xfId="0" applyBorder="1"/>
    <xf numFmtId="1" fontId="0" fillId="0" borderId="1" xfId="0" applyNumberFormat="1" applyBorder="1"/>
    <xf numFmtId="164" fontId="0" fillId="0" borderId="1" xfId="0" applyNumberFormat="1" applyBorder="1"/>
    <xf numFmtId="0" fontId="0" fillId="0" borderId="6" xfId="0" applyBorder="1"/>
    <xf numFmtId="0" fontId="0" fillId="0" borderId="7" xfId="0" applyBorder="1"/>
    <xf numFmtId="0" fontId="0" fillId="0" borderId="8" xfId="0" applyBorder="1"/>
    <xf numFmtId="1" fontId="0" fillId="0" borderId="8" xfId="0" applyNumberFormat="1" applyBorder="1"/>
    <xf numFmtId="164" fontId="0" fillId="0" borderId="8" xfId="0" applyNumberFormat="1" applyBorder="1"/>
    <xf numFmtId="0" fontId="0" fillId="0" borderId="9" xfId="0" applyBorder="1"/>
    <xf numFmtId="0" fontId="0" fillId="0" borderId="0" xfId="0" applyAlignment="1">
      <alignment horizontal="left"/>
    </xf>
    <xf numFmtId="165" fontId="0" fillId="0" borderId="0" xfId="0" applyNumberFormat="1"/>
    <xf numFmtId="0" fontId="0" fillId="3" borderId="0" xfId="0" applyFill="1"/>
    <xf numFmtId="0" fontId="0" fillId="3" borderId="13" xfId="0" applyFill="1" applyBorder="1"/>
    <xf numFmtId="0" fontId="0" fillId="3" borderId="14" xfId="0" applyFill="1" applyBorder="1"/>
    <xf numFmtId="0" fontId="0" fillId="3" borderId="15" xfId="0" applyFill="1" applyBorder="1"/>
    <xf numFmtId="0" fontId="0" fillId="3" borderId="16" xfId="0" applyFill="1" applyBorder="1"/>
    <xf numFmtId="0" fontId="0" fillId="3" borderId="17" xfId="0" applyFill="1" applyBorder="1"/>
    <xf numFmtId="0" fontId="0" fillId="3" borderId="18" xfId="0" applyFill="1" applyBorder="1"/>
    <xf numFmtId="0" fontId="0" fillId="3" borderId="19" xfId="0" applyFill="1" applyBorder="1"/>
    <xf numFmtId="0" fontId="0" fillId="3" borderId="20" xfId="0" applyFill="1" applyBorder="1"/>
    <xf numFmtId="165" fontId="0" fillId="0" borderId="1" xfId="0" applyNumberFormat="1" applyBorder="1"/>
    <xf numFmtId="0" fontId="0" fillId="0" borderId="1" xfId="0" applyBorder="1" applyAlignment="1">
      <alignment horizontal="left"/>
    </xf>
    <xf numFmtId="0" fontId="3" fillId="0" borderId="0" xfId="0" applyFont="1"/>
    <xf numFmtId="0" fontId="0" fillId="0" borderId="2" xfId="0" applyBorder="1" applyAlignment="1">
      <alignment horizontal="left"/>
    </xf>
    <xf numFmtId="165" fontId="0" fillId="0" borderId="2" xfId="0" applyNumberFormat="1" applyBorder="1"/>
    <xf numFmtId="1" fontId="0" fillId="0" borderId="2" xfId="0" applyNumberFormat="1" applyBorder="1"/>
    <xf numFmtId="0" fontId="3" fillId="4" borderId="21" xfId="0" applyFont="1" applyFill="1" applyBorder="1"/>
    <xf numFmtId="165" fontId="3" fillId="4" borderId="22" xfId="0" applyNumberFormat="1" applyFont="1" applyFill="1" applyBorder="1"/>
    <xf numFmtId="0" fontId="3" fillId="4" borderId="22" xfId="0" applyFont="1" applyFill="1" applyBorder="1"/>
    <xf numFmtId="0" fontId="3" fillId="4" borderId="23" xfId="0" applyFont="1" applyFill="1" applyBorder="1"/>
    <xf numFmtId="0" fontId="3" fillId="4" borderId="21" xfId="0" applyFont="1" applyFill="1" applyBorder="1" applyAlignment="1">
      <alignment horizontal="left"/>
    </xf>
    <xf numFmtId="1" fontId="3" fillId="4" borderId="23" xfId="0" applyNumberFormat="1" applyFont="1" applyFill="1" applyBorder="1"/>
    <xf numFmtId="165" fontId="3" fillId="4" borderId="23" xfId="0" applyNumberFormat="1" applyFont="1" applyFill="1" applyBorder="1"/>
    <xf numFmtId="0" fontId="0" fillId="5" borderId="0" xfId="0" applyFill="1"/>
    <xf numFmtId="0" fontId="1" fillId="5" borderId="0" xfId="0" applyFont="1" applyFill="1" applyAlignment="1">
      <alignment horizontal="center"/>
    </xf>
    <xf numFmtId="0" fontId="6" fillId="4" borderId="10"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5" fillId="2" borderId="0" xfId="0" applyFont="1" applyFill="1" applyAlignment="1">
      <alignment horizontal="center" vertical="center"/>
    </xf>
    <xf numFmtId="0" fontId="5" fillId="2" borderId="19" xfId="0" applyFont="1" applyFill="1" applyBorder="1" applyAlignment="1">
      <alignment horizontal="center" vertical="center"/>
    </xf>
    <xf numFmtId="165" fontId="7" fillId="6" borderId="13" xfId="0" applyNumberFormat="1" applyFont="1" applyFill="1" applyBorder="1" applyAlignment="1">
      <alignment horizontal="center" vertical="center"/>
    </xf>
    <xf numFmtId="165" fontId="7" fillId="6" borderId="15" xfId="0" applyNumberFormat="1" applyFont="1" applyFill="1" applyBorder="1" applyAlignment="1">
      <alignment horizontal="center" vertical="center"/>
    </xf>
    <xf numFmtId="165" fontId="7" fillId="6" borderId="16" xfId="0" applyNumberFormat="1" applyFont="1" applyFill="1" applyBorder="1" applyAlignment="1">
      <alignment horizontal="center" vertical="center"/>
    </xf>
    <xf numFmtId="165" fontId="7" fillId="6" borderId="17" xfId="0" applyNumberFormat="1" applyFont="1" applyFill="1" applyBorder="1" applyAlignment="1">
      <alignment horizontal="center" vertical="center"/>
    </xf>
    <xf numFmtId="165" fontId="7" fillId="6" borderId="18" xfId="0" applyNumberFormat="1" applyFont="1" applyFill="1" applyBorder="1" applyAlignment="1">
      <alignment horizontal="center" vertical="center"/>
    </xf>
    <xf numFmtId="165" fontId="7" fillId="6" borderId="20" xfId="0" applyNumberFormat="1" applyFont="1" applyFill="1" applyBorder="1" applyAlignment="1">
      <alignment horizontal="center" vertical="center"/>
    </xf>
    <xf numFmtId="165" fontId="7" fillId="6" borderId="14" xfId="0" applyNumberFormat="1" applyFont="1" applyFill="1" applyBorder="1" applyAlignment="1">
      <alignment horizontal="center" vertical="center"/>
    </xf>
    <xf numFmtId="165" fontId="7" fillId="6" borderId="0" xfId="0" applyNumberFormat="1" applyFont="1" applyFill="1" applyAlignment="1">
      <alignment horizontal="center" vertical="center"/>
    </xf>
    <xf numFmtId="165" fontId="7" fillId="6" borderId="19" xfId="0" applyNumberFormat="1" applyFont="1" applyFill="1" applyBorder="1" applyAlignment="1">
      <alignment horizontal="center" vertical="center"/>
    </xf>
    <xf numFmtId="0" fontId="4" fillId="6" borderId="13"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20" xfId="0" applyFont="1" applyFill="1" applyBorder="1" applyAlignment="1">
      <alignment horizontal="center" vertical="center"/>
    </xf>
    <xf numFmtId="0" fontId="0" fillId="4" borderId="0" xfId="0" applyFill="1" applyBorder="1"/>
    <xf numFmtId="0" fontId="10" fillId="4" borderId="0" xfId="0" applyFont="1" applyFill="1" applyBorder="1" applyAlignment="1">
      <alignment horizontal="center"/>
    </xf>
    <xf numFmtId="0" fontId="0" fillId="7" borderId="0" xfId="0" applyFill="1"/>
    <xf numFmtId="0" fontId="8" fillId="4" borderId="0" xfId="0" applyFont="1" applyFill="1" applyBorder="1" applyAlignment="1">
      <alignment horizontal="center" vertical="center"/>
    </xf>
    <xf numFmtId="0" fontId="9" fillId="7" borderId="0" xfId="0" applyFont="1" applyFill="1" applyBorder="1"/>
    <xf numFmtId="0" fontId="0" fillId="7" borderId="0" xfId="0" applyFill="1" applyBorder="1"/>
  </cellXfs>
  <cellStyles count="1">
    <cellStyle name="Normal" xfId="0" builtinId="0"/>
  </cellStyles>
  <dxfs count="12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00"/>
    </dxf>
    <dxf>
      <numFmt numFmtId="165" formatCode="&quot;$&quot;#,##0.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00"/>
    </dxf>
    <dxf>
      <numFmt numFmtId="165" formatCode="&quot;$&quot;#,##0.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00"/>
    </dxf>
    <dxf>
      <numFmt numFmtId="165" formatCode="&quot;$&quot;#,##0.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65" formatCode="&quot;$&quot;#,##0.00"/>
    </dxf>
    <dxf>
      <numFmt numFmtId="165" formatCode="&quot;$&quot;#,##0.0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[20.CLV_Customer_Lifetime_Value.xlsx]Pivot Tables!PivotTable1</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Lifetime Value by Segment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 CLV</c:v>
                </c:pt>
              </c:strCache>
            </c:strRef>
          </c:tx>
          <c:spPr>
            <a:solidFill>
              <a:schemeClr val="accent1"/>
            </a:solidFill>
            <a:ln>
              <a:noFill/>
            </a:ln>
            <a:effectLst/>
          </c:spPr>
          <c:invertIfNegative val="0"/>
          <c:cat>
            <c:strRef>
              <c:f>'Pivot Tables'!$B$4:$B$7</c:f>
              <c:strCache>
                <c:ptCount val="3"/>
                <c:pt idx="0">
                  <c:v>A</c:v>
                </c:pt>
                <c:pt idx="1">
                  <c:v>B</c:v>
                </c:pt>
                <c:pt idx="2">
                  <c:v>C</c:v>
                </c:pt>
              </c:strCache>
            </c:strRef>
          </c:cat>
          <c:val>
            <c:numRef>
              <c:f>'Pivot Tables'!$C$4:$C$7</c:f>
              <c:numCache>
                <c:formatCode>"$"#,##0.00</c:formatCode>
                <c:ptCount val="3"/>
                <c:pt idx="0">
                  <c:v>6700</c:v>
                </c:pt>
                <c:pt idx="1">
                  <c:v>4600</c:v>
                </c:pt>
                <c:pt idx="2">
                  <c:v>4000</c:v>
                </c:pt>
              </c:numCache>
            </c:numRef>
          </c:val>
          <c:extLst>
            <c:ext xmlns:c16="http://schemas.microsoft.com/office/drawing/2014/chart" uri="{C3380CC4-5D6E-409C-BE32-E72D297353CC}">
              <c16:uniqueId val="{00000000-4401-4E41-9149-26221584EB75}"/>
            </c:ext>
          </c:extLst>
        </c:ser>
        <c:ser>
          <c:idx val="1"/>
          <c:order val="1"/>
          <c:tx>
            <c:strRef>
              <c:f>'Pivot Tables'!$D$3</c:f>
              <c:strCache>
                <c:ptCount val="1"/>
                <c:pt idx="0">
                  <c:v>Average CLV</c:v>
                </c:pt>
              </c:strCache>
            </c:strRef>
          </c:tx>
          <c:spPr>
            <a:solidFill>
              <a:schemeClr val="accent2"/>
            </a:solidFill>
            <a:ln>
              <a:noFill/>
            </a:ln>
            <a:effectLst/>
          </c:spPr>
          <c:invertIfNegative val="0"/>
          <c:cat>
            <c:strRef>
              <c:f>'Pivot Tables'!$B$4:$B$7</c:f>
              <c:strCache>
                <c:ptCount val="3"/>
                <c:pt idx="0">
                  <c:v>A</c:v>
                </c:pt>
                <c:pt idx="1">
                  <c:v>B</c:v>
                </c:pt>
                <c:pt idx="2">
                  <c:v>C</c:v>
                </c:pt>
              </c:strCache>
            </c:strRef>
          </c:cat>
          <c:val>
            <c:numRef>
              <c:f>'Pivot Tables'!$D$4:$D$7</c:f>
              <c:numCache>
                <c:formatCode>"$"#,##0.00</c:formatCode>
                <c:ptCount val="3"/>
                <c:pt idx="0">
                  <c:v>1675</c:v>
                </c:pt>
                <c:pt idx="1">
                  <c:v>1533.3333333333333</c:v>
                </c:pt>
                <c:pt idx="2">
                  <c:v>1333.3333333333333</c:v>
                </c:pt>
              </c:numCache>
            </c:numRef>
          </c:val>
          <c:extLst>
            <c:ext xmlns:c16="http://schemas.microsoft.com/office/drawing/2014/chart" uri="{C3380CC4-5D6E-409C-BE32-E72D297353CC}">
              <c16:uniqueId val="{00000001-4401-4E41-9149-26221584EB75}"/>
            </c:ext>
          </c:extLst>
        </c:ser>
        <c:dLbls>
          <c:showLegendKey val="0"/>
          <c:showVal val="0"/>
          <c:showCatName val="0"/>
          <c:showSerName val="0"/>
          <c:showPercent val="0"/>
          <c:showBubbleSize val="0"/>
        </c:dLbls>
        <c:gapWidth val="267"/>
        <c:overlap val="-43"/>
        <c:axId val="9892864"/>
        <c:axId val="9878464"/>
      </c:barChart>
      <c:catAx>
        <c:axId val="989286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Customer Segment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878464"/>
        <c:crosses val="autoZero"/>
        <c:auto val="1"/>
        <c:lblAlgn val="ctr"/>
        <c:lblOffset val="100"/>
        <c:noMultiLvlLbl val="0"/>
      </c:catAx>
      <c:valAx>
        <c:axId val="987846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CLV</a:t>
                </a:r>
              </a:p>
            </c:rich>
          </c:tx>
          <c:layout>
            <c:manualLayout>
              <c:xMode val="edge"/>
              <c:yMode val="edge"/>
              <c:x val="1.9444444444444445E-2"/>
              <c:y val="0.428811606882473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89286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[20.CLV_Customer_Lifetime_Value.xlsx]Pivot Tables!PivotTable4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 by CLV</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 CLV</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Tables'!$G$4:$G$14</c:f>
              <c:strCache>
                <c:ptCount val="10"/>
                <c:pt idx="0">
                  <c:v>110</c:v>
                </c:pt>
                <c:pt idx="1">
                  <c:v>109</c:v>
                </c:pt>
                <c:pt idx="2">
                  <c:v>108</c:v>
                </c:pt>
                <c:pt idx="3">
                  <c:v>107</c:v>
                </c:pt>
                <c:pt idx="4">
                  <c:v>106</c:v>
                </c:pt>
                <c:pt idx="5">
                  <c:v>105</c:v>
                </c:pt>
                <c:pt idx="6">
                  <c:v>104</c:v>
                </c:pt>
                <c:pt idx="7">
                  <c:v>103</c:v>
                </c:pt>
                <c:pt idx="8">
                  <c:v>102</c:v>
                </c:pt>
                <c:pt idx="9">
                  <c:v>101</c:v>
                </c:pt>
              </c:strCache>
            </c:strRef>
          </c:cat>
          <c:val>
            <c:numRef>
              <c:f>'Pivot Tables'!$H$4:$H$14</c:f>
              <c:numCache>
                <c:formatCode>"$"#,##0.00</c:formatCode>
                <c:ptCount val="10"/>
                <c:pt idx="0">
                  <c:v>1500</c:v>
                </c:pt>
                <c:pt idx="1">
                  <c:v>1700</c:v>
                </c:pt>
                <c:pt idx="2">
                  <c:v>1300</c:v>
                </c:pt>
                <c:pt idx="3">
                  <c:v>2200</c:v>
                </c:pt>
                <c:pt idx="4">
                  <c:v>1100</c:v>
                </c:pt>
                <c:pt idx="5">
                  <c:v>1800.0000000000002</c:v>
                </c:pt>
                <c:pt idx="6">
                  <c:v>1200.0000000000002</c:v>
                </c:pt>
                <c:pt idx="7">
                  <c:v>2000.0000000000002</c:v>
                </c:pt>
                <c:pt idx="8">
                  <c:v>1500</c:v>
                </c:pt>
                <c:pt idx="9">
                  <c:v>1000</c:v>
                </c:pt>
              </c:numCache>
            </c:numRef>
          </c:val>
          <c:extLst>
            <c:ext xmlns:c16="http://schemas.microsoft.com/office/drawing/2014/chart" uri="{C3380CC4-5D6E-409C-BE32-E72D297353CC}">
              <c16:uniqueId val="{00000000-8030-4A8C-B2D5-6E2EB10379AE}"/>
            </c:ext>
          </c:extLst>
        </c:ser>
        <c:ser>
          <c:idx val="1"/>
          <c:order val="1"/>
          <c:tx>
            <c:strRef>
              <c:f>'Pivot Tables'!$I$3</c:f>
              <c:strCache>
                <c:ptCount val="1"/>
                <c:pt idx="0">
                  <c:v>Sum of Total Revenue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Tables'!$G$4:$G$14</c:f>
              <c:strCache>
                <c:ptCount val="10"/>
                <c:pt idx="0">
                  <c:v>110</c:v>
                </c:pt>
                <c:pt idx="1">
                  <c:v>109</c:v>
                </c:pt>
                <c:pt idx="2">
                  <c:v>108</c:v>
                </c:pt>
                <c:pt idx="3">
                  <c:v>107</c:v>
                </c:pt>
                <c:pt idx="4">
                  <c:v>106</c:v>
                </c:pt>
                <c:pt idx="5">
                  <c:v>105</c:v>
                </c:pt>
                <c:pt idx="6">
                  <c:v>104</c:v>
                </c:pt>
                <c:pt idx="7">
                  <c:v>103</c:v>
                </c:pt>
                <c:pt idx="8">
                  <c:v>102</c:v>
                </c:pt>
                <c:pt idx="9">
                  <c:v>101</c:v>
                </c:pt>
              </c:strCache>
            </c:strRef>
          </c:cat>
          <c:val>
            <c:numRef>
              <c:f>'Pivot Tables'!$I$4:$I$14</c:f>
              <c:numCache>
                <c:formatCode>"$"#,##0.00</c:formatCode>
                <c:ptCount val="10"/>
                <c:pt idx="0">
                  <c:v>1500</c:v>
                </c:pt>
                <c:pt idx="1">
                  <c:v>1700</c:v>
                </c:pt>
                <c:pt idx="2">
                  <c:v>1300</c:v>
                </c:pt>
                <c:pt idx="3">
                  <c:v>2200</c:v>
                </c:pt>
                <c:pt idx="4">
                  <c:v>1100</c:v>
                </c:pt>
                <c:pt idx="5">
                  <c:v>1800</c:v>
                </c:pt>
                <c:pt idx="6">
                  <c:v>1200</c:v>
                </c:pt>
                <c:pt idx="7">
                  <c:v>2000</c:v>
                </c:pt>
                <c:pt idx="8">
                  <c:v>1500</c:v>
                </c:pt>
                <c:pt idx="9">
                  <c:v>1000</c:v>
                </c:pt>
              </c:numCache>
            </c:numRef>
          </c:val>
          <c:extLst>
            <c:ext xmlns:c16="http://schemas.microsoft.com/office/drawing/2014/chart" uri="{C3380CC4-5D6E-409C-BE32-E72D297353CC}">
              <c16:uniqueId val="{00000001-8030-4A8C-B2D5-6E2EB10379AE}"/>
            </c:ext>
          </c:extLst>
        </c:ser>
        <c:ser>
          <c:idx val="2"/>
          <c:order val="2"/>
          <c:tx>
            <c:strRef>
              <c:f>'Pivot Tables'!$J$3</c:f>
              <c:strCache>
                <c:ptCount val="1"/>
                <c:pt idx="0">
                  <c:v>Sum of Number of Purchases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Tables'!$G$4:$G$14</c:f>
              <c:strCache>
                <c:ptCount val="10"/>
                <c:pt idx="0">
                  <c:v>110</c:v>
                </c:pt>
                <c:pt idx="1">
                  <c:v>109</c:v>
                </c:pt>
                <c:pt idx="2">
                  <c:v>108</c:v>
                </c:pt>
                <c:pt idx="3">
                  <c:v>107</c:v>
                </c:pt>
                <c:pt idx="4">
                  <c:v>106</c:v>
                </c:pt>
                <c:pt idx="5">
                  <c:v>105</c:v>
                </c:pt>
                <c:pt idx="6">
                  <c:v>104</c:v>
                </c:pt>
                <c:pt idx="7">
                  <c:v>103</c:v>
                </c:pt>
                <c:pt idx="8">
                  <c:v>102</c:v>
                </c:pt>
                <c:pt idx="9">
                  <c:v>101</c:v>
                </c:pt>
              </c:strCache>
            </c:strRef>
          </c:cat>
          <c:val>
            <c:numRef>
              <c:f>'Pivot Tables'!$J$4:$J$14</c:f>
              <c:numCache>
                <c:formatCode>0</c:formatCode>
                <c:ptCount val="10"/>
                <c:pt idx="0">
                  <c:v>12</c:v>
                </c:pt>
                <c:pt idx="1">
                  <c:v>13</c:v>
                </c:pt>
                <c:pt idx="2">
                  <c:v>11</c:v>
                </c:pt>
                <c:pt idx="3">
                  <c:v>16</c:v>
                </c:pt>
                <c:pt idx="4">
                  <c:v>10</c:v>
                </c:pt>
                <c:pt idx="5">
                  <c:v>14</c:v>
                </c:pt>
                <c:pt idx="6">
                  <c:v>9</c:v>
                </c:pt>
                <c:pt idx="7">
                  <c:v>15</c:v>
                </c:pt>
                <c:pt idx="8">
                  <c:v>12</c:v>
                </c:pt>
                <c:pt idx="9">
                  <c:v>10</c:v>
                </c:pt>
              </c:numCache>
            </c:numRef>
          </c:val>
          <c:extLst>
            <c:ext xmlns:c16="http://schemas.microsoft.com/office/drawing/2014/chart" uri="{C3380CC4-5D6E-409C-BE32-E72D297353CC}">
              <c16:uniqueId val="{00000002-8030-4A8C-B2D5-6E2EB10379AE}"/>
            </c:ext>
          </c:extLst>
        </c:ser>
        <c:dLbls>
          <c:showLegendKey val="0"/>
          <c:showVal val="0"/>
          <c:showCatName val="0"/>
          <c:showSerName val="0"/>
          <c:showPercent val="0"/>
          <c:showBubbleSize val="0"/>
        </c:dLbls>
        <c:gapWidth val="115"/>
        <c:overlap val="-20"/>
        <c:axId val="200143600"/>
        <c:axId val="200162800"/>
      </c:barChart>
      <c:catAx>
        <c:axId val="2001436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 ID</a:t>
                </a:r>
              </a:p>
            </c:rich>
          </c:tx>
          <c:layout>
            <c:manualLayout>
              <c:xMode val="edge"/>
              <c:yMode val="edge"/>
              <c:x val="0.14226190476190476"/>
              <c:y val="0.3980699564202155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62800"/>
        <c:crosses val="autoZero"/>
        <c:auto val="1"/>
        <c:lblAlgn val="ctr"/>
        <c:lblOffset val="100"/>
        <c:noMultiLvlLbl val="0"/>
      </c:catAx>
      <c:valAx>
        <c:axId val="20016280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CLV</a:t>
                </a:r>
              </a:p>
            </c:rich>
          </c:tx>
          <c:layout>
            <c:manualLayout>
              <c:xMode val="edge"/>
              <c:yMode val="edge"/>
              <c:x val="0.51191207349081369"/>
              <c:y val="0.8879396325459317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4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[20.CLV_Customer_Lifetime_Value.xlsx]Pivot Tables!PivotTable2</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Lifetime Value by Location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Tables'!$C$10</c:f>
              <c:strCache>
                <c:ptCount val="1"/>
                <c:pt idx="0">
                  <c:v>Total CLV</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Tables'!$B$11:$B$16</c:f>
              <c:strCache>
                <c:ptCount val="5"/>
                <c:pt idx="0">
                  <c:v>CA</c:v>
                </c:pt>
                <c:pt idx="1">
                  <c:v>FL</c:v>
                </c:pt>
                <c:pt idx="2">
                  <c:v>NY</c:v>
                </c:pt>
                <c:pt idx="3">
                  <c:v>TX</c:v>
                </c:pt>
                <c:pt idx="4">
                  <c:v>WA</c:v>
                </c:pt>
              </c:strCache>
            </c:strRef>
          </c:cat>
          <c:val>
            <c:numRef>
              <c:f>'Pivot Tables'!$C$11:$C$16</c:f>
              <c:numCache>
                <c:formatCode>"$"#,##0.00</c:formatCode>
                <c:ptCount val="5"/>
                <c:pt idx="0">
                  <c:v>2600</c:v>
                </c:pt>
                <c:pt idx="1">
                  <c:v>2900</c:v>
                </c:pt>
                <c:pt idx="2">
                  <c:v>3200</c:v>
                </c:pt>
                <c:pt idx="3">
                  <c:v>3300</c:v>
                </c:pt>
                <c:pt idx="4">
                  <c:v>3300</c:v>
                </c:pt>
              </c:numCache>
            </c:numRef>
          </c:val>
          <c:extLst>
            <c:ext xmlns:c16="http://schemas.microsoft.com/office/drawing/2014/chart" uri="{C3380CC4-5D6E-409C-BE32-E72D297353CC}">
              <c16:uniqueId val="{00000000-CFE1-4BEF-9024-897F93FC7C4F}"/>
            </c:ext>
          </c:extLst>
        </c:ser>
        <c:ser>
          <c:idx val="1"/>
          <c:order val="1"/>
          <c:tx>
            <c:strRef>
              <c:f>'Pivot Tables'!$D$10</c:f>
              <c:strCache>
                <c:ptCount val="1"/>
                <c:pt idx="0">
                  <c:v>Average CLV</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Tables'!$B$11:$B$16</c:f>
              <c:strCache>
                <c:ptCount val="5"/>
                <c:pt idx="0">
                  <c:v>CA</c:v>
                </c:pt>
                <c:pt idx="1">
                  <c:v>FL</c:v>
                </c:pt>
                <c:pt idx="2">
                  <c:v>NY</c:v>
                </c:pt>
                <c:pt idx="3">
                  <c:v>TX</c:v>
                </c:pt>
                <c:pt idx="4">
                  <c:v>WA</c:v>
                </c:pt>
              </c:strCache>
            </c:strRef>
          </c:cat>
          <c:val>
            <c:numRef>
              <c:f>'Pivot Tables'!$D$11:$D$16</c:f>
              <c:numCache>
                <c:formatCode>"$"#,##0.00</c:formatCode>
                <c:ptCount val="5"/>
                <c:pt idx="0">
                  <c:v>1300</c:v>
                </c:pt>
                <c:pt idx="1">
                  <c:v>1450</c:v>
                </c:pt>
                <c:pt idx="2">
                  <c:v>1600</c:v>
                </c:pt>
                <c:pt idx="3">
                  <c:v>1650</c:v>
                </c:pt>
                <c:pt idx="4">
                  <c:v>1650</c:v>
                </c:pt>
              </c:numCache>
            </c:numRef>
          </c:val>
          <c:extLst>
            <c:ext xmlns:c16="http://schemas.microsoft.com/office/drawing/2014/chart" uri="{C3380CC4-5D6E-409C-BE32-E72D297353CC}">
              <c16:uniqueId val="{00000001-CFE1-4BEF-9024-897F93FC7C4F}"/>
            </c:ext>
          </c:extLst>
        </c:ser>
        <c:dLbls>
          <c:dLblPos val="outEnd"/>
          <c:showLegendKey val="0"/>
          <c:showVal val="1"/>
          <c:showCatName val="0"/>
          <c:showSerName val="0"/>
          <c:showPercent val="0"/>
          <c:showBubbleSize val="0"/>
        </c:dLbls>
        <c:gapWidth val="227"/>
        <c:overlap val="-48"/>
        <c:axId val="1847731392"/>
        <c:axId val="1847731872"/>
      </c:barChart>
      <c:catAx>
        <c:axId val="18477313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Location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31872"/>
        <c:crosses val="autoZero"/>
        <c:auto val="1"/>
        <c:lblAlgn val="ctr"/>
        <c:lblOffset val="100"/>
        <c:noMultiLvlLbl val="0"/>
      </c:catAx>
      <c:valAx>
        <c:axId val="1847731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CLV</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3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[20.CLV_Customer_Lifetime_Value.xlsx]Pivot Tables!PivotTable3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CLV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Tables'!$C$19</c:f>
              <c:strCache>
                <c:ptCount val="1"/>
                <c:pt idx="0">
                  <c:v>Total CLV</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2A5-4482-A8C4-C75F49381FB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2A5-4482-A8C4-C75F49381FB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2A5-4482-A8C4-C75F49381F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Tables'!$B$20:$B$23</c:f>
              <c:strCache>
                <c:ptCount val="3"/>
                <c:pt idx="0">
                  <c:v>20-30</c:v>
                </c:pt>
                <c:pt idx="1">
                  <c:v>31-40</c:v>
                </c:pt>
                <c:pt idx="2">
                  <c:v>41-50</c:v>
                </c:pt>
              </c:strCache>
            </c:strRef>
          </c:cat>
          <c:val>
            <c:numRef>
              <c:f>'Pivot Tables'!$C$20:$C$23</c:f>
              <c:numCache>
                <c:formatCode>"$"#,##0.00</c:formatCode>
                <c:ptCount val="3"/>
                <c:pt idx="0">
                  <c:v>5600</c:v>
                </c:pt>
                <c:pt idx="1">
                  <c:v>6600</c:v>
                </c:pt>
                <c:pt idx="2">
                  <c:v>3100</c:v>
                </c:pt>
              </c:numCache>
            </c:numRef>
          </c:val>
          <c:extLst>
            <c:ext xmlns:c16="http://schemas.microsoft.com/office/drawing/2014/chart" uri="{C3380CC4-5D6E-409C-BE32-E72D297353CC}">
              <c16:uniqueId val="{00000006-02A5-4482-A8C4-C75F49381FB9}"/>
            </c:ext>
          </c:extLst>
        </c:ser>
        <c:ser>
          <c:idx val="1"/>
          <c:order val="1"/>
          <c:tx>
            <c:strRef>
              <c:f>'Pivot Tables'!$D$19</c:f>
              <c:strCache>
                <c:ptCount val="1"/>
                <c:pt idx="0">
                  <c:v>Average CLV</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02A5-4482-A8C4-C75F49381FB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02A5-4482-A8C4-C75F49381FB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02A5-4482-A8C4-C75F49381F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Tables'!$B$20:$B$23</c:f>
              <c:strCache>
                <c:ptCount val="3"/>
                <c:pt idx="0">
                  <c:v>20-30</c:v>
                </c:pt>
                <c:pt idx="1">
                  <c:v>31-40</c:v>
                </c:pt>
                <c:pt idx="2">
                  <c:v>41-50</c:v>
                </c:pt>
              </c:strCache>
            </c:strRef>
          </c:cat>
          <c:val>
            <c:numRef>
              <c:f>'Pivot Tables'!$D$20:$D$23</c:f>
              <c:numCache>
                <c:formatCode>"$"#,##0.00</c:formatCode>
                <c:ptCount val="3"/>
                <c:pt idx="0">
                  <c:v>1400</c:v>
                </c:pt>
                <c:pt idx="1">
                  <c:v>1650</c:v>
                </c:pt>
                <c:pt idx="2">
                  <c:v>1550</c:v>
                </c:pt>
              </c:numCache>
            </c:numRef>
          </c:val>
          <c:extLst>
            <c:ext xmlns:c16="http://schemas.microsoft.com/office/drawing/2014/chart" uri="{C3380CC4-5D6E-409C-BE32-E72D297353CC}">
              <c16:uniqueId val="{0000000D-02A5-4482-A8C4-C75F49381F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485775</xdr:colOff>
      <xdr:row>4</xdr:row>
      <xdr:rowOff>19051</xdr:rowOff>
    </xdr:from>
    <xdr:to>
      <xdr:col>9</xdr:col>
      <xdr:colOff>485775</xdr:colOff>
      <xdr:row>13</xdr:row>
      <xdr:rowOff>19051</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E2EADA8D-8FB1-49BE-9543-5375FA1F0AC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143375" y="9620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323850</xdr:colOff>
      <xdr:row>4</xdr:row>
      <xdr:rowOff>9526</xdr:rowOff>
    </xdr:from>
    <xdr:to>
      <xdr:col>6</xdr:col>
      <xdr:colOff>323850</xdr:colOff>
      <xdr:row>12</xdr:row>
      <xdr:rowOff>180976</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507947EF-7741-4EB4-A6B5-D44A52DA3AB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152650" y="9525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3</xdr:row>
      <xdr:rowOff>180976</xdr:rowOff>
    </xdr:from>
    <xdr:to>
      <xdr:col>3</xdr:col>
      <xdr:colOff>104775</xdr:colOff>
      <xdr:row>12</xdr:row>
      <xdr:rowOff>180976</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62B64CE6-9B03-4429-86E4-4992BAA35F2C}"/>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4775" y="93345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114300</xdr:colOff>
      <xdr:row>14</xdr:row>
      <xdr:rowOff>19050</xdr:rowOff>
    </xdr:from>
    <xdr:to>
      <xdr:col>20</xdr:col>
      <xdr:colOff>342900</xdr:colOff>
      <xdr:row>28</xdr:row>
      <xdr:rowOff>152400</xdr:rowOff>
    </xdr:to>
    <xdr:graphicFrame macro="">
      <xdr:nvGraphicFramePr>
        <xdr:cNvPr id="5" name="Chart 4">
          <a:extLst>
            <a:ext uri="{FF2B5EF4-FFF2-40B4-BE49-F238E27FC236}">
              <a16:creationId xmlns:a16="http://schemas.microsoft.com/office/drawing/2014/main" id="{E3879907-C65B-403C-AC61-1E4082388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0</xdr:row>
      <xdr:rowOff>1</xdr:rowOff>
    </xdr:from>
    <xdr:to>
      <xdr:col>20</xdr:col>
      <xdr:colOff>352425</xdr:colOff>
      <xdr:row>13</xdr:row>
      <xdr:rowOff>180976</xdr:rowOff>
    </xdr:to>
    <xdr:graphicFrame macro="">
      <xdr:nvGraphicFramePr>
        <xdr:cNvPr id="6" name="Chart 5">
          <a:extLst>
            <a:ext uri="{FF2B5EF4-FFF2-40B4-BE49-F238E27FC236}">
              <a16:creationId xmlns:a16="http://schemas.microsoft.com/office/drawing/2014/main" id="{81507625-93FD-46F9-B0D3-AF461B6B4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19049</xdr:rowOff>
    </xdr:from>
    <xdr:to>
      <xdr:col>7</xdr:col>
      <xdr:colOff>38100</xdr:colOff>
      <xdr:row>28</xdr:row>
      <xdr:rowOff>123825</xdr:rowOff>
    </xdr:to>
    <xdr:graphicFrame macro="">
      <xdr:nvGraphicFramePr>
        <xdr:cNvPr id="7" name="Chart 6">
          <a:extLst>
            <a:ext uri="{FF2B5EF4-FFF2-40B4-BE49-F238E27FC236}">
              <a16:creationId xmlns:a16="http://schemas.microsoft.com/office/drawing/2014/main" id="{F206F5F2-D8EB-4F46-A377-F2A084176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85725</xdr:colOff>
      <xdr:row>14</xdr:row>
      <xdr:rowOff>19050</xdr:rowOff>
    </xdr:from>
    <xdr:to>
      <xdr:col>14</xdr:col>
      <xdr:colOff>85724</xdr:colOff>
      <xdr:row>28</xdr:row>
      <xdr:rowOff>152400</xdr:rowOff>
    </xdr:to>
    <xdr:graphicFrame macro="">
      <xdr:nvGraphicFramePr>
        <xdr:cNvPr id="8" name="Chart 7">
          <a:extLst>
            <a:ext uri="{FF2B5EF4-FFF2-40B4-BE49-F238E27FC236}">
              <a16:creationId xmlns:a16="http://schemas.microsoft.com/office/drawing/2014/main" id="{547469B6-C1A7-4C69-B5FD-582B67913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61.626030092593" createdVersion="8" refreshedVersion="8" minRefreshableVersion="3" recordCount="10" xr:uid="{58FD4F27-8742-4813-A7AA-9DBDADC3C46A}">
  <cacheSource type="worksheet">
    <worksheetSource name="Table1"/>
  </cacheSource>
  <cacheFields count="12">
    <cacheField name="Customer ID" numFmtId="0">
      <sharedItems containsSemiMixedTypes="0" containsString="0" containsNumber="1" containsInteger="1" minValue="101" maxValue="110" count="10">
        <n v="101"/>
        <n v="102"/>
        <n v="103"/>
        <n v="104"/>
        <n v="105"/>
        <n v="106"/>
        <n v="107"/>
        <n v="108"/>
        <n v="109"/>
        <n v="110"/>
      </sharedItems>
    </cacheField>
    <cacheField name="Customer Age" numFmtId="0">
      <sharedItems containsSemiMixedTypes="0" containsString="0" containsNumber="1" containsInteger="1" minValue="25" maxValue="50"/>
    </cacheField>
    <cacheField name="Age Group" numFmtId="0">
      <sharedItems count="3">
        <s v="20-30"/>
        <s v="31-40"/>
        <s v="41-50"/>
      </sharedItems>
    </cacheField>
    <cacheField name="Customer Segment" numFmtId="0">
      <sharedItems count="3">
        <s v="A"/>
        <s v="B"/>
        <s v="C"/>
      </sharedItems>
    </cacheField>
    <cacheField name="Location" numFmtId="0">
      <sharedItems count="5">
        <s v="NY"/>
        <s v="CA"/>
        <s v="TX"/>
        <s v="FL"/>
        <s v="WA"/>
      </sharedItems>
    </cacheField>
    <cacheField name="Total Revenue" numFmtId="0">
      <sharedItems containsSemiMixedTypes="0" containsString="0" containsNumber="1" containsInteger="1" minValue="1000" maxValue="2200"/>
    </cacheField>
    <cacheField name="Number of Purchases" numFmtId="0">
      <sharedItems containsSemiMixedTypes="0" containsString="0" containsNumber="1" containsInteger="1" minValue="9" maxValue="16"/>
    </cacheField>
    <cacheField name="Time Period (Years)" numFmtId="0">
      <sharedItems containsSemiMixedTypes="0" containsString="0" containsNumber="1" containsInteger="1" minValue="3" maxValue="7"/>
    </cacheField>
    <cacheField name="Average Purchase Value" numFmtId="1">
      <sharedItems containsSemiMixedTypes="0" containsString="0" containsNumber="1" minValue="100" maxValue="137.5"/>
    </cacheField>
    <cacheField name="Purchase Frequency" numFmtId="164">
      <sharedItems containsSemiMixedTypes="0" containsString="0" containsNumber="1" minValue="1.8" maxValue="3.5"/>
    </cacheField>
    <cacheField name="Customer Lifespan" numFmtId="0">
      <sharedItems containsSemiMixedTypes="0" containsString="0" containsNumber="1" containsInteger="1" minValue="3" maxValue="7"/>
    </cacheField>
    <cacheField name="CLV" numFmtId="0">
      <sharedItems containsSemiMixedTypes="0" containsString="0" containsNumber="1" minValue="1000" maxValue="2200"/>
    </cacheField>
  </cacheFields>
  <extLst>
    <ext xmlns:x14="http://schemas.microsoft.com/office/spreadsheetml/2009/9/main" uri="{725AE2AE-9491-48be-B2B4-4EB974FC3084}">
      <x14:pivotCacheDefinition pivotCacheId="1395264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0"/>
    <x v="0"/>
    <x v="0"/>
    <x v="0"/>
    <n v="1000"/>
    <n v="10"/>
    <n v="5"/>
    <n v="100"/>
    <n v="2"/>
    <n v="5"/>
    <n v="1000"/>
  </r>
  <r>
    <x v="1"/>
    <n v="40"/>
    <x v="1"/>
    <x v="1"/>
    <x v="1"/>
    <n v="1500"/>
    <n v="12"/>
    <n v="4"/>
    <n v="125"/>
    <n v="3"/>
    <n v="4"/>
    <n v="1500"/>
  </r>
  <r>
    <x v="2"/>
    <n v="25"/>
    <x v="0"/>
    <x v="0"/>
    <x v="2"/>
    <n v="2000"/>
    <n v="15"/>
    <n v="6"/>
    <n v="133.33333333333334"/>
    <n v="2.5"/>
    <n v="6"/>
    <n v="2000.0000000000002"/>
  </r>
  <r>
    <x v="3"/>
    <n v="35"/>
    <x v="1"/>
    <x v="2"/>
    <x v="3"/>
    <n v="1200"/>
    <n v="9"/>
    <n v="5"/>
    <n v="133.33333333333334"/>
    <n v="1.8"/>
    <n v="5"/>
    <n v="1200.0000000000002"/>
  </r>
  <r>
    <x v="4"/>
    <n v="50"/>
    <x v="2"/>
    <x v="1"/>
    <x v="4"/>
    <n v="1800"/>
    <n v="14"/>
    <n v="4"/>
    <n v="128.57142857142858"/>
    <n v="3.5"/>
    <n v="4"/>
    <n v="1800.0000000000002"/>
  </r>
  <r>
    <x v="5"/>
    <n v="28"/>
    <x v="0"/>
    <x v="2"/>
    <x v="1"/>
    <n v="1100"/>
    <n v="10"/>
    <n v="3"/>
    <n v="110"/>
    <n v="3.3333333333333335"/>
    <n v="3"/>
    <n v="1100"/>
  </r>
  <r>
    <x v="6"/>
    <n v="33"/>
    <x v="1"/>
    <x v="0"/>
    <x v="0"/>
    <n v="2200"/>
    <n v="16"/>
    <n v="7"/>
    <n v="137.5"/>
    <n v="2.2857142857142856"/>
    <n v="7"/>
    <n v="2200"/>
  </r>
  <r>
    <x v="7"/>
    <n v="45"/>
    <x v="2"/>
    <x v="1"/>
    <x v="2"/>
    <n v="1300"/>
    <n v="11"/>
    <n v="6"/>
    <n v="118.18181818181819"/>
    <n v="1.8333333333333333"/>
    <n v="6"/>
    <n v="1300"/>
  </r>
  <r>
    <x v="8"/>
    <n v="38"/>
    <x v="1"/>
    <x v="2"/>
    <x v="3"/>
    <n v="1700"/>
    <n v="13"/>
    <n v="5"/>
    <n v="130.76923076923077"/>
    <n v="2.6"/>
    <n v="5"/>
    <n v="1700"/>
  </r>
  <r>
    <x v="9"/>
    <n v="29"/>
    <x v="0"/>
    <x v="0"/>
    <x v="4"/>
    <n v="1500"/>
    <n v="12"/>
    <n v="4"/>
    <n v="125"/>
    <n v="3"/>
    <n v="4"/>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41B85A-7C93-4A55-9A0F-6C5AB742B2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Group">
  <location ref="B19:D23" firstHeaderRow="0" firstDataRow="1" firstDataCol="1"/>
  <pivotFields count="12">
    <pivotField showAll="0"/>
    <pivotField showAll="0"/>
    <pivotField axis="axisRow" showAll="0">
      <items count="4">
        <item x="0"/>
        <item x="1"/>
        <item x="2"/>
        <item t="default"/>
      </items>
    </pivotField>
    <pivotField showAll="0">
      <items count="4">
        <item x="0"/>
        <item x="1"/>
        <item x="2"/>
        <item t="default"/>
      </items>
    </pivotField>
    <pivotField showAll="0">
      <items count="6">
        <item x="1"/>
        <item x="3"/>
        <item x="0"/>
        <item x="2"/>
        <item x="4"/>
        <item t="default"/>
      </items>
    </pivotField>
    <pivotField showAll="0"/>
    <pivotField showAll="0"/>
    <pivotField showAll="0"/>
    <pivotField numFmtId="1" showAll="0"/>
    <pivotField numFmtId="164" showAll="0"/>
    <pivotField showAll="0"/>
    <pivotField dataField="1" showAll="0"/>
  </pivotFields>
  <rowFields count="1">
    <field x="2"/>
  </rowFields>
  <rowItems count="4">
    <i>
      <x/>
    </i>
    <i>
      <x v="1"/>
    </i>
    <i>
      <x v="2"/>
    </i>
    <i t="grand">
      <x/>
    </i>
  </rowItems>
  <colFields count="1">
    <field x="-2"/>
  </colFields>
  <colItems count="2">
    <i>
      <x/>
    </i>
    <i i="1">
      <x v="1"/>
    </i>
  </colItems>
  <dataFields count="2">
    <dataField name="Total CLV" fld="11" baseField="2" baseItem="0"/>
    <dataField name="Average CLV" fld="11" subtotal="average" baseField="2" baseItem="0" numFmtId="1"/>
  </dataFields>
  <formats count="27">
    <format dxfId="26">
      <pivotArea outline="0" collapsedLevelsAreSubtotals="1" fieldPosition="0">
        <references count="1">
          <reference field="4294967294" count="1" selected="0">
            <x v="1"/>
          </reference>
        </references>
      </pivotArea>
    </format>
    <format dxfId="25">
      <pivotArea outline="0" collapsedLevelsAreSubtotals="1" fieldPosition="0"/>
    </format>
    <format dxfId="24">
      <pivotArea dataOnly="0" labelOnly="1" outline="0" fieldPosition="0">
        <references count="1">
          <reference field="4294967294" count="2">
            <x v="0"/>
            <x v="1"/>
          </reference>
        </references>
      </pivotArea>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 dxfId="11">
      <pivotArea field="2" type="button" dataOnly="0" labelOnly="1" outline="0" axis="axisRow" fieldPosition="0"/>
    </format>
    <format dxfId="10">
      <pivotArea dataOnly="0" labelOnly="1" outline="0" fieldPosition="0">
        <references count="1">
          <reference field="4294967294" count="2">
            <x v="0"/>
            <x v="1"/>
          </reference>
        </references>
      </pivotArea>
    </format>
    <format dxfId="9">
      <pivotArea grandRow="1" outline="0" collapsedLevelsAreSubtotals="1" fieldPosition="0"/>
    </format>
    <format dxfId="8">
      <pivotArea dataOnly="0" labelOnly="1" grandRow="1" outline="0" fieldPosition="0"/>
    </format>
    <format dxfId="7">
      <pivotArea field="2" type="button" dataOnly="0" labelOnly="1" outline="0" axis="axisRow" fieldPosition="0"/>
    </format>
    <format dxfId="6">
      <pivotArea dataOnly="0" labelOnly="1" outline="0" fieldPosition="0">
        <references count="1">
          <reference field="4294967294" count="2">
            <x v="0"/>
            <x v="1"/>
          </reference>
        </references>
      </pivotArea>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field="2" type="button" dataOnly="0" labelOnly="1" outline="0" axis="axisRow" fieldPosition="0"/>
    </format>
    <format dxfId="0">
      <pivotArea dataOnly="0" labelOnly="1" outline="0" fieldPosition="0">
        <references count="1">
          <reference field="4294967294" count="2">
            <x v="0"/>
            <x v="1"/>
          </reference>
        </references>
      </pivotArea>
    </format>
  </formats>
  <chartFormats count="8">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2" count="1" selected="0">
            <x v="0"/>
          </reference>
        </references>
      </pivotArea>
    </chartFormat>
    <chartFormat chart="5" format="28">
      <pivotArea type="data" outline="0" fieldPosition="0">
        <references count="2">
          <reference field="4294967294" count="1" selected="0">
            <x v="0"/>
          </reference>
          <reference field="2" count="1" selected="0">
            <x v="1"/>
          </reference>
        </references>
      </pivotArea>
    </chartFormat>
    <chartFormat chart="5" format="29">
      <pivotArea type="data" outline="0" fieldPosition="0">
        <references count="2">
          <reference field="4294967294" count="1" selected="0">
            <x v="0"/>
          </reference>
          <reference field="2" count="1" selected="0">
            <x v="2"/>
          </reference>
        </references>
      </pivotArea>
    </chartFormat>
    <chartFormat chart="5" format="30" series="1">
      <pivotArea type="data" outline="0" fieldPosition="0">
        <references count="1">
          <reference field="4294967294" count="1" selected="0">
            <x v="1"/>
          </reference>
        </references>
      </pivotArea>
    </chartFormat>
    <chartFormat chart="5" format="31">
      <pivotArea type="data" outline="0" fieldPosition="0">
        <references count="2">
          <reference field="4294967294" count="1" selected="0">
            <x v="1"/>
          </reference>
          <reference field="2" count="1" selected="0">
            <x v="0"/>
          </reference>
        </references>
      </pivotArea>
    </chartFormat>
    <chartFormat chart="5" format="32">
      <pivotArea type="data" outline="0" fieldPosition="0">
        <references count="2">
          <reference field="4294967294" count="1" selected="0">
            <x v="1"/>
          </reference>
          <reference field="2" count="1" selected="0">
            <x v="1"/>
          </reference>
        </references>
      </pivotArea>
    </chartFormat>
    <chartFormat chart="5" format="33">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24E094-0C3F-44E7-AD4E-4645A24E14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Location">
  <location ref="B10:D16" firstHeaderRow="0" firstDataRow="1" firstDataCol="1"/>
  <pivotFields count="12">
    <pivotField showAll="0"/>
    <pivotField showAll="0"/>
    <pivotField showAll="0">
      <items count="4">
        <item x="0"/>
        <item x="1"/>
        <item x="2"/>
        <item t="default"/>
      </items>
    </pivotField>
    <pivotField showAll="0">
      <items count="4">
        <item x="0"/>
        <item x="1"/>
        <item x="2"/>
        <item t="default"/>
      </items>
    </pivotField>
    <pivotField axis="axisRow" showAll="0">
      <items count="6">
        <item x="1"/>
        <item x="3"/>
        <item x="0"/>
        <item x="2"/>
        <item x="4"/>
        <item t="default"/>
      </items>
    </pivotField>
    <pivotField showAll="0"/>
    <pivotField showAll="0"/>
    <pivotField showAll="0"/>
    <pivotField numFmtId="1" showAll="0"/>
    <pivotField numFmtId="164" showAll="0"/>
    <pivotField showAll="0"/>
    <pivotField dataField="1" showAll="0"/>
  </pivotFields>
  <rowFields count="1">
    <field x="4"/>
  </rowFields>
  <rowItems count="6">
    <i>
      <x/>
    </i>
    <i>
      <x v="1"/>
    </i>
    <i>
      <x v="2"/>
    </i>
    <i>
      <x v="3"/>
    </i>
    <i>
      <x v="4"/>
    </i>
    <i t="grand">
      <x/>
    </i>
  </rowItems>
  <colFields count="1">
    <field x="-2"/>
  </colFields>
  <colItems count="2">
    <i>
      <x/>
    </i>
    <i i="1">
      <x v="1"/>
    </i>
  </colItems>
  <dataFields count="2">
    <dataField name="Total CLV" fld="11" baseField="3" baseItem="0"/>
    <dataField name="Average CLV" fld="11" subtotal="average" baseField="2" baseItem="0" numFmtId="1"/>
  </dataFields>
  <formats count="27">
    <format dxfId="53">
      <pivotArea outline="0" collapsedLevelsAreSubtotals="1" fieldPosition="0">
        <references count="1">
          <reference field="4294967294" count="1" selected="0">
            <x v="1"/>
          </reference>
        </references>
      </pivotArea>
    </format>
    <format dxfId="52">
      <pivotArea outline="0" collapsedLevelsAreSubtotals="1" fieldPosition="0"/>
    </format>
    <format dxfId="51">
      <pivotArea dataOnly="0" labelOnly="1" outline="0" fieldPosition="0">
        <references count="1">
          <reference field="4294967294" count="2">
            <x v="0"/>
            <x v="1"/>
          </reference>
        </references>
      </pivotArea>
    </format>
    <format dxfId="50">
      <pivotArea type="all" dataOnly="0" outline="0" fieldPosition="0"/>
    </format>
    <format dxfId="49">
      <pivotArea outline="0" collapsedLevelsAreSubtotals="1" fieldPosition="0"/>
    </format>
    <format dxfId="48">
      <pivotArea field="4" type="button" dataOnly="0" labelOnly="1" outline="0" axis="axisRow" fieldPosition="0"/>
    </format>
    <format dxfId="47">
      <pivotArea dataOnly="0" labelOnly="1" fieldPosition="0">
        <references count="1">
          <reference field="4" count="0"/>
        </references>
      </pivotArea>
    </format>
    <format dxfId="46">
      <pivotArea dataOnly="0" labelOnly="1" grandRow="1" outline="0" fieldPosition="0"/>
    </format>
    <format dxfId="45">
      <pivotArea dataOnly="0" labelOnly="1" outline="0" fieldPosition="0">
        <references count="1">
          <reference field="4294967294" count="2">
            <x v="0"/>
            <x v="1"/>
          </reference>
        </references>
      </pivotArea>
    </format>
    <format dxfId="44">
      <pivotArea type="all" dataOnly="0" outline="0" fieldPosition="0"/>
    </format>
    <format dxfId="43">
      <pivotArea outline="0" collapsedLevelsAreSubtotals="1" fieldPosition="0"/>
    </format>
    <format dxfId="42">
      <pivotArea field="4" type="button" dataOnly="0" labelOnly="1" outline="0" axis="axisRow" fieldPosition="0"/>
    </format>
    <format dxfId="41">
      <pivotArea dataOnly="0" labelOnly="1" fieldPosition="0">
        <references count="1">
          <reference field="4" count="0"/>
        </references>
      </pivotArea>
    </format>
    <format dxfId="40">
      <pivotArea dataOnly="0" labelOnly="1" grandRow="1" outline="0" fieldPosition="0"/>
    </format>
    <format dxfId="39">
      <pivotArea dataOnly="0" labelOnly="1" outline="0" fieldPosition="0">
        <references count="1">
          <reference field="4294967294" count="2">
            <x v="0"/>
            <x v="1"/>
          </reference>
        </references>
      </pivotArea>
    </format>
    <format dxfId="38">
      <pivotArea field="4" type="button" dataOnly="0" labelOnly="1" outline="0" axis="axisRow" fieldPosition="0"/>
    </format>
    <format dxfId="37">
      <pivotArea dataOnly="0" labelOnly="1" outline="0" fieldPosition="0">
        <references count="1">
          <reference field="4294967294" count="2">
            <x v="0"/>
            <x v="1"/>
          </reference>
        </references>
      </pivotArea>
    </format>
    <format dxfId="36">
      <pivotArea grandRow="1" outline="0" collapsedLevelsAreSubtotals="1" fieldPosition="0"/>
    </format>
    <format dxfId="35">
      <pivotArea dataOnly="0" labelOnly="1" grandRow="1" outline="0" fieldPosition="0"/>
    </format>
    <format dxfId="34">
      <pivotArea field="4" type="button" dataOnly="0" labelOnly="1" outline="0" axis="axisRow" fieldPosition="0"/>
    </format>
    <format dxfId="33">
      <pivotArea dataOnly="0" labelOnly="1" outline="0" fieldPosition="0">
        <references count="1">
          <reference field="4294967294" count="2">
            <x v="0"/>
            <x v="1"/>
          </reference>
        </references>
      </pivotArea>
    </format>
    <format dxfId="32">
      <pivotArea grandRow="1" outline="0" collapsedLevelsAreSubtotals="1" fieldPosition="0"/>
    </format>
    <format dxfId="31">
      <pivotArea dataOnly="0" labelOnly="1" grandRow="1" outline="0" fieldPosition="0"/>
    </format>
    <format dxfId="30">
      <pivotArea grandRow="1" outline="0" collapsedLevelsAreSubtotals="1" fieldPosition="0"/>
    </format>
    <format dxfId="29">
      <pivotArea dataOnly="0" labelOnly="1" grandRow="1" outline="0" fieldPosition="0"/>
    </format>
    <format dxfId="28">
      <pivotArea field="4" type="button" dataOnly="0" labelOnly="1" outline="0" axis="axisRow" fieldPosition="0"/>
    </format>
    <format dxfId="27">
      <pivotArea dataOnly="0" labelOnly="1" outline="0" fieldPosition="0">
        <references count="1">
          <reference field="4294967294" count="2">
            <x v="0"/>
            <x v="1"/>
          </reference>
        </references>
      </pivotArea>
    </format>
  </format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F51CFC-C2D7-4C10-8DEB-47CE2F6F3B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ustomer Segment">
  <location ref="B3:D7" firstHeaderRow="0" firstDataRow="1" firstDataCol="1"/>
  <pivotFields count="12">
    <pivotField showAll="0">
      <items count="11">
        <item x="0"/>
        <item x="1"/>
        <item x="2"/>
        <item x="3"/>
        <item x="4"/>
        <item x="5"/>
        <item x="6"/>
        <item x="7"/>
        <item x="8"/>
        <item x="9"/>
        <item t="default"/>
      </items>
    </pivotField>
    <pivotField showAll="0"/>
    <pivotField showAll="0">
      <items count="4">
        <item x="0"/>
        <item x="1"/>
        <item x="2"/>
        <item t="default"/>
      </items>
    </pivotField>
    <pivotField axis="axisRow" showAll="0">
      <items count="4">
        <item x="0"/>
        <item x="1"/>
        <item x="2"/>
        <item t="default"/>
      </items>
    </pivotField>
    <pivotField showAll="0">
      <items count="6">
        <item x="1"/>
        <item x="3"/>
        <item x="0"/>
        <item x="2"/>
        <item x="4"/>
        <item t="default"/>
      </items>
    </pivotField>
    <pivotField showAll="0"/>
    <pivotField showAll="0"/>
    <pivotField showAll="0"/>
    <pivotField numFmtId="1" showAll="0"/>
    <pivotField numFmtId="164" showAll="0"/>
    <pivotField showAll="0"/>
    <pivotField dataField="1" showAll="0"/>
  </pivotFields>
  <rowFields count="1">
    <field x="3"/>
  </rowFields>
  <rowItems count="4">
    <i>
      <x/>
    </i>
    <i>
      <x v="1"/>
    </i>
    <i>
      <x v="2"/>
    </i>
    <i t="grand">
      <x/>
    </i>
  </rowItems>
  <colFields count="1">
    <field x="-2"/>
  </colFields>
  <colItems count="2">
    <i>
      <x/>
    </i>
    <i i="1">
      <x v="1"/>
    </i>
  </colItems>
  <dataFields count="2">
    <dataField name="Total CLV" fld="11" baseField="2" baseItem="0"/>
    <dataField name="Average CLV" fld="11" subtotal="average" baseField="2" baseItem="0" numFmtId="1"/>
  </dataFields>
  <formats count="27">
    <format dxfId="80">
      <pivotArea outline="0" collapsedLevelsAreSubtotals="1" fieldPosition="0">
        <references count="1">
          <reference field="4294967294" count="1" selected="0">
            <x v="1"/>
          </reference>
        </references>
      </pivotArea>
    </format>
    <format dxfId="79">
      <pivotArea outline="0" collapsedLevelsAreSubtotals="1" fieldPosition="0"/>
    </format>
    <format dxfId="7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3" type="button" dataOnly="0" labelOnly="1" outline="0" axis="axisRow" fieldPosition="0"/>
    </format>
    <format dxfId="74">
      <pivotArea dataOnly="0" labelOnly="1" fieldPosition="0">
        <references count="1">
          <reference field="3"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71">
      <pivotArea type="all" dataOnly="0" outline="0" fieldPosition="0"/>
    </format>
    <format dxfId="70">
      <pivotArea outline="0" collapsedLevelsAreSubtotals="1" fieldPosition="0"/>
    </format>
    <format dxfId="69">
      <pivotArea field="3" type="button" dataOnly="0" labelOnly="1" outline="0" axis="axisRow" fieldPosition="0"/>
    </format>
    <format dxfId="68">
      <pivotArea dataOnly="0" labelOnly="1" fieldPosition="0">
        <references count="1">
          <reference field="3" count="0"/>
        </references>
      </pivotArea>
    </format>
    <format dxfId="67">
      <pivotArea dataOnly="0" labelOnly="1" grandRow="1" outline="0" fieldPosition="0"/>
    </format>
    <format dxfId="66">
      <pivotArea dataOnly="0" labelOnly="1" outline="0" fieldPosition="0">
        <references count="1">
          <reference field="4294967294" count="2">
            <x v="0"/>
            <x v="1"/>
          </reference>
        </references>
      </pivotArea>
    </format>
    <format dxfId="65">
      <pivotArea grandRow="1" outline="0" collapsedLevelsAreSubtotals="1" fieldPosition="0"/>
    </format>
    <format dxfId="64">
      <pivotArea dataOnly="0" labelOnly="1" grandRow="1" outline="0" fieldPosition="0"/>
    </format>
    <format dxfId="63">
      <pivotArea field="3" type="button" dataOnly="0" labelOnly="1" outline="0" axis="axisRow" fieldPosition="0"/>
    </format>
    <format dxfId="62">
      <pivotArea dataOnly="0" labelOnly="1" outline="0" fieldPosition="0">
        <references count="1">
          <reference field="4294967294" count="2">
            <x v="0"/>
            <x v="1"/>
          </reference>
        </references>
      </pivotArea>
    </format>
    <format dxfId="61">
      <pivotArea grandRow="1" outline="0" collapsedLevelsAreSubtotals="1" fieldPosition="0"/>
    </format>
    <format dxfId="60">
      <pivotArea dataOnly="0" labelOnly="1" grandRow="1" outline="0" fieldPosition="0"/>
    </format>
    <format dxfId="59">
      <pivotArea field="3" type="button" dataOnly="0" labelOnly="1" outline="0" axis="axisRow" fieldPosition="0"/>
    </format>
    <format dxfId="58">
      <pivotArea dataOnly="0" labelOnly="1" outline="0" fieldPosition="0">
        <references count="1">
          <reference field="4294967294" count="2">
            <x v="0"/>
            <x v="1"/>
          </reference>
        </references>
      </pivotArea>
    </format>
    <format dxfId="57">
      <pivotArea grandRow="1" outline="0" collapsedLevelsAreSubtotals="1" fieldPosition="0"/>
    </format>
    <format dxfId="56">
      <pivotArea dataOnly="0" labelOnly="1" grandRow="1" outline="0" fieldPosition="0"/>
    </format>
    <format dxfId="55">
      <pivotArea field="3" type="button" dataOnly="0" labelOnly="1" outline="0" axis="axisRow" fieldPosition="0"/>
    </format>
    <format dxfId="54">
      <pivotArea dataOnly="0" labelOnly="1" outline="0" fieldPosition="0">
        <references count="1">
          <reference field="4294967294" count="2">
            <x v="0"/>
            <x v="1"/>
          </reference>
        </references>
      </pivotArea>
    </format>
  </format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97EB5E-3886-48DD-A8F3-708F9A7F27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ustomer ID">
  <location ref="G3:J14" firstHeaderRow="0" firstDataRow="1" firstDataCol="1"/>
  <pivotFields count="12">
    <pivotField axis="axisRow" showAll="0" sortType="descending">
      <items count="11">
        <item x="9"/>
        <item x="8"/>
        <item x="7"/>
        <item x="6"/>
        <item x="5"/>
        <item x="4"/>
        <item x="3"/>
        <item x="2"/>
        <item x="1"/>
        <item x="0"/>
        <item t="default"/>
      </items>
    </pivotField>
    <pivotField showAll="0"/>
    <pivotField showAll="0"/>
    <pivotField showAll="0">
      <items count="4">
        <item x="0"/>
        <item x="1"/>
        <item x="2"/>
        <item t="default"/>
      </items>
    </pivotField>
    <pivotField showAll="0"/>
    <pivotField dataField="1" showAll="0"/>
    <pivotField dataField="1" showAll="0"/>
    <pivotField showAll="0"/>
    <pivotField numFmtId="1" showAll="0"/>
    <pivotField numFmtId="164" showAll="0"/>
    <pivotField showAll="0"/>
    <pivotField dataField="1"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Total CLV" fld="11" baseField="0" baseItem="0"/>
    <dataField name="Sum of Total Revenue" fld="5" baseField="0" baseItem="0"/>
    <dataField name="Sum of Number of Purchases" fld="6" baseField="0" baseItem="0" numFmtId="1"/>
  </dataFields>
  <formats count="27">
    <format dxfId="107">
      <pivotArea outline="0" collapsedLevelsAreSubtotals="1" fieldPosition="0"/>
    </format>
    <format dxfId="106">
      <pivotArea dataOnly="0" labelOnly="1" outline="0" fieldPosition="0">
        <references count="1">
          <reference field="4294967294" count="1">
            <x v="0"/>
          </reference>
        </references>
      </pivotArea>
    </format>
    <format dxfId="105">
      <pivotArea outline="0" collapsedLevelsAreSubtotals="1" fieldPosition="0">
        <references count="1">
          <reference field="4294967294" count="1" selected="0">
            <x v="2"/>
          </reference>
        </references>
      </pivotArea>
    </format>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dataOnly="0" labelOnly="1" fieldPosition="0">
        <references count="1">
          <reference field="0" count="0"/>
        </references>
      </pivotArea>
    </format>
    <format dxfId="100">
      <pivotArea dataOnly="0" labelOnly="1" grandRow="1" outline="0" fieldPosition="0"/>
    </format>
    <format dxfId="99">
      <pivotArea dataOnly="0" labelOnly="1" outline="0" fieldPosition="0">
        <references count="1">
          <reference field="4294967294" count="3">
            <x v="0"/>
            <x v="1"/>
            <x v="2"/>
          </reference>
        </references>
      </pivotArea>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grandRow="1" outline="0" fieldPosition="0"/>
    </format>
    <format dxfId="93">
      <pivotArea dataOnly="0" labelOnly="1" outline="0" fieldPosition="0">
        <references count="1">
          <reference field="4294967294" count="3">
            <x v="0"/>
            <x v="1"/>
            <x v="2"/>
          </reference>
        </references>
      </pivotArea>
    </format>
    <format dxfId="92">
      <pivotArea grandRow="1" outline="0" collapsedLevelsAreSubtotals="1" fieldPosition="0"/>
    </format>
    <format dxfId="91">
      <pivotArea dataOnly="0" labelOnly="1" grandRow="1" outline="0" fieldPosition="0"/>
    </format>
    <format dxfId="90">
      <pivotArea field="0" type="button" dataOnly="0" labelOnly="1" outline="0" axis="axisRow" fieldPosition="0"/>
    </format>
    <format dxfId="89">
      <pivotArea dataOnly="0" labelOnly="1" outline="0" fieldPosition="0">
        <references count="1">
          <reference field="4294967294" count="3">
            <x v="0"/>
            <x v="1"/>
            <x v="2"/>
          </reference>
        </references>
      </pivotArea>
    </format>
    <format dxfId="88">
      <pivotArea grandRow="1" outline="0" collapsedLevelsAreSubtotals="1" fieldPosition="0"/>
    </format>
    <format dxfId="87">
      <pivotArea dataOnly="0" labelOnly="1" grandRow="1" outline="0" fieldPosition="0"/>
    </format>
    <format dxfId="86">
      <pivotArea field="0" type="button" dataOnly="0" labelOnly="1" outline="0" axis="axisRow" fieldPosition="0"/>
    </format>
    <format dxfId="85">
      <pivotArea dataOnly="0" labelOnly="1" outline="0" fieldPosition="0">
        <references count="1">
          <reference field="4294967294" count="3">
            <x v="0"/>
            <x v="1"/>
            <x v="2"/>
          </reference>
        </references>
      </pivotArea>
    </format>
    <format dxfId="84">
      <pivotArea field="0" type="button" dataOnly="0" labelOnly="1" outline="0" axis="axisRow" fieldPosition="0"/>
    </format>
    <format dxfId="83">
      <pivotArea dataOnly="0" labelOnly="1" outline="0" fieldPosition="0">
        <references count="1">
          <reference field="4294967294" count="3">
            <x v="0"/>
            <x v="1"/>
            <x v="2"/>
          </reference>
        </references>
      </pivotArea>
    </format>
    <format dxfId="82">
      <pivotArea grandRow="1" outline="0" collapsedLevelsAreSubtotals="1" fieldPosition="0"/>
    </format>
    <format dxfId="81">
      <pivotArea dataOnly="0" labelOnly="1" grandRow="1" outline="0" fieldPosition="0"/>
    </format>
  </formats>
  <chartFormats count="3">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BB79C19-71E3-4CA2-9424-3D8BBE0D56B8}" sourceName="Age Group">
  <pivotTables>
    <pivotTable tabId="2" name="PivotTable1"/>
    <pivotTable tabId="2" name="PivotTable2"/>
    <pivotTable tabId="2" name="PivotTable3"/>
  </pivotTables>
  <data>
    <tabular pivotCacheId="139526452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E384AEA-4F83-43D5-99D1-30E75FD5FC38}" sourceName="Location">
  <pivotTables>
    <pivotTable tabId="2" name="PivotTable1"/>
    <pivotTable tabId="2" name="PivotTable2"/>
    <pivotTable tabId="2" name="PivotTable3"/>
  </pivotTables>
  <data>
    <tabular pivotCacheId="1395264526">
      <items count="5">
        <i x="1" s="1"/>
        <i x="3"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F35ECF9-50C3-48A0-9765-105797FE765C}" sourceName="Customer Segment">
  <pivotTables>
    <pivotTable tabId="2" name="PivotTable1"/>
    <pivotTable tabId="2" name="PivotTable2"/>
    <pivotTable tabId="2" name="PivotTable3"/>
  </pivotTables>
  <data>
    <tabular pivotCacheId="139526452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E65C875F-AA6F-404E-966F-52D878C20BAF}" cache="Slicer_Age_Group" caption="Age Group" style="SlicerStyleDark1" rowHeight="241300"/>
  <slicer name="Location" xr10:uid="{9F0E0C78-615E-4B8B-A1D4-75FB5159A934}" cache="Slicer_Location" caption="Location" style="SlicerStyleDark1" rowHeight="241300"/>
  <slicer name="Customer Segment" xr10:uid="{323D0E29-A4F4-4888-8BC1-5EB93B133D0A}" cache="Slicer_Customer_Segment" caption="Customer Segment"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D5F11A-2B32-423E-A6C2-E17B4487FF41}" name="Table1" displayName="Table1" ref="A1:L11" totalsRowShown="0" headerRowDxfId="123" headerRowBorderDxfId="122" tableBorderDxfId="121" totalsRowBorderDxfId="120">
  <autoFilter ref="A1:L11" xr:uid="{87D5F11A-2B32-423E-A6C2-E17B4487FF41}"/>
  <tableColumns count="12">
    <tableColumn id="1" xr3:uid="{C088EE4E-238C-48F8-B878-4C9D2916858C}" name="Customer ID" dataDxfId="119"/>
    <tableColumn id="2" xr3:uid="{BE9EE9AE-010D-4812-BECC-A780A2B51EC1}" name="Customer Age" dataDxfId="118"/>
    <tableColumn id="12" xr3:uid="{DDE574B0-C7C1-4FB9-874B-8A541CDEF6A4}" name="Age Group" dataDxfId="117">
      <calculatedColumnFormula>IF(B2&lt;=30,"20-30",IF(B2&lt;=40,"31-40","41-50"))</calculatedColumnFormula>
    </tableColumn>
    <tableColumn id="3" xr3:uid="{9A0D3450-DD6E-42F4-8F32-A001E25D9386}" name="Customer Segment" dataDxfId="116"/>
    <tableColumn id="4" xr3:uid="{B7FBEA6C-0AB3-43B1-A93A-DE5BA560F1B6}" name="Location" dataDxfId="115"/>
    <tableColumn id="5" xr3:uid="{96E0D884-7191-4946-8636-62E71D15BC54}" name="Total Revenue" dataDxfId="114"/>
    <tableColumn id="6" xr3:uid="{29B920A3-9E6B-44CA-9090-E81F815E7C9C}" name="Number of Purchases" dataDxfId="113"/>
    <tableColumn id="7" xr3:uid="{293C608B-0FA0-49EC-9D6B-A5E29C20B146}" name="Time Period (Years)" dataDxfId="112"/>
    <tableColumn id="8" xr3:uid="{3179A11E-1C41-4C4A-82AF-F14CBB48385E}" name="Average Purchase Value" dataDxfId="111">
      <calculatedColumnFormula>Table1[[#This Row],[Total Revenue]]/Table1[[#This Row],[Number of Purchases]]</calculatedColumnFormula>
    </tableColumn>
    <tableColumn id="9" xr3:uid="{14CFF086-11D1-4524-BCA3-79CE698F8A93}" name="Purchase Frequency" dataDxfId="110">
      <calculatedColumnFormula>Table1[[#This Row],[Number of Purchases]]/Table1[[#This Row],[Time Period (Years)]]</calculatedColumnFormula>
    </tableColumn>
    <tableColumn id="10" xr3:uid="{68803C12-D71D-4E20-8373-F76898E0DEA4}" name="Customer Lifespan" dataDxfId="109">
      <calculatedColumnFormula>Table1[[#This Row],[Time Period (Years)]]</calculatedColumnFormula>
    </tableColumn>
    <tableColumn id="11" xr3:uid="{8249B255-358A-415B-95DA-FC9C711271DF}" name="CLV" dataDxfId="108">
      <calculatedColumnFormula>Table1[[#This Row],[Average Purchase Value]]*Table1[[#This Row],[Purchase Frequency]]*Table1[[#This Row],[Customer Lifespan]]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L11"/>
  <sheetViews>
    <sheetView showGridLines="0" topLeftCell="D1" workbookViewId="0">
      <selection activeCell="D11" sqref="A2:L11"/>
    </sheetView>
  </sheetViews>
  <sheetFormatPr defaultRowHeight="15" x14ac:dyDescent="0.25"/>
  <cols>
    <col min="1" max="1" width="16.42578125" bestFit="1" customWidth="1"/>
    <col min="2" max="2" width="18.140625" bestFit="1" customWidth="1"/>
    <col min="3" max="3" width="18.140625" customWidth="1"/>
    <col min="4" max="4" width="22.7109375" bestFit="1" customWidth="1"/>
    <col min="5" max="5" width="13" bestFit="1" customWidth="1"/>
    <col min="6" max="6" width="18.42578125" bestFit="1" customWidth="1"/>
    <col min="7" max="7" width="24.7109375" bestFit="1" customWidth="1"/>
    <col min="8" max="8" width="23.28515625" bestFit="1" customWidth="1"/>
    <col min="9" max="9" width="27.28515625" bestFit="1" customWidth="1"/>
    <col min="10" max="10" width="23.5703125" bestFit="1" customWidth="1"/>
    <col min="11" max="11" width="22.28515625" bestFit="1" customWidth="1"/>
    <col min="12" max="12" width="8.85546875" bestFit="1" customWidth="1"/>
  </cols>
  <sheetData>
    <row r="1" spans="1:12" x14ac:dyDescent="0.25">
      <c r="A1" s="2" t="s">
        <v>0</v>
      </c>
      <c r="B1" s="1" t="s">
        <v>1</v>
      </c>
      <c r="C1" s="1" t="s">
        <v>22</v>
      </c>
      <c r="D1" s="1" t="s">
        <v>2</v>
      </c>
      <c r="E1" s="1" t="s">
        <v>3</v>
      </c>
      <c r="F1" s="1" t="s">
        <v>4</v>
      </c>
      <c r="G1" s="1" t="s">
        <v>5</v>
      </c>
      <c r="H1" s="1" t="s">
        <v>6</v>
      </c>
      <c r="I1" s="1" t="s">
        <v>7</v>
      </c>
      <c r="J1" s="1" t="s">
        <v>8</v>
      </c>
      <c r="K1" s="1" t="s">
        <v>9</v>
      </c>
      <c r="L1" s="3" t="s">
        <v>10</v>
      </c>
    </row>
    <row r="2" spans="1:12" x14ac:dyDescent="0.25">
      <c r="A2" s="4">
        <v>101</v>
      </c>
      <c r="B2" s="5">
        <v>30</v>
      </c>
      <c r="C2" s="5" t="str">
        <f t="shared" ref="C2:C11" si="0">IF(B2&lt;=30,"20-30",IF(B2&lt;=40,"31-40","41-50"))</f>
        <v>20-30</v>
      </c>
      <c r="D2" s="5" t="s">
        <v>11</v>
      </c>
      <c r="E2" s="5" t="s">
        <v>14</v>
      </c>
      <c r="F2" s="5">
        <v>1000</v>
      </c>
      <c r="G2" s="5">
        <v>10</v>
      </c>
      <c r="H2" s="5">
        <v>5</v>
      </c>
      <c r="I2" s="6">
        <f>Table1[[#This Row],[Total Revenue]]/Table1[[#This Row],[Number of Purchases]]</f>
        <v>100</v>
      </c>
      <c r="J2" s="7">
        <f>Table1[[#This Row],[Number of Purchases]]/Table1[[#This Row],[Time Period (Years)]]</f>
        <v>2</v>
      </c>
      <c r="K2" s="5">
        <f>Table1[[#This Row],[Time Period (Years)]]</f>
        <v>5</v>
      </c>
      <c r="L2" s="8">
        <f>Table1[[#This Row],[Average Purchase Value]]*Table1[[#This Row],[Purchase Frequency]]*Table1[[#This Row],[Customer Lifespan]]</f>
        <v>1000</v>
      </c>
    </row>
    <row r="3" spans="1:12" x14ac:dyDescent="0.25">
      <c r="A3" s="4">
        <v>102</v>
      </c>
      <c r="B3" s="5">
        <v>40</v>
      </c>
      <c r="C3" s="5" t="str">
        <f t="shared" si="0"/>
        <v>31-40</v>
      </c>
      <c r="D3" s="5" t="s">
        <v>12</v>
      </c>
      <c r="E3" s="5" t="s">
        <v>15</v>
      </c>
      <c r="F3" s="5">
        <v>1500</v>
      </c>
      <c r="G3" s="5">
        <v>12</v>
      </c>
      <c r="H3" s="5">
        <v>4</v>
      </c>
      <c r="I3" s="6">
        <f>Table1[[#This Row],[Total Revenue]]/Table1[[#This Row],[Number of Purchases]]</f>
        <v>125</v>
      </c>
      <c r="J3" s="7">
        <f>Table1[[#This Row],[Number of Purchases]]/Table1[[#This Row],[Time Period (Years)]]</f>
        <v>3</v>
      </c>
      <c r="K3" s="5">
        <f>Table1[[#This Row],[Time Period (Years)]]</f>
        <v>4</v>
      </c>
      <c r="L3" s="8">
        <f>Table1[[#This Row],[Average Purchase Value]]*Table1[[#This Row],[Purchase Frequency]]*Table1[[#This Row],[Customer Lifespan]]</f>
        <v>1500</v>
      </c>
    </row>
    <row r="4" spans="1:12" x14ac:dyDescent="0.25">
      <c r="A4" s="4">
        <v>103</v>
      </c>
      <c r="B4" s="5">
        <v>25</v>
      </c>
      <c r="C4" s="5" t="str">
        <f t="shared" si="0"/>
        <v>20-30</v>
      </c>
      <c r="D4" s="5" t="s">
        <v>11</v>
      </c>
      <c r="E4" s="5" t="s">
        <v>16</v>
      </c>
      <c r="F4" s="5">
        <v>2000</v>
      </c>
      <c r="G4" s="5">
        <v>15</v>
      </c>
      <c r="H4" s="5">
        <v>6</v>
      </c>
      <c r="I4" s="6">
        <f>Table1[[#This Row],[Total Revenue]]/Table1[[#This Row],[Number of Purchases]]</f>
        <v>133.33333333333334</v>
      </c>
      <c r="J4" s="7">
        <f>Table1[[#This Row],[Number of Purchases]]/Table1[[#This Row],[Time Period (Years)]]</f>
        <v>2.5</v>
      </c>
      <c r="K4" s="5">
        <f>Table1[[#This Row],[Time Period (Years)]]</f>
        <v>6</v>
      </c>
      <c r="L4" s="8">
        <f>Table1[[#This Row],[Average Purchase Value]]*Table1[[#This Row],[Purchase Frequency]]*Table1[[#This Row],[Customer Lifespan]]</f>
        <v>2000.0000000000002</v>
      </c>
    </row>
    <row r="5" spans="1:12" x14ac:dyDescent="0.25">
      <c r="A5" s="4">
        <v>104</v>
      </c>
      <c r="B5" s="5">
        <v>35</v>
      </c>
      <c r="C5" s="5" t="str">
        <f t="shared" si="0"/>
        <v>31-40</v>
      </c>
      <c r="D5" s="5" t="s">
        <v>13</v>
      </c>
      <c r="E5" s="5" t="s">
        <v>17</v>
      </c>
      <c r="F5" s="5">
        <v>1200</v>
      </c>
      <c r="G5" s="5">
        <v>9</v>
      </c>
      <c r="H5" s="5">
        <v>5</v>
      </c>
      <c r="I5" s="6">
        <f>Table1[[#This Row],[Total Revenue]]/Table1[[#This Row],[Number of Purchases]]</f>
        <v>133.33333333333334</v>
      </c>
      <c r="J5" s="7">
        <f>Table1[[#This Row],[Number of Purchases]]/Table1[[#This Row],[Time Period (Years)]]</f>
        <v>1.8</v>
      </c>
      <c r="K5" s="5">
        <f>Table1[[#This Row],[Time Period (Years)]]</f>
        <v>5</v>
      </c>
      <c r="L5" s="8">
        <f>Table1[[#This Row],[Average Purchase Value]]*Table1[[#This Row],[Purchase Frequency]]*Table1[[#This Row],[Customer Lifespan]]</f>
        <v>1200.0000000000002</v>
      </c>
    </row>
    <row r="6" spans="1:12" x14ac:dyDescent="0.25">
      <c r="A6" s="4">
        <v>105</v>
      </c>
      <c r="B6" s="5">
        <v>50</v>
      </c>
      <c r="C6" s="5" t="str">
        <f t="shared" si="0"/>
        <v>41-50</v>
      </c>
      <c r="D6" s="5" t="s">
        <v>12</v>
      </c>
      <c r="E6" s="5" t="s">
        <v>18</v>
      </c>
      <c r="F6" s="5">
        <v>1800</v>
      </c>
      <c r="G6" s="5">
        <v>14</v>
      </c>
      <c r="H6" s="5">
        <v>4</v>
      </c>
      <c r="I6" s="6">
        <f>Table1[[#This Row],[Total Revenue]]/Table1[[#This Row],[Number of Purchases]]</f>
        <v>128.57142857142858</v>
      </c>
      <c r="J6" s="7">
        <f>Table1[[#This Row],[Number of Purchases]]/Table1[[#This Row],[Time Period (Years)]]</f>
        <v>3.5</v>
      </c>
      <c r="K6" s="5">
        <f>Table1[[#This Row],[Time Period (Years)]]</f>
        <v>4</v>
      </c>
      <c r="L6" s="8">
        <f>Table1[[#This Row],[Average Purchase Value]]*Table1[[#This Row],[Purchase Frequency]]*Table1[[#This Row],[Customer Lifespan]]</f>
        <v>1800.0000000000002</v>
      </c>
    </row>
    <row r="7" spans="1:12" x14ac:dyDescent="0.25">
      <c r="A7" s="4">
        <v>106</v>
      </c>
      <c r="B7" s="5">
        <v>28</v>
      </c>
      <c r="C7" s="5" t="str">
        <f t="shared" si="0"/>
        <v>20-30</v>
      </c>
      <c r="D7" s="5" t="s">
        <v>13</v>
      </c>
      <c r="E7" s="5" t="s">
        <v>15</v>
      </c>
      <c r="F7" s="5">
        <v>1100</v>
      </c>
      <c r="G7" s="5">
        <v>10</v>
      </c>
      <c r="H7" s="5">
        <v>3</v>
      </c>
      <c r="I7" s="6">
        <f>Table1[[#This Row],[Total Revenue]]/Table1[[#This Row],[Number of Purchases]]</f>
        <v>110</v>
      </c>
      <c r="J7" s="7">
        <f>Table1[[#This Row],[Number of Purchases]]/Table1[[#This Row],[Time Period (Years)]]</f>
        <v>3.3333333333333335</v>
      </c>
      <c r="K7" s="5">
        <f>Table1[[#This Row],[Time Period (Years)]]</f>
        <v>3</v>
      </c>
      <c r="L7" s="8">
        <f>Table1[[#This Row],[Average Purchase Value]]*Table1[[#This Row],[Purchase Frequency]]*Table1[[#This Row],[Customer Lifespan]]</f>
        <v>1100</v>
      </c>
    </row>
    <row r="8" spans="1:12" x14ac:dyDescent="0.25">
      <c r="A8" s="4">
        <v>107</v>
      </c>
      <c r="B8" s="5">
        <v>33</v>
      </c>
      <c r="C8" s="5" t="str">
        <f t="shared" si="0"/>
        <v>31-40</v>
      </c>
      <c r="D8" s="5" t="s">
        <v>11</v>
      </c>
      <c r="E8" s="5" t="s">
        <v>14</v>
      </c>
      <c r="F8" s="5">
        <v>2200</v>
      </c>
      <c r="G8" s="5">
        <v>16</v>
      </c>
      <c r="H8" s="5">
        <v>7</v>
      </c>
      <c r="I8" s="6">
        <f>Table1[[#This Row],[Total Revenue]]/Table1[[#This Row],[Number of Purchases]]</f>
        <v>137.5</v>
      </c>
      <c r="J8" s="7">
        <f>Table1[[#This Row],[Number of Purchases]]/Table1[[#This Row],[Time Period (Years)]]</f>
        <v>2.2857142857142856</v>
      </c>
      <c r="K8" s="5">
        <f>Table1[[#This Row],[Time Period (Years)]]</f>
        <v>7</v>
      </c>
      <c r="L8" s="8">
        <f>Table1[[#This Row],[Average Purchase Value]]*Table1[[#This Row],[Purchase Frequency]]*Table1[[#This Row],[Customer Lifespan]]</f>
        <v>2200</v>
      </c>
    </row>
    <row r="9" spans="1:12" x14ac:dyDescent="0.25">
      <c r="A9" s="4">
        <v>108</v>
      </c>
      <c r="B9" s="5">
        <v>45</v>
      </c>
      <c r="C9" s="5" t="str">
        <f t="shared" si="0"/>
        <v>41-50</v>
      </c>
      <c r="D9" s="5" t="s">
        <v>12</v>
      </c>
      <c r="E9" s="5" t="s">
        <v>16</v>
      </c>
      <c r="F9" s="5">
        <v>1300</v>
      </c>
      <c r="G9" s="5">
        <v>11</v>
      </c>
      <c r="H9" s="5">
        <v>6</v>
      </c>
      <c r="I9" s="6">
        <f>Table1[[#This Row],[Total Revenue]]/Table1[[#This Row],[Number of Purchases]]</f>
        <v>118.18181818181819</v>
      </c>
      <c r="J9" s="7">
        <f>Table1[[#This Row],[Number of Purchases]]/Table1[[#This Row],[Time Period (Years)]]</f>
        <v>1.8333333333333333</v>
      </c>
      <c r="K9" s="5">
        <f>Table1[[#This Row],[Time Period (Years)]]</f>
        <v>6</v>
      </c>
      <c r="L9" s="8">
        <f>Table1[[#This Row],[Average Purchase Value]]*Table1[[#This Row],[Purchase Frequency]]*Table1[[#This Row],[Customer Lifespan]]</f>
        <v>1300</v>
      </c>
    </row>
    <row r="10" spans="1:12" x14ac:dyDescent="0.25">
      <c r="A10" s="4">
        <v>109</v>
      </c>
      <c r="B10" s="5">
        <v>38</v>
      </c>
      <c r="C10" s="5" t="str">
        <f t="shared" si="0"/>
        <v>31-40</v>
      </c>
      <c r="D10" s="5" t="s">
        <v>13</v>
      </c>
      <c r="E10" s="5" t="s">
        <v>17</v>
      </c>
      <c r="F10" s="5">
        <v>1700</v>
      </c>
      <c r="G10" s="5">
        <v>13</v>
      </c>
      <c r="H10" s="5">
        <v>5</v>
      </c>
      <c r="I10" s="6">
        <f>Table1[[#This Row],[Total Revenue]]/Table1[[#This Row],[Number of Purchases]]</f>
        <v>130.76923076923077</v>
      </c>
      <c r="J10" s="7">
        <f>Table1[[#This Row],[Number of Purchases]]/Table1[[#This Row],[Time Period (Years)]]</f>
        <v>2.6</v>
      </c>
      <c r="K10" s="5">
        <f>Table1[[#This Row],[Time Period (Years)]]</f>
        <v>5</v>
      </c>
      <c r="L10" s="8">
        <f>Table1[[#This Row],[Average Purchase Value]]*Table1[[#This Row],[Purchase Frequency]]*Table1[[#This Row],[Customer Lifespan]]</f>
        <v>1700</v>
      </c>
    </row>
    <row r="11" spans="1:12" x14ac:dyDescent="0.25">
      <c r="A11" s="9">
        <v>110</v>
      </c>
      <c r="B11" s="10">
        <v>29</v>
      </c>
      <c r="C11" s="10" t="str">
        <f t="shared" si="0"/>
        <v>20-30</v>
      </c>
      <c r="D11" s="10" t="s">
        <v>11</v>
      </c>
      <c r="E11" s="10" t="s">
        <v>18</v>
      </c>
      <c r="F11" s="10">
        <v>1500</v>
      </c>
      <c r="G11" s="10">
        <v>12</v>
      </c>
      <c r="H11" s="10">
        <v>4</v>
      </c>
      <c r="I11" s="11">
        <f>Table1[[#This Row],[Total Revenue]]/Table1[[#This Row],[Number of Purchases]]</f>
        <v>125</v>
      </c>
      <c r="J11" s="12">
        <f>Table1[[#This Row],[Number of Purchases]]/Table1[[#This Row],[Time Period (Years)]]</f>
        <v>3</v>
      </c>
      <c r="K11" s="10">
        <f>Table1[[#This Row],[Time Period (Years)]]</f>
        <v>4</v>
      </c>
      <c r="L11" s="13">
        <f>Table1[[#This Row],[Average Purchase Value]]*Table1[[#This Row],[Purchase Frequency]]*Table1[[#This Row],[Customer Lifespan]]</f>
        <v>1500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8F0D-C815-4CA2-BA5E-C5363FF8116D}">
  <sheetPr>
    <tabColor theme="8" tint="0.39997558519241921"/>
  </sheetPr>
  <dimension ref="B1:J23"/>
  <sheetViews>
    <sheetView workbookViewId="0">
      <selection activeCell="G20" sqref="G20"/>
    </sheetView>
  </sheetViews>
  <sheetFormatPr defaultRowHeight="15" x14ac:dyDescent="0.25"/>
  <cols>
    <col min="2" max="2" width="12.7109375" bestFit="1" customWidth="1"/>
    <col min="3" max="3" width="10.140625" bestFit="1" customWidth="1"/>
    <col min="4" max="4" width="12" bestFit="1" customWidth="1"/>
    <col min="7" max="7" width="14.140625" bestFit="1" customWidth="1"/>
    <col min="8" max="8" width="10.140625" bestFit="1" customWidth="1"/>
    <col min="9" max="9" width="20.5703125" bestFit="1" customWidth="1"/>
    <col min="10" max="10" width="27" bestFit="1" customWidth="1"/>
    <col min="12" max="12" width="20.42578125" bestFit="1" customWidth="1"/>
    <col min="13" max="13" width="10.140625" bestFit="1" customWidth="1"/>
    <col min="14" max="14" width="20.5703125" bestFit="1" customWidth="1"/>
    <col min="15" max="15" width="27" bestFit="1" customWidth="1"/>
  </cols>
  <sheetData>
    <row r="1" spans="2:10" ht="15.75" thickBot="1" x14ac:dyDescent="0.3"/>
    <row r="2" spans="2:10" ht="15.75" thickBot="1" x14ac:dyDescent="0.3">
      <c r="B2" s="40" t="s">
        <v>26</v>
      </c>
      <c r="C2" s="41"/>
      <c r="D2" s="42"/>
      <c r="G2" s="43" t="s">
        <v>31</v>
      </c>
      <c r="H2" s="44"/>
      <c r="I2" s="44"/>
      <c r="J2" s="45"/>
    </row>
    <row r="3" spans="2:10" ht="15.75" thickBot="1" x14ac:dyDescent="0.3">
      <c r="B3" s="31" t="s">
        <v>2</v>
      </c>
      <c r="C3" s="32" t="s">
        <v>21</v>
      </c>
      <c r="D3" s="37" t="s">
        <v>20</v>
      </c>
      <c r="G3" s="31" t="s">
        <v>0</v>
      </c>
      <c r="H3" s="32" t="s">
        <v>21</v>
      </c>
      <c r="I3" s="33" t="s">
        <v>29</v>
      </c>
      <c r="J3" s="34" t="s">
        <v>30</v>
      </c>
    </row>
    <row r="4" spans="2:10" x14ac:dyDescent="0.25">
      <c r="B4" s="28" t="s">
        <v>11</v>
      </c>
      <c r="C4" s="29">
        <v>6700</v>
      </c>
      <c r="D4" s="29">
        <v>1675</v>
      </c>
      <c r="G4" s="28">
        <v>110</v>
      </c>
      <c r="H4" s="29">
        <v>1500</v>
      </c>
      <c r="I4" s="29">
        <v>1500</v>
      </c>
      <c r="J4" s="30">
        <v>12</v>
      </c>
    </row>
    <row r="5" spans="2:10" x14ac:dyDescent="0.25">
      <c r="B5" s="26" t="s">
        <v>12</v>
      </c>
      <c r="C5" s="25">
        <v>4600</v>
      </c>
      <c r="D5" s="25">
        <v>1533.3333333333333</v>
      </c>
      <c r="G5" s="26">
        <v>109</v>
      </c>
      <c r="H5" s="25">
        <v>1700</v>
      </c>
      <c r="I5" s="25">
        <v>1700</v>
      </c>
      <c r="J5" s="6">
        <v>13</v>
      </c>
    </row>
    <row r="6" spans="2:10" ht="15.75" thickBot="1" x14ac:dyDescent="0.3">
      <c r="B6" s="26" t="s">
        <v>13</v>
      </c>
      <c r="C6" s="25">
        <v>4000</v>
      </c>
      <c r="D6" s="25">
        <v>1333.3333333333333</v>
      </c>
      <c r="F6" s="27"/>
      <c r="G6" s="26">
        <v>108</v>
      </c>
      <c r="H6" s="25">
        <v>1300</v>
      </c>
      <c r="I6" s="25">
        <v>1300</v>
      </c>
      <c r="J6" s="6">
        <v>11</v>
      </c>
    </row>
    <row r="7" spans="2:10" ht="15.75" thickBot="1" x14ac:dyDescent="0.3">
      <c r="B7" s="35" t="s">
        <v>19</v>
      </c>
      <c r="C7" s="32">
        <v>15300</v>
      </c>
      <c r="D7" s="37">
        <v>1530</v>
      </c>
      <c r="G7" s="26">
        <v>107</v>
      </c>
      <c r="H7" s="25">
        <v>2200</v>
      </c>
      <c r="I7" s="25">
        <v>2200</v>
      </c>
      <c r="J7" s="6">
        <v>16</v>
      </c>
    </row>
    <row r="8" spans="2:10" ht="15.75" thickBot="1" x14ac:dyDescent="0.3">
      <c r="B8" s="14"/>
      <c r="C8" s="15"/>
      <c r="D8" s="15"/>
      <c r="G8" s="26">
        <v>106</v>
      </c>
      <c r="H8" s="25">
        <v>1100</v>
      </c>
      <c r="I8" s="25">
        <v>1100</v>
      </c>
      <c r="J8" s="6">
        <v>10</v>
      </c>
    </row>
    <row r="9" spans="2:10" ht="15.75" thickBot="1" x14ac:dyDescent="0.3">
      <c r="B9" s="40" t="s">
        <v>27</v>
      </c>
      <c r="C9" s="41"/>
      <c r="D9" s="42"/>
      <c r="E9" s="27"/>
      <c r="G9" s="26">
        <v>105</v>
      </c>
      <c r="H9" s="25">
        <v>1800.0000000000002</v>
      </c>
      <c r="I9" s="25">
        <v>1800</v>
      </c>
      <c r="J9" s="6">
        <v>14</v>
      </c>
    </row>
    <row r="10" spans="2:10" ht="15.75" thickBot="1" x14ac:dyDescent="0.3">
      <c r="B10" s="31" t="s">
        <v>3</v>
      </c>
      <c r="C10" s="32" t="s">
        <v>21</v>
      </c>
      <c r="D10" s="37" t="s">
        <v>20</v>
      </c>
      <c r="G10" s="26">
        <v>104</v>
      </c>
      <c r="H10" s="25">
        <v>1200.0000000000002</v>
      </c>
      <c r="I10" s="25">
        <v>1200</v>
      </c>
      <c r="J10" s="6">
        <v>9</v>
      </c>
    </row>
    <row r="11" spans="2:10" x14ac:dyDescent="0.25">
      <c r="B11" s="28" t="s">
        <v>15</v>
      </c>
      <c r="C11" s="29">
        <v>2600</v>
      </c>
      <c r="D11" s="29">
        <v>1300</v>
      </c>
      <c r="G11" s="26">
        <v>103</v>
      </c>
      <c r="H11" s="25">
        <v>2000.0000000000002</v>
      </c>
      <c r="I11" s="25">
        <v>2000</v>
      </c>
      <c r="J11" s="6">
        <v>15</v>
      </c>
    </row>
    <row r="12" spans="2:10" x14ac:dyDescent="0.25">
      <c r="B12" s="26" t="s">
        <v>17</v>
      </c>
      <c r="C12" s="25">
        <v>2900</v>
      </c>
      <c r="D12" s="25">
        <v>1450</v>
      </c>
      <c r="G12" s="26">
        <v>102</v>
      </c>
      <c r="H12" s="25">
        <v>1500</v>
      </c>
      <c r="I12" s="25">
        <v>1500</v>
      </c>
      <c r="J12" s="6">
        <v>12</v>
      </c>
    </row>
    <row r="13" spans="2:10" ht="15.75" thickBot="1" x14ac:dyDescent="0.3">
      <c r="B13" s="26" t="s">
        <v>14</v>
      </c>
      <c r="C13" s="25">
        <v>3200</v>
      </c>
      <c r="D13" s="25">
        <v>1600</v>
      </c>
      <c r="G13" s="26">
        <v>101</v>
      </c>
      <c r="H13" s="25">
        <v>1000</v>
      </c>
      <c r="I13" s="25">
        <v>1000</v>
      </c>
      <c r="J13" s="6">
        <v>10</v>
      </c>
    </row>
    <row r="14" spans="2:10" ht="15.75" thickBot="1" x14ac:dyDescent="0.3">
      <c r="B14" s="26" t="s">
        <v>16</v>
      </c>
      <c r="C14" s="25">
        <v>3300</v>
      </c>
      <c r="D14" s="25">
        <v>1650</v>
      </c>
      <c r="G14" s="35" t="s">
        <v>19</v>
      </c>
      <c r="H14" s="32">
        <v>15300</v>
      </c>
      <c r="I14" s="32">
        <v>15300</v>
      </c>
      <c r="J14" s="36">
        <v>122</v>
      </c>
    </row>
    <row r="15" spans="2:10" ht="15.75" thickBot="1" x14ac:dyDescent="0.3">
      <c r="B15" s="26" t="s">
        <v>18</v>
      </c>
      <c r="C15" s="25">
        <v>3300</v>
      </c>
      <c r="D15" s="25">
        <v>1650</v>
      </c>
    </row>
    <row r="16" spans="2:10" ht="15.75" thickBot="1" x14ac:dyDescent="0.3">
      <c r="B16" s="35" t="s">
        <v>19</v>
      </c>
      <c r="C16" s="32">
        <v>15300</v>
      </c>
      <c r="D16" s="37">
        <v>1530</v>
      </c>
    </row>
    <row r="17" spans="2:4" ht="15.75" thickBot="1" x14ac:dyDescent="0.3"/>
    <row r="18" spans="2:4" ht="15.75" thickBot="1" x14ac:dyDescent="0.3">
      <c r="B18" s="40" t="s">
        <v>28</v>
      </c>
      <c r="C18" s="41"/>
      <c r="D18" s="42"/>
    </row>
    <row r="19" spans="2:4" ht="15.75" thickBot="1" x14ac:dyDescent="0.3">
      <c r="B19" s="31" t="s">
        <v>22</v>
      </c>
      <c r="C19" s="32" t="s">
        <v>21</v>
      </c>
      <c r="D19" s="37" t="s">
        <v>20</v>
      </c>
    </row>
    <row r="20" spans="2:4" x14ac:dyDescent="0.25">
      <c r="B20" s="28" t="s">
        <v>23</v>
      </c>
      <c r="C20" s="29">
        <v>5600</v>
      </c>
      <c r="D20" s="29">
        <v>1400</v>
      </c>
    </row>
    <row r="21" spans="2:4" x14ac:dyDescent="0.25">
      <c r="B21" s="26" t="s">
        <v>24</v>
      </c>
      <c r="C21" s="25">
        <v>6600</v>
      </c>
      <c r="D21" s="25">
        <v>1650</v>
      </c>
    </row>
    <row r="22" spans="2:4" ht="15.75" thickBot="1" x14ac:dyDescent="0.3">
      <c r="B22" s="26" t="s">
        <v>25</v>
      </c>
      <c r="C22" s="25">
        <v>3100</v>
      </c>
      <c r="D22" s="25">
        <v>1550</v>
      </c>
    </row>
    <row r="23" spans="2:4" ht="15.75" thickBot="1" x14ac:dyDescent="0.3">
      <c r="B23" s="35" t="s">
        <v>19</v>
      </c>
      <c r="C23" s="32">
        <v>15300</v>
      </c>
      <c r="D23" s="37">
        <v>1530</v>
      </c>
    </row>
  </sheetData>
  <mergeCells count="4">
    <mergeCell ref="B2:D2"/>
    <mergeCell ref="B9:D9"/>
    <mergeCell ref="B18:D18"/>
    <mergeCell ref="G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CFE6-5240-4E66-94A4-B3C39F591D80}">
  <sheetPr>
    <tabColor theme="3"/>
  </sheetPr>
  <dimension ref="A1:J14"/>
  <sheetViews>
    <sheetView showGridLines="0" workbookViewId="0">
      <selection activeCell="N31" sqref="N31"/>
    </sheetView>
  </sheetViews>
  <sheetFormatPr defaultRowHeight="15" x14ac:dyDescent="0.25"/>
  <cols>
    <col min="1" max="16384" width="9.140625" style="16"/>
  </cols>
  <sheetData>
    <row r="1" spans="1:10" ht="28.5" customHeight="1" x14ac:dyDescent="0.25">
      <c r="A1" s="46" t="s">
        <v>32</v>
      </c>
      <c r="B1" s="46"/>
      <c r="C1" s="46"/>
      <c r="D1" s="46"/>
      <c r="E1" s="46"/>
      <c r="F1" s="46"/>
      <c r="G1" s="46"/>
      <c r="H1" s="46"/>
      <c r="I1" s="46"/>
      <c r="J1" s="46"/>
    </row>
    <row r="2" spans="1:10" x14ac:dyDescent="0.25">
      <c r="A2" s="46"/>
      <c r="B2" s="46"/>
      <c r="C2" s="46"/>
      <c r="D2" s="46"/>
      <c r="E2" s="46"/>
      <c r="F2" s="46"/>
      <c r="G2" s="46"/>
      <c r="H2" s="46"/>
      <c r="I2" s="46"/>
      <c r="J2" s="46"/>
    </row>
    <row r="3" spans="1:10" ht="15.75" thickBot="1" x14ac:dyDescent="0.3">
      <c r="A3" s="47"/>
      <c r="B3" s="47"/>
      <c r="C3" s="47"/>
      <c r="D3" s="47"/>
      <c r="E3" s="47"/>
      <c r="F3" s="47"/>
      <c r="G3" s="47"/>
      <c r="H3" s="47"/>
      <c r="I3" s="47"/>
      <c r="J3" s="47"/>
    </row>
    <row r="4" spans="1:10" x14ac:dyDescent="0.25">
      <c r="A4" s="17"/>
      <c r="B4" s="18"/>
      <c r="C4" s="18"/>
      <c r="D4" s="18"/>
      <c r="E4" s="18"/>
      <c r="F4" s="18"/>
      <c r="G4" s="18"/>
      <c r="H4" s="18"/>
      <c r="I4" s="18"/>
      <c r="J4" s="19"/>
    </row>
    <row r="5" spans="1:10" x14ac:dyDescent="0.25">
      <c r="A5" s="20"/>
      <c r="J5" s="21"/>
    </row>
    <row r="6" spans="1:10" x14ac:dyDescent="0.25">
      <c r="A6" s="20"/>
      <c r="J6" s="21"/>
    </row>
    <row r="7" spans="1:10" x14ac:dyDescent="0.25">
      <c r="A7" s="20"/>
      <c r="J7" s="21"/>
    </row>
    <row r="8" spans="1:10" x14ac:dyDescent="0.25">
      <c r="A8" s="20"/>
      <c r="J8" s="21"/>
    </row>
    <row r="9" spans="1:10" x14ac:dyDescent="0.25">
      <c r="A9" s="20"/>
      <c r="J9" s="21"/>
    </row>
    <row r="10" spans="1:10" x14ac:dyDescent="0.25">
      <c r="A10" s="20"/>
      <c r="J10" s="21"/>
    </row>
    <row r="11" spans="1:10" x14ac:dyDescent="0.25">
      <c r="A11" s="20"/>
      <c r="J11" s="21"/>
    </row>
    <row r="12" spans="1:10" x14ac:dyDescent="0.25">
      <c r="A12" s="20"/>
      <c r="J12" s="21"/>
    </row>
    <row r="13" spans="1:10" x14ac:dyDescent="0.25">
      <c r="A13" s="20"/>
      <c r="J13" s="21"/>
    </row>
    <row r="14" spans="1:10" ht="15.75" thickBot="1" x14ac:dyDescent="0.3">
      <c r="A14" s="22"/>
      <c r="B14" s="23"/>
      <c r="C14" s="23"/>
      <c r="D14" s="23"/>
      <c r="E14" s="23"/>
      <c r="F14" s="23"/>
      <c r="G14" s="23"/>
      <c r="H14" s="23"/>
      <c r="I14" s="23"/>
      <c r="J14" s="24"/>
    </row>
  </sheetData>
  <mergeCells count="1">
    <mergeCell ref="A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1DFA0-6E20-4591-90CE-1EA68C1B53BF}">
  <sheetPr>
    <tabColor rgb="FF92D050"/>
  </sheetPr>
  <dimension ref="A1:M18"/>
  <sheetViews>
    <sheetView showGridLines="0" tabSelected="1" workbookViewId="0">
      <selection activeCell="G13" sqref="G13"/>
    </sheetView>
  </sheetViews>
  <sheetFormatPr defaultRowHeight="15" x14ac:dyDescent="0.25"/>
  <cols>
    <col min="1" max="2" width="9.140625" style="38"/>
    <col min="3" max="3" width="14.85546875" style="38" customWidth="1"/>
    <col min="4" max="16384" width="9.140625" style="38"/>
  </cols>
  <sheetData>
    <row r="1" spans="1:13" s="63" customFormat="1" ht="21.75" customHeight="1" x14ac:dyDescent="0.25">
      <c r="A1" s="66" t="s">
        <v>33</v>
      </c>
      <c r="B1" s="66"/>
      <c r="C1" s="66"/>
      <c r="D1" s="66"/>
      <c r="E1" s="66"/>
      <c r="F1" s="66"/>
      <c r="G1" s="66"/>
      <c r="H1" s="66"/>
      <c r="I1" s="66"/>
      <c r="J1" s="66"/>
      <c r="K1" s="66"/>
      <c r="L1" s="66"/>
      <c r="M1" s="66"/>
    </row>
    <row r="2" spans="1:13" s="63" customFormat="1" ht="15.75" thickBot="1" x14ac:dyDescent="0.3">
      <c r="A2" s="66"/>
      <c r="B2" s="66"/>
      <c r="C2" s="66"/>
      <c r="D2" s="66"/>
      <c r="E2" s="66"/>
      <c r="F2" s="66"/>
      <c r="G2" s="66"/>
      <c r="H2" s="66"/>
      <c r="I2" s="66"/>
      <c r="J2" s="66"/>
      <c r="K2" s="66"/>
      <c r="L2" s="66"/>
      <c r="M2" s="66"/>
    </row>
    <row r="3" spans="1:13" ht="15.75" thickBot="1" x14ac:dyDescent="0.3">
      <c r="B3" s="43" t="s">
        <v>21</v>
      </c>
      <c r="C3" s="45"/>
      <c r="D3" s="39"/>
      <c r="E3" s="43" t="s">
        <v>34</v>
      </c>
      <c r="F3" s="44"/>
      <c r="G3" s="45"/>
      <c r="I3" s="43" t="s">
        <v>35</v>
      </c>
      <c r="J3" s="45"/>
      <c r="L3" s="43" t="s">
        <v>36</v>
      </c>
      <c r="M3" s="45"/>
    </row>
    <row r="4" spans="1:13" x14ac:dyDescent="0.25">
      <c r="B4" s="48">
        <f>SUM(Table1[CLV])</f>
        <v>15300</v>
      </c>
      <c r="C4" s="49"/>
      <c r="E4" s="48">
        <f>AVERAGE(Table1[CLV])</f>
        <v>1530</v>
      </c>
      <c r="F4" s="54"/>
      <c r="G4" s="49"/>
      <c r="I4" s="57" t="str">
        <f>'Pivot Tables'!B4</f>
        <v>A</v>
      </c>
      <c r="J4" s="58"/>
      <c r="L4" s="57" t="s">
        <v>44</v>
      </c>
      <c r="M4" s="58"/>
    </row>
    <row r="5" spans="1:13" x14ac:dyDescent="0.25">
      <c r="B5" s="50"/>
      <c r="C5" s="51"/>
      <c r="E5" s="50"/>
      <c r="F5" s="55"/>
      <c r="G5" s="51"/>
      <c r="I5" s="59"/>
      <c r="J5" s="60"/>
      <c r="L5" s="59"/>
      <c r="M5" s="60"/>
    </row>
    <row r="6" spans="1:13" ht="15.75" thickBot="1" x14ac:dyDescent="0.3">
      <c r="B6" s="52"/>
      <c r="C6" s="53"/>
      <c r="E6" s="52"/>
      <c r="F6" s="56"/>
      <c r="G6" s="53"/>
      <c r="I6" s="61"/>
      <c r="J6" s="62"/>
      <c r="L6" s="61"/>
      <c r="M6" s="62"/>
    </row>
    <row r="7" spans="1:13" s="65" customFormat="1" x14ac:dyDescent="0.25"/>
    <row r="8" spans="1:13" s="63" customFormat="1" ht="17.25" x14ac:dyDescent="0.3">
      <c r="A8" s="64" t="s">
        <v>43</v>
      </c>
      <c r="B8" s="64"/>
    </row>
    <row r="9" spans="1:13" s="65" customFormat="1" x14ac:dyDescent="0.25">
      <c r="A9" s="67" t="s">
        <v>42</v>
      </c>
      <c r="B9" s="68"/>
      <c r="C9" s="68"/>
      <c r="D9" s="68"/>
      <c r="E9" s="68"/>
      <c r="F9" s="68"/>
    </row>
    <row r="10" spans="1:13" s="65" customFormat="1" x14ac:dyDescent="0.25">
      <c r="A10" s="67" t="s">
        <v>41</v>
      </c>
      <c r="B10" s="68"/>
      <c r="C10" s="68"/>
      <c r="D10" s="68"/>
      <c r="E10" s="68"/>
      <c r="F10" s="68"/>
    </row>
    <row r="11" spans="1:13" s="65" customFormat="1" x14ac:dyDescent="0.25">
      <c r="A11" s="67" t="s">
        <v>45</v>
      </c>
      <c r="B11" s="68"/>
      <c r="C11" s="68"/>
      <c r="D11" s="68"/>
      <c r="E11" s="68"/>
      <c r="F11" s="68"/>
    </row>
    <row r="12" spans="1:13" s="65" customFormat="1" x14ac:dyDescent="0.25">
      <c r="A12" s="67" t="s">
        <v>40</v>
      </c>
      <c r="B12" s="68"/>
      <c r="C12" s="68"/>
      <c r="D12" s="68"/>
      <c r="E12" s="68"/>
      <c r="F12" s="68"/>
    </row>
    <row r="13" spans="1:13" s="65" customFormat="1" x14ac:dyDescent="0.25"/>
    <row r="14" spans="1:13" s="63" customFormat="1" ht="17.25" x14ac:dyDescent="0.3">
      <c r="A14" s="64" t="s">
        <v>39</v>
      </c>
      <c r="B14" s="64"/>
      <c r="C14" s="64"/>
    </row>
    <row r="15" spans="1:13" s="65" customFormat="1" x14ac:dyDescent="0.25">
      <c r="A15" s="67" t="s">
        <v>46</v>
      </c>
      <c r="B15" s="68"/>
      <c r="C15" s="68"/>
      <c r="D15" s="68"/>
      <c r="E15" s="68"/>
      <c r="F15" s="68"/>
    </row>
    <row r="16" spans="1:13" s="65" customFormat="1" x14ac:dyDescent="0.25">
      <c r="A16" s="67" t="s">
        <v>38</v>
      </c>
      <c r="B16" s="68"/>
      <c r="C16" s="68"/>
      <c r="D16" s="68"/>
      <c r="E16" s="68"/>
      <c r="F16" s="68"/>
    </row>
    <row r="17" spans="1:6" s="65" customFormat="1" x14ac:dyDescent="0.25">
      <c r="A17" s="67" t="s">
        <v>37</v>
      </c>
      <c r="B17" s="68"/>
      <c r="C17" s="68"/>
      <c r="D17" s="68"/>
      <c r="E17" s="68"/>
      <c r="F17" s="68"/>
    </row>
    <row r="18" spans="1:6" s="63" customFormat="1" x14ac:dyDescent="0.25"/>
  </sheetData>
  <mergeCells count="11">
    <mergeCell ref="A1:M2"/>
    <mergeCell ref="A8:B8"/>
    <mergeCell ref="B3:C3"/>
    <mergeCell ref="E3:G3"/>
    <mergeCell ref="I3:J3"/>
    <mergeCell ref="L3:M3"/>
    <mergeCell ref="A14:C14"/>
    <mergeCell ref="B4:C6"/>
    <mergeCell ref="E4:G6"/>
    <mergeCell ref="I4:J6"/>
    <mergeCell ref="L4: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CustomerData</vt:lpstr>
      <vt:lpstr>Pivot Tables</vt:lpstr>
      <vt:lpstr>Dashboard</vt:lpstr>
      <vt:lpstr>CLV 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2025-04-14T08:10:14Z</dcterms:created>
  <dcterms:modified xsi:type="dcterms:W3CDTF">2025-04-25T04:16:13Z</dcterms:modified>
</cp:coreProperties>
</file>