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heets/sheet1.xml" ContentType="application/vnd.openxmlformats-officedocument.spreadsheetml.chartsheet+xml"/>
  <Override PartName="/xl/worksheets/sheet13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ables/table1.xml" ContentType="application/vnd.openxmlformats-officedocument.spreadsheetml.table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6815" windowHeight="7620" firstSheet="10" activeTab="15"/>
  </bookViews>
  <sheets>
    <sheet name="relative reference" sheetId="1" r:id="rId1"/>
    <sheet name="Absolute reference" sheetId="2" r:id="rId2"/>
    <sheet name="Mixed reference" sheetId="3" r:id="rId3"/>
    <sheet name="Sheet1" sheetId="18" r:id="rId4"/>
    <sheet name="If" sheetId="5" r:id="rId5"/>
    <sheet name="NestedIf" sheetId="6" r:id="rId6"/>
    <sheet name="And" sheetId="7" r:id="rId7"/>
    <sheet name="DateFunction" sheetId="8" r:id="rId8"/>
    <sheet name="StatisticalFunction" sheetId="9" r:id="rId9"/>
    <sheet name="VlookupDataValidationExact" sheetId="11" r:id="rId10"/>
    <sheet name="subtotal" sheetId="19" r:id="rId11"/>
    <sheet name="Filtering" sheetId="20" r:id="rId12"/>
    <sheet name="Chart2" sheetId="24" r:id="rId13"/>
    <sheet name="ColumnChart" sheetId="22" r:id="rId14"/>
    <sheet name="Chart1" sheetId="26" r:id="rId15"/>
    <sheet name="pieBarLineChart" sheetId="25" r:id="rId16"/>
    <sheet name="TableTotalRow" sheetId="21" r:id="rId17"/>
    <sheet name="VlookupApproximatematch" sheetId="12" r:id="rId18"/>
    <sheet name="LookupFullRecord" sheetId="13" r:id="rId19"/>
    <sheet name="HyperlinkToWorksheet" sheetId="14" r:id="rId20"/>
    <sheet name="HypelinkToFile" sheetId="15" r:id="rId21"/>
    <sheet name="HyperlinkToWebpage" sheetId="16" r:id="rId22"/>
    <sheet name="HyperlinkToUpdate" sheetId="17" r:id="rId23"/>
  </sheets>
  <definedNames>
    <definedName name="_xlnm._FilterDatabase" localSheetId="11" hidden="1">Filtering!$B$4:$E$11</definedName>
    <definedName name="_xlnm._FilterDatabase" localSheetId="17" hidden="1">VlookupApproximatematch!$A$3:$D$8</definedName>
    <definedName name="vtable">VlookupDataValidationExact!$A$3:$D$11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21" l="1"/>
  <c r="E13" i="21"/>
  <c r="D13" i="21"/>
  <c r="D12" i="20"/>
  <c r="C12" i="20"/>
  <c r="E12" i="20"/>
  <c r="E19" i="19"/>
  <c r="E17" i="19"/>
  <c r="E15" i="19"/>
  <c r="E13" i="19"/>
  <c r="E11" i="19"/>
  <c r="E9" i="19"/>
  <c r="E7" i="19"/>
  <c r="E5" i="19"/>
  <c r="E20" i="19" s="1"/>
  <c r="C17" i="13" l="1"/>
  <c r="D17" i="13"/>
  <c r="E17" i="13"/>
  <c r="B17" i="13"/>
  <c r="B13" i="12"/>
  <c r="B18" i="11"/>
  <c r="D18" i="11" s="1"/>
  <c r="E18" i="9" l="1"/>
  <c r="E16" i="9"/>
  <c r="E14" i="9"/>
  <c r="E12" i="9"/>
  <c r="D14" i="9"/>
  <c r="E10" i="9"/>
  <c r="E8" i="9"/>
  <c r="E4" i="9"/>
  <c r="E2" i="9"/>
  <c r="I15" i="8" l="1"/>
  <c r="E16" i="8"/>
  <c r="E17" i="8"/>
  <c r="E18" i="8"/>
  <c r="E19" i="8"/>
  <c r="E20" i="8"/>
  <c r="E21" i="8"/>
  <c r="E15" i="8"/>
  <c r="D12" i="8"/>
  <c r="D11" i="8"/>
  <c r="D10" i="8"/>
  <c r="J6" i="8"/>
  <c r="F7" i="7" l="1"/>
  <c r="F8" i="7"/>
  <c r="F9" i="7"/>
  <c r="F10" i="7"/>
  <c r="F11" i="7"/>
  <c r="F12" i="7"/>
  <c r="F6" i="7"/>
  <c r="E5" i="6"/>
  <c r="E6" i="6"/>
  <c r="E7" i="6"/>
  <c r="E8" i="6"/>
  <c r="E9" i="6"/>
  <c r="E10" i="6"/>
  <c r="E4" i="6"/>
  <c r="F14" i="5"/>
  <c r="F13" i="5"/>
  <c r="F12" i="5"/>
  <c r="F11" i="5"/>
  <c r="F10" i="5"/>
  <c r="F9" i="5"/>
  <c r="F8" i="5"/>
  <c r="B5" i="3" l="1"/>
  <c r="C5" i="3"/>
  <c r="D5" i="3"/>
  <c r="E5" i="3"/>
  <c r="F5" i="3"/>
  <c r="B6" i="3"/>
  <c r="C6" i="3"/>
  <c r="D6" i="3"/>
  <c r="E6" i="3"/>
  <c r="F6" i="3"/>
  <c r="B7" i="3"/>
  <c r="C7" i="3"/>
  <c r="D7" i="3"/>
  <c r="E7" i="3"/>
  <c r="F7" i="3"/>
  <c r="B8" i="3"/>
  <c r="C8" i="3"/>
  <c r="D8" i="3"/>
  <c r="E8" i="3"/>
  <c r="F8" i="3"/>
  <c r="C4" i="3"/>
  <c r="D4" i="3"/>
  <c r="E4" i="3"/>
  <c r="F4" i="3"/>
  <c r="B4" i="3"/>
  <c r="C4" i="2"/>
  <c r="C5" i="2"/>
  <c r="C6" i="2"/>
  <c r="C7" i="2"/>
  <c r="C8" i="2"/>
  <c r="C9" i="2"/>
  <c r="C10" i="2"/>
  <c r="C11" i="2"/>
  <c r="C3" i="2"/>
  <c r="D2" i="1"/>
  <c r="D3" i="1"/>
  <c r="D4" i="1"/>
  <c r="D5" i="1"/>
  <c r="D6" i="1"/>
  <c r="D7" i="1"/>
</calcChain>
</file>

<file path=xl/comments1.xml><?xml version="1.0" encoding="utf-8"?>
<comments xmlns="http://schemas.openxmlformats.org/spreadsheetml/2006/main">
  <authors>
    <author>Author</author>
  </authors>
  <commentList>
    <comment ref="F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ctrl+enter</t>
        </r>
      </text>
    </comment>
  </commentList>
</comments>
</file>

<file path=xl/sharedStrings.xml><?xml version="1.0" encoding="utf-8"?>
<sst xmlns="http://schemas.openxmlformats.org/spreadsheetml/2006/main" count="315" uniqueCount="183">
  <si>
    <t>Month</t>
  </si>
  <si>
    <t>Total Revenue</t>
  </si>
  <si>
    <t>Total Expenses</t>
  </si>
  <si>
    <t>Net Income</t>
  </si>
  <si>
    <t>jan</t>
  </si>
  <si>
    <t>feb</t>
  </si>
  <si>
    <t>mar</t>
  </si>
  <si>
    <t>apr</t>
  </si>
  <si>
    <t>may</t>
  </si>
  <si>
    <t>jun</t>
  </si>
  <si>
    <t>Name</t>
  </si>
  <si>
    <t>Grade Totals</t>
  </si>
  <si>
    <t>Percentage</t>
  </si>
  <si>
    <t>Max Score</t>
  </si>
  <si>
    <t>Jhon</t>
  </si>
  <si>
    <t>rita</t>
  </si>
  <si>
    <t>netta</t>
  </si>
  <si>
    <t>joseph</t>
  </si>
  <si>
    <t>Robert</t>
  </si>
  <si>
    <t>Nick</t>
  </si>
  <si>
    <t>Reyan</t>
  </si>
  <si>
    <t>Harry</t>
  </si>
  <si>
    <t>Luke</t>
  </si>
  <si>
    <t>f4 for lock  fixed cell</t>
  </si>
  <si>
    <t>Multiplication Table</t>
  </si>
  <si>
    <t>Column header</t>
  </si>
  <si>
    <t>Sales1</t>
  </si>
  <si>
    <t>Sales2</t>
  </si>
  <si>
    <t>Pass</t>
  </si>
  <si>
    <t>Fail</t>
  </si>
  <si>
    <t>Ans as</t>
  </si>
  <si>
    <t>Formula</t>
  </si>
  <si>
    <t>true,False</t>
  </si>
  <si>
    <t>1,0</t>
  </si>
  <si>
    <t>Pass. Fail</t>
  </si>
  <si>
    <t>PASS,FAIL</t>
  </si>
  <si>
    <t>YES, NO</t>
  </si>
  <si>
    <t>F2+E2,0</t>
  </si>
  <si>
    <t>today(), Today()+10</t>
  </si>
  <si>
    <t>Nested If</t>
  </si>
  <si>
    <t>&lt;40</t>
  </si>
  <si>
    <t>&gt;40</t>
  </si>
  <si>
    <t>&gt;60</t>
  </si>
  <si>
    <t>Distinction</t>
  </si>
  <si>
    <t>Marks</t>
  </si>
  <si>
    <t>Result</t>
  </si>
  <si>
    <t>Taj</t>
  </si>
  <si>
    <t>tahia</t>
  </si>
  <si>
    <t>Kohinor</t>
  </si>
  <si>
    <t>Nazrul</t>
  </si>
  <si>
    <t>Shahidul</t>
  </si>
  <si>
    <t>Fazar</t>
  </si>
  <si>
    <t>Rina</t>
  </si>
  <si>
    <t>&gt;=0</t>
  </si>
  <si>
    <t>&lt;=100</t>
  </si>
  <si>
    <t>Advance Date Function</t>
  </si>
  <si>
    <t>Start date</t>
  </si>
  <si>
    <t>End Date</t>
  </si>
  <si>
    <t>Net working days</t>
  </si>
  <si>
    <t>Net working days,int</t>
  </si>
  <si>
    <t>52 weeks</t>
  </si>
  <si>
    <t>104 days</t>
  </si>
  <si>
    <t>Holidays</t>
  </si>
  <si>
    <t>language day</t>
  </si>
  <si>
    <t>independence day</t>
  </si>
  <si>
    <t>Days</t>
  </si>
  <si>
    <t>Numbers</t>
  </si>
  <si>
    <t>Joseph</t>
  </si>
  <si>
    <t>sam</t>
  </si>
  <si>
    <t>Nike</t>
  </si>
  <si>
    <t>Meji</t>
  </si>
  <si>
    <t>simi</t>
  </si>
  <si>
    <t>Neeka</t>
  </si>
  <si>
    <t>Limy</t>
  </si>
  <si>
    <t>Mon</t>
  </si>
  <si>
    <t>Tue</t>
  </si>
  <si>
    <t>Wed</t>
  </si>
  <si>
    <t>Thu</t>
  </si>
  <si>
    <t>Fri</t>
  </si>
  <si>
    <t>Sat</t>
  </si>
  <si>
    <t>Sun</t>
  </si>
  <si>
    <t>Sum of numbers less than 50</t>
  </si>
  <si>
    <t>Count of Numbers against Mon</t>
  </si>
  <si>
    <t>Count of Numbers Less than 50</t>
  </si>
  <si>
    <t>Average of Numbers less than 50</t>
  </si>
  <si>
    <t>&lt;50</t>
  </si>
  <si>
    <t>Sum of Numbers belonging to Mon &amp; Jhon</t>
  </si>
  <si>
    <t>Average of Numbers belonging to Mon &amp; John</t>
  </si>
  <si>
    <t>Count of numbers where they have john &amp; Mon</t>
  </si>
  <si>
    <t>Top Product</t>
  </si>
  <si>
    <t>product code</t>
  </si>
  <si>
    <t>Quantity</t>
  </si>
  <si>
    <t>Price</t>
  </si>
  <si>
    <t>Mobile</t>
  </si>
  <si>
    <t>camera</t>
  </si>
  <si>
    <t>Watches</t>
  </si>
  <si>
    <t>Cosmetics</t>
  </si>
  <si>
    <t>Shoes</t>
  </si>
  <si>
    <t>Laptop</t>
  </si>
  <si>
    <t>Perfumes</t>
  </si>
  <si>
    <t>Clothes</t>
  </si>
  <si>
    <t>1000-165-B100</t>
  </si>
  <si>
    <t>1000-165-B101</t>
  </si>
  <si>
    <t>1000-165-B102</t>
  </si>
  <si>
    <t>1000-165-B103</t>
  </si>
  <si>
    <t>1000-165-B104</t>
  </si>
  <si>
    <t>1000-165-B105</t>
  </si>
  <si>
    <t>1000-165-B106</t>
  </si>
  <si>
    <t>1000-165-B107</t>
  </si>
  <si>
    <t>Units</t>
  </si>
  <si>
    <t>Total</t>
  </si>
  <si>
    <t>Vlookup and data validation with Name range</t>
  </si>
  <si>
    <t>Rules For commission</t>
  </si>
  <si>
    <t>Sales Amount</t>
  </si>
  <si>
    <t>Category</t>
  </si>
  <si>
    <t>Commission paid</t>
  </si>
  <si>
    <t>tk.0 &lt;= sales&lt; tk.2000</t>
  </si>
  <si>
    <t>tk.2000 &lt;= sales&lt; tk.3000</t>
  </si>
  <si>
    <t>tk.3000 &lt;= sales&lt; tk.5000</t>
  </si>
  <si>
    <t>tk.5000&lt;= sales&lt; tk.10000</t>
  </si>
  <si>
    <t>tk.10000 &gt;= sales</t>
  </si>
  <si>
    <t>Fair</t>
  </si>
  <si>
    <t>Ok</t>
  </si>
  <si>
    <t>Good</t>
  </si>
  <si>
    <t>Very Good</t>
  </si>
  <si>
    <t>Excellent</t>
  </si>
  <si>
    <t>Sales Done</t>
  </si>
  <si>
    <t>Commission Received</t>
  </si>
  <si>
    <t>V= Vertical</t>
  </si>
  <si>
    <t>ID</t>
  </si>
  <si>
    <t>Last</t>
  </si>
  <si>
    <t>First</t>
  </si>
  <si>
    <t>E-mail</t>
  </si>
  <si>
    <t>Phone</t>
  </si>
  <si>
    <t>880-10048</t>
  </si>
  <si>
    <t>880-10049</t>
  </si>
  <si>
    <t>880-10050</t>
  </si>
  <si>
    <t>880-10051</t>
  </si>
  <si>
    <t>880-10052</t>
  </si>
  <si>
    <t>880-10053</t>
  </si>
  <si>
    <t>880-10054</t>
  </si>
  <si>
    <t>880-10055</t>
  </si>
  <si>
    <t>880-10056</t>
  </si>
  <si>
    <t>taj</t>
  </si>
  <si>
    <t>shahid</t>
  </si>
  <si>
    <t>nazrul</t>
  </si>
  <si>
    <t xml:space="preserve">Rina </t>
  </si>
  <si>
    <t>Nurul</t>
  </si>
  <si>
    <t>Feroza</t>
  </si>
  <si>
    <t>Kohinoor</t>
  </si>
  <si>
    <t>Tahiya</t>
  </si>
  <si>
    <t>khan</t>
  </si>
  <si>
    <t>islam</t>
  </si>
  <si>
    <t>Shekh</t>
  </si>
  <si>
    <t>Begum</t>
  </si>
  <si>
    <t>taj@gmail.com</t>
  </si>
  <si>
    <t>shahid@gmail.com</t>
  </si>
  <si>
    <t>naz@gmail.com</t>
  </si>
  <si>
    <t>017-55455</t>
  </si>
  <si>
    <t>017-55456</t>
  </si>
  <si>
    <t>017-55457</t>
  </si>
  <si>
    <t>017-55458</t>
  </si>
  <si>
    <t>017-55459</t>
  </si>
  <si>
    <t>017-55460</t>
  </si>
  <si>
    <t>017-55461</t>
  </si>
  <si>
    <t>017-55462</t>
  </si>
  <si>
    <t>017-55463</t>
  </si>
  <si>
    <t>Go to LookupFullRecord</t>
  </si>
  <si>
    <t>Go To</t>
  </si>
  <si>
    <t>Go to webpage</t>
  </si>
  <si>
    <t>click to update</t>
  </si>
  <si>
    <t>t</t>
  </si>
  <si>
    <t>Laptop Total</t>
  </si>
  <si>
    <t>Shoes Total</t>
  </si>
  <si>
    <t>Cosmetics Total</t>
  </si>
  <si>
    <t>Watches Total</t>
  </si>
  <si>
    <t>camera Total</t>
  </si>
  <si>
    <t>Mobile Total</t>
  </si>
  <si>
    <t>Clothes Total</t>
  </si>
  <si>
    <t>Perfumes Total</t>
  </si>
  <si>
    <t>Grand Total</t>
  </si>
  <si>
    <t>year</t>
  </si>
  <si>
    <t>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</si>
</sst>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(&quot;$&quot;* #,##0.00_);_(&quot;$&quot;* \(#,##0.00\);_(&quot;$&quot;* &quot;-&quot;??_);_(@_)"/>
    <numFmt numFmtId="164" formatCode="0.0"/>
    <numFmt numFmtId="165" formatCode="dddd"/>
    <numFmt numFmtId="166" formatCode="[$-409]d\-mmm\-yy;@"/>
    <numFmt numFmtId="167" formatCode="mm/dd/yy;@"/>
    <numFmt numFmtId="168" formatCode="&quot;$&quot;#,##0.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9" fillId="0" borderId="0" applyNumberFormat="0" applyFill="0" applyBorder="0" applyAlignment="0" applyProtection="0"/>
  </cellStyleXfs>
  <cellXfs count="72">
    <xf numFmtId="0" fontId="0" fillId="0" borderId="0" xfId="0"/>
    <xf numFmtId="0" fontId="0" fillId="0" borderId="0" xfId="0" applyAlignment="1"/>
    <xf numFmtId="0" fontId="2" fillId="2" borderId="0" xfId="0" applyFont="1" applyFill="1"/>
    <xf numFmtId="0" fontId="2" fillId="2" borderId="0" xfId="0" applyFont="1" applyFill="1" applyAlignment="1"/>
    <xf numFmtId="0" fontId="2" fillId="0" borderId="0" xfId="0" applyFont="1" applyFill="1"/>
    <xf numFmtId="9" fontId="0" fillId="0" borderId="0" xfId="1" applyFont="1"/>
    <xf numFmtId="2" fontId="0" fillId="0" borderId="0" xfId="0" applyNumberFormat="1"/>
    <xf numFmtId="164" fontId="0" fillId="0" borderId="0" xfId="0" applyNumberFormat="1"/>
    <xf numFmtId="0" fontId="2" fillId="5" borderId="0" xfId="0" applyFont="1" applyFill="1"/>
    <xf numFmtId="0" fontId="2" fillId="5" borderId="1" xfId="0" applyFont="1" applyFill="1" applyBorder="1"/>
    <xf numFmtId="0" fontId="0" fillId="0" borderId="1" xfId="0" applyBorder="1"/>
    <xf numFmtId="14" fontId="0" fillId="0" borderId="1" xfId="0" applyNumberFormat="1" applyBorder="1"/>
    <xf numFmtId="0" fontId="5" fillId="5" borderId="0" xfId="0" applyFont="1" applyFill="1" applyAlignment="1"/>
    <xf numFmtId="0" fontId="5" fillId="0" borderId="0" xfId="0" applyFont="1" applyFill="1" applyAlignment="1"/>
    <xf numFmtId="0" fontId="2" fillId="6" borderId="0" xfId="0" applyFont="1" applyFill="1"/>
    <xf numFmtId="0" fontId="2" fillId="6" borderId="1" xfId="0" applyFont="1" applyFill="1" applyBorder="1"/>
    <xf numFmtId="165" fontId="0" fillId="0" borderId="0" xfId="0" applyNumberFormat="1"/>
    <xf numFmtId="166" fontId="0" fillId="0" borderId="0" xfId="0" applyNumberFormat="1" applyFill="1"/>
    <xf numFmtId="166" fontId="2" fillId="6" borderId="0" xfId="0" applyNumberFormat="1" applyFont="1" applyFill="1"/>
    <xf numFmtId="0" fontId="0" fillId="4" borderId="0" xfId="0" applyFill="1"/>
    <xf numFmtId="14" fontId="0" fillId="0" borderId="0" xfId="0" applyNumberFormat="1"/>
    <xf numFmtId="167" fontId="0" fillId="0" borderId="0" xfId="0" applyNumberFormat="1"/>
    <xf numFmtId="14" fontId="0" fillId="0" borderId="0" xfId="0" applyNumberFormat="1" applyAlignment="1">
      <alignment vertical="center"/>
    </xf>
    <xf numFmtId="0" fontId="7" fillId="7" borderId="0" xfId="0" applyFont="1" applyFill="1"/>
    <xf numFmtId="0" fontId="8" fillId="0" borderId="0" xfId="0" applyFont="1" applyFill="1"/>
    <xf numFmtId="0" fontId="7" fillId="6" borderId="0" xfId="0" applyFont="1" applyFill="1"/>
    <xf numFmtId="168" fontId="0" fillId="0" borderId="0" xfId="2" applyNumberFormat="1" applyFont="1"/>
    <xf numFmtId="168" fontId="7" fillId="6" borderId="0" xfId="2" applyNumberFormat="1" applyFont="1" applyFill="1"/>
    <xf numFmtId="168" fontId="0" fillId="0" borderId="0" xfId="0" applyNumberFormat="1"/>
    <xf numFmtId="0" fontId="2" fillId="4" borderId="0" xfId="0" applyFont="1" applyFill="1"/>
    <xf numFmtId="0" fontId="7" fillId="6" borderId="1" xfId="0" applyFont="1" applyFill="1" applyBorder="1"/>
    <xf numFmtId="168" fontId="7" fillId="6" borderId="1" xfId="2" applyNumberFormat="1" applyFont="1" applyFill="1" applyBorder="1"/>
    <xf numFmtId="168" fontId="0" fillId="0" borderId="1" xfId="2" applyNumberFormat="1" applyFont="1" applyBorder="1"/>
    <xf numFmtId="0" fontId="2" fillId="7" borderId="1" xfId="0" applyFont="1" applyFill="1" applyBorder="1"/>
    <xf numFmtId="0" fontId="9" fillId="0" borderId="0" xfId="3"/>
    <xf numFmtId="0" fontId="9" fillId="0" borderId="0" xfId="3" applyProtection="1"/>
    <xf numFmtId="0" fontId="0" fillId="0" borderId="0" xfId="0" applyProtection="1"/>
    <xf numFmtId="0" fontId="2" fillId="7" borderId="0" xfId="0" applyFont="1" applyFill="1" applyProtection="1">
      <protection locked="0"/>
    </xf>
    <xf numFmtId="0" fontId="0" fillId="0" borderId="0" xfId="0" applyProtection="1">
      <protection locked="0"/>
    </xf>
    <xf numFmtId="0" fontId="2" fillId="7" borderId="0" xfId="0" applyFont="1" applyFill="1" applyProtection="1"/>
    <xf numFmtId="0" fontId="9" fillId="0" borderId="0" xfId="3" applyProtection="1">
      <protection locked="0"/>
    </xf>
    <xf numFmtId="0" fontId="10" fillId="0" borderId="1" xfId="0" applyFont="1" applyBorder="1"/>
    <xf numFmtId="0" fontId="0" fillId="0" borderId="0" xfId="0" applyBorder="1"/>
    <xf numFmtId="168" fontId="0" fillId="0" borderId="0" xfId="2" applyNumberFormat="1" applyFont="1" applyBorder="1"/>
    <xf numFmtId="0" fontId="10" fillId="0" borderId="0" xfId="0" applyFont="1" applyBorder="1"/>
    <xf numFmtId="0" fontId="0" fillId="0" borderId="2" xfId="0" applyBorder="1"/>
    <xf numFmtId="168" fontId="0" fillId="0" borderId="3" xfId="2" applyNumberFormat="1" applyFont="1" applyBorder="1"/>
    <xf numFmtId="0" fontId="7" fillId="6" borderId="4" xfId="0" applyFont="1" applyFill="1" applyBorder="1"/>
    <xf numFmtId="0" fontId="7" fillId="6" borderId="5" xfId="0" applyFont="1" applyFill="1" applyBorder="1"/>
    <xf numFmtId="168" fontId="7" fillId="6" borderId="6" xfId="2" applyNumberFormat="1" applyFont="1" applyFill="1" applyBorder="1"/>
    <xf numFmtId="0" fontId="0" fillId="0" borderId="7" xfId="0" applyBorder="1"/>
    <xf numFmtId="0" fontId="0" fillId="0" borderId="8" xfId="0" applyBorder="1"/>
    <xf numFmtId="168" fontId="0" fillId="0" borderId="9" xfId="2" applyNumberFormat="1" applyFont="1" applyBorder="1"/>
    <xf numFmtId="168" fontId="11" fillId="0" borderId="9" xfId="0" applyNumberFormat="1" applyFont="1" applyBorder="1"/>
    <xf numFmtId="0" fontId="7" fillId="6" borderId="9" xfId="0" applyFont="1" applyFill="1" applyBorder="1"/>
    <xf numFmtId="168" fontId="7" fillId="6" borderId="8" xfId="2" applyNumberFormat="1" applyFont="1" applyFill="1" applyBorder="1"/>
    <xf numFmtId="0" fontId="0" fillId="8" borderId="9" xfId="0" applyFont="1" applyFill="1" applyBorder="1"/>
    <xf numFmtId="168" fontId="0" fillId="8" borderId="8" xfId="2" applyNumberFormat="1" applyFont="1" applyFill="1" applyBorder="1"/>
    <xf numFmtId="0" fontId="0" fillId="0" borderId="9" xfId="0" applyFont="1" applyBorder="1"/>
    <xf numFmtId="168" fontId="0" fillId="0" borderId="8" xfId="2" applyNumberFormat="1" applyFont="1" applyBorder="1"/>
    <xf numFmtId="0" fontId="10" fillId="0" borderId="3" xfId="0" applyFont="1" applyBorder="1"/>
    <xf numFmtId="168" fontId="10" fillId="0" borderId="1" xfId="0" applyNumberFormat="1" applyFont="1" applyBorder="1"/>
    <xf numFmtId="0" fontId="0" fillId="0" borderId="3" xfId="0" applyFont="1" applyBorder="1"/>
    <xf numFmtId="168" fontId="0" fillId="0" borderId="1" xfId="0" applyNumberFormat="1" applyBorder="1"/>
    <xf numFmtId="0" fontId="2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2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5" fillId="5" borderId="0" xfId="0" applyFont="1" applyFill="1" applyAlignment="1">
      <alignment horizontal="center"/>
    </xf>
    <xf numFmtId="0" fontId="6" fillId="7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0" fontId="7" fillId="7" borderId="0" xfId="0" applyFont="1" applyFill="1" applyAlignment="1">
      <alignment horizontal="center"/>
    </xf>
  </cellXfs>
  <cellStyles count="4">
    <cellStyle name="Currency" xfId="2" builtinId="4"/>
    <cellStyle name="Hyperlink" xfId="3" builtinId="8"/>
    <cellStyle name="Normal" xfId="0" builtinId="0"/>
    <cellStyle name="Percent" xfId="1" builtinId="5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&quot;$&quot;#,##0.0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rgb="FF00B0F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hartsheet" Target="chartsheets/sheet1.xml"/><Relationship Id="rId18" Type="http://schemas.openxmlformats.org/officeDocument/2006/relationships/worksheet" Target="worksheets/sheet16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19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5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4.xml"/><Relationship Id="rId20" Type="http://schemas.openxmlformats.org/officeDocument/2006/relationships/worksheet" Target="worksheets/sheet1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hartsheet" Target="chartsheets/sheet2.xml"/><Relationship Id="rId23" Type="http://schemas.openxmlformats.org/officeDocument/2006/relationships/worksheet" Target="worksheets/sheet2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0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ColumnChart!$D$3</c:f>
              <c:strCache>
                <c:ptCount val="1"/>
                <c:pt idx="0">
                  <c:v>Quantity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ColumnChart!$B$4:$C$11</c:f>
              <c:multiLvlStrCache>
                <c:ptCount val="8"/>
                <c:lvl>
                  <c:pt idx="0">
                    <c:v>1000-165-B100</c:v>
                  </c:pt>
                  <c:pt idx="1">
                    <c:v>1000-165-B101</c:v>
                  </c:pt>
                  <c:pt idx="2">
                    <c:v>1000-165-B102</c:v>
                  </c:pt>
                  <c:pt idx="3">
                    <c:v>1000-165-B103</c:v>
                  </c:pt>
                  <c:pt idx="4">
                    <c:v>1000-165-B104</c:v>
                  </c:pt>
                  <c:pt idx="5">
                    <c:v>1000-165-B105</c:v>
                  </c:pt>
                  <c:pt idx="6">
                    <c:v>1000-165-B106</c:v>
                  </c:pt>
                  <c:pt idx="7">
                    <c:v>1000-165-B107</c:v>
                  </c:pt>
                </c:lvl>
                <c:lvl>
                  <c:pt idx="0">
                    <c:v>Mobile</c:v>
                  </c:pt>
                  <c:pt idx="1">
                    <c:v>camera</c:v>
                  </c:pt>
                  <c:pt idx="2">
                    <c:v>Watches</c:v>
                  </c:pt>
                  <c:pt idx="3">
                    <c:v>Cosmetics</c:v>
                  </c:pt>
                  <c:pt idx="4">
                    <c:v>Shoes</c:v>
                  </c:pt>
                  <c:pt idx="5">
                    <c:v>Laptop</c:v>
                  </c:pt>
                  <c:pt idx="6">
                    <c:v>Perfumes</c:v>
                  </c:pt>
                  <c:pt idx="7">
                    <c:v>Clothes</c:v>
                  </c:pt>
                </c:lvl>
              </c:multiLvlStrCache>
            </c:multiLvlStrRef>
          </c:cat>
          <c:val>
            <c:numRef>
              <c:f>ColumnChart!$D$4:$D$11</c:f>
              <c:numCache>
                <c:formatCode>General</c:formatCode>
                <c:ptCount val="8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40</c:v>
                </c:pt>
                <c:pt idx="4">
                  <c:v>15</c:v>
                </c:pt>
                <c:pt idx="5">
                  <c:v>18</c:v>
                </c:pt>
                <c:pt idx="6">
                  <c:v>32</c:v>
                </c:pt>
                <c:pt idx="7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7E-4493-8780-57DCB9C8FF87}"/>
            </c:ext>
          </c:extLst>
        </c:ser>
        <c:ser>
          <c:idx val="1"/>
          <c:order val="1"/>
          <c:tx>
            <c:strRef>
              <c:f>ColumnChart!$E$3</c:f>
              <c:strCache>
                <c:ptCount val="1"/>
                <c:pt idx="0">
                  <c:v>Price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ColumnChart!$B$4:$C$11</c:f>
              <c:multiLvlStrCache>
                <c:ptCount val="8"/>
                <c:lvl>
                  <c:pt idx="0">
                    <c:v>1000-165-B100</c:v>
                  </c:pt>
                  <c:pt idx="1">
                    <c:v>1000-165-B101</c:v>
                  </c:pt>
                  <c:pt idx="2">
                    <c:v>1000-165-B102</c:v>
                  </c:pt>
                  <c:pt idx="3">
                    <c:v>1000-165-B103</c:v>
                  </c:pt>
                  <c:pt idx="4">
                    <c:v>1000-165-B104</c:v>
                  </c:pt>
                  <c:pt idx="5">
                    <c:v>1000-165-B105</c:v>
                  </c:pt>
                  <c:pt idx="6">
                    <c:v>1000-165-B106</c:v>
                  </c:pt>
                  <c:pt idx="7">
                    <c:v>1000-165-B107</c:v>
                  </c:pt>
                </c:lvl>
                <c:lvl>
                  <c:pt idx="0">
                    <c:v>Mobile</c:v>
                  </c:pt>
                  <c:pt idx="1">
                    <c:v>camera</c:v>
                  </c:pt>
                  <c:pt idx="2">
                    <c:v>Watches</c:v>
                  </c:pt>
                  <c:pt idx="3">
                    <c:v>Cosmetics</c:v>
                  </c:pt>
                  <c:pt idx="4">
                    <c:v>Shoes</c:v>
                  </c:pt>
                  <c:pt idx="5">
                    <c:v>Laptop</c:v>
                  </c:pt>
                  <c:pt idx="6">
                    <c:v>Perfumes</c:v>
                  </c:pt>
                  <c:pt idx="7">
                    <c:v>Clothes</c:v>
                  </c:pt>
                </c:lvl>
              </c:multiLvlStrCache>
            </c:multiLvlStrRef>
          </c:cat>
          <c:val>
            <c:numRef>
              <c:f>ColumnChart!$E$4:$E$11</c:f>
              <c:numCache>
                <c:formatCode>"$"#,##0.00</c:formatCode>
                <c:ptCount val="8"/>
                <c:pt idx="0">
                  <c:v>26</c:v>
                </c:pt>
                <c:pt idx="1">
                  <c:v>28</c:v>
                </c:pt>
                <c:pt idx="2">
                  <c:v>30</c:v>
                </c:pt>
                <c:pt idx="3">
                  <c:v>31</c:v>
                </c:pt>
                <c:pt idx="4">
                  <c:v>32</c:v>
                </c:pt>
                <c:pt idx="5">
                  <c:v>100</c:v>
                </c:pt>
                <c:pt idx="6">
                  <c:v>4</c:v>
                </c:pt>
                <c:pt idx="7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7E-4493-8780-57DCB9C8FF8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519455375"/>
        <c:axId val="1519457455"/>
      </c:barChart>
      <c:catAx>
        <c:axId val="1519455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9457455"/>
        <c:crosses val="autoZero"/>
        <c:auto val="1"/>
        <c:lblAlgn val="ctr"/>
        <c:lblOffset val="100"/>
        <c:noMultiLvlLbl val="0"/>
      </c:catAx>
      <c:valAx>
        <c:axId val="1519457455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519455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5358705161854769E-2"/>
          <c:y val="0.30076443569553807"/>
          <c:w val="0.89019685039370078"/>
          <c:h val="0.329251239428404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ColumnChart!$D$3</c:f>
              <c:strCache>
                <c:ptCount val="1"/>
                <c:pt idx="0">
                  <c:v>Quantity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ColumnChart!$B$4:$C$11</c:f>
              <c:multiLvlStrCache>
                <c:ptCount val="8"/>
                <c:lvl>
                  <c:pt idx="0">
                    <c:v>1000-165-B100</c:v>
                  </c:pt>
                  <c:pt idx="1">
                    <c:v>1000-165-B101</c:v>
                  </c:pt>
                  <c:pt idx="2">
                    <c:v>1000-165-B102</c:v>
                  </c:pt>
                  <c:pt idx="3">
                    <c:v>1000-165-B103</c:v>
                  </c:pt>
                  <c:pt idx="4">
                    <c:v>1000-165-B104</c:v>
                  </c:pt>
                  <c:pt idx="5">
                    <c:v>1000-165-B105</c:v>
                  </c:pt>
                  <c:pt idx="6">
                    <c:v>1000-165-B106</c:v>
                  </c:pt>
                  <c:pt idx="7">
                    <c:v>1000-165-B107</c:v>
                  </c:pt>
                </c:lvl>
                <c:lvl>
                  <c:pt idx="0">
                    <c:v>Mobile</c:v>
                  </c:pt>
                  <c:pt idx="1">
                    <c:v>camera</c:v>
                  </c:pt>
                  <c:pt idx="2">
                    <c:v>Watches</c:v>
                  </c:pt>
                  <c:pt idx="3">
                    <c:v>Cosmetics</c:v>
                  </c:pt>
                  <c:pt idx="4">
                    <c:v>Shoes</c:v>
                  </c:pt>
                  <c:pt idx="5">
                    <c:v>Laptop</c:v>
                  </c:pt>
                  <c:pt idx="6">
                    <c:v>Perfumes</c:v>
                  </c:pt>
                  <c:pt idx="7">
                    <c:v>Clothes</c:v>
                  </c:pt>
                </c:lvl>
              </c:multiLvlStrCache>
            </c:multiLvlStrRef>
          </c:cat>
          <c:val>
            <c:numRef>
              <c:f>ColumnChart!$D$4:$D$11</c:f>
              <c:numCache>
                <c:formatCode>General</c:formatCode>
                <c:ptCount val="8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40</c:v>
                </c:pt>
                <c:pt idx="4">
                  <c:v>15</c:v>
                </c:pt>
                <c:pt idx="5">
                  <c:v>18</c:v>
                </c:pt>
                <c:pt idx="6">
                  <c:v>32</c:v>
                </c:pt>
                <c:pt idx="7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DD-4CF7-A0A2-414EB7903513}"/>
            </c:ext>
          </c:extLst>
        </c:ser>
        <c:ser>
          <c:idx val="1"/>
          <c:order val="1"/>
          <c:tx>
            <c:strRef>
              <c:f>ColumnChart!$E$3</c:f>
              <c:strCache>
                <c:ptCount val="1"/>
                <c:pt idx="0">
                  <c:v>Price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ColumnChart!$B$4:$C$11</c:f>
              <c:multiLvlStrCache>
                <c:ptCount val="8"/>
                <c:lvl>
                  <c:pt idx="0">
                    <c:v>1000-165-B100</c:v>
                  </c:pt>
                  <c:pt idx="1">
                    <c:v>1000-165-B101</c:v>
                  </c:pt>
                  <c:pt idx="2">
                    <c:v>1000-165-B102</c:v>
                  </c:pt>
                  <c:pt idx="3">
                    <c:v>1000-165-B103</c:v>
                  </c:pt>
                  <c:pt idx="4">
                    <c:v>1000-165-B104</c:v>
                  </c:pt>
                  <c:pt idx="5">
                    <c:v>1000-165-B105</c:v>
                  </c:pt>
                  <c:pt idx="6">
                    <c:v>1000-165-B106</c:v>
                  </c:pt>
                  <c:pt idx="7">
                    <c:v>1000-165-B107</c:v>
                  </c:pt>
                </c:lvl>
                <c:lvl>
                  <c:pt idx="0">
                    <c:v>Mobile</c:v>
                  </c:pt>
                  <c:pt idx="1">
                    <c:v>camera</c:v>
                  </c:pt>
                  <c:pt idx="2">
                    <c:v>Watches</c:v>
                  </c:pt>
                  <c:pt idx="3">
                    <c:v>Cosmetics</c:v>
                  </c:pt>
                  <c:pt idx="4">
                    <c:v>Shoes</c:v>
                  </c:pt>
                  <c:pt idx="5">
                    <c:v>Laptop</c:v>
                  </c:pt>
                  <c:pt idx="6">
                    <c:v>Perfumes</c:v>
                  </c:pt>
                  <c:pt idx="7">
                    <c:v>Clothes</c:v>
                  </c:pt>
                </c:lvl>
              </c:multiLvlStrCache>
            </c:multiLvlStrRef>
          </c:cat>
          <c:val>
            <c:numRef>
              <c:f>ColumnChart!$E$4:$E$11</c:f>
              <c:numCache>
                <c:formatCode>"$"#,##0.00</c:formatCode>
                <c:ptCount val="8"/>
                <c:pt idx="0">
                  <c:v>26</c:v>
                </c:pt>
                <c:pt idx="1">
                  <c:v>28</c:v>
                </c:pt>
                <c:pt idx="2">
                  <c:v>30</c:v>
                </c:pt>
                <c:pt idx="3">
                  <c:v>31</c:v>
                </c:pt>
                <c:pt idx="4">
                  <c:v>32</c:v>
                </c:pt>
                <c:pt idx="5">
                  <c:v>100</c:v>
                </c:pt>
                <c:pt idx="6">
                  <c:v>4</c:v>
                </c:pt>
                <c:pt idx="7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DD-4CF7-A0A2-414EB79035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4819151"/>
        <c:axId val="1524810415"/>
      </c:barChart>
      <c:catAx>
        <c:axId val="1524819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4810415"/>
        <c:crosses val="autoZero"/>
        <c:auto val="1"/>
        <c:lblAlgn val="ctr"/>
        <c:lblOffset val="100"/>
        <c:noMultiLvlLbl val="0"/>
      </c:catAx>
      <c:valAx>
        <c:axId val="1524810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4819151"/>
        <c:crosses val="autoZero"/>
        <c:crossBetween val="between"/>
      </c:valAx>
      <c:spPr>
        <a:noFill/>
        <a:ln>
          <a:noFill/>
        </a:ln>
        <a:effectLst>
          <a:outerShdw dist="50800" sx="1000" sy="1000" algn="ctr" rotWithShape="0">
            <a:srgbClr val="000000">
              <a:alpha val="98000"/>
            </a:srgbClr>
          </a:outerShdw>
        </a:effectLst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pieBarLineChart!$B$4</c:f>
              <c:strCache>
                <c:ptCount val="1"/>
                <c:pt idx="0">
                  <c:v>year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pieBarLineChart!$B$5:$B$17</c:f>
              <c:numCache>
                <c:formatCode>General</c:formatCode>
                <c:ptCount val="1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D6-4466-A463-4CFC680CA54D}"/>
            </c:ext>
          </c:extLst>
        </c:ser>
        <c:ser>
          <c:idx val="1"/>
          <c:order val="1"/>
          <c:tx>
            <c:strRef>
              <c:f>pieBarLineChart!$C$4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pieBarLineChart!$C$5:$C$17</c:f>
              <c:numCache>
                <c:formatCode>"$"#,##0.00</c:formatCode>
                <c:ptCount val="13"/>
                <c:pt idx="0">
                  <c:v>9500</c:v>
                </c:pt>
                <c:pt idx="1">
                  <c:v>10500</c:v>
                </c:pt>
                <c:pt idx="2">
                  <c:v>11500</c:v>
                </c:pt>
                <c:pt idx="3">
                  <c:v>12500</c:v>
                </c:pt>
                <c:pt idx="4">
                  <c:v>13500</c:v>
                </c:pt>
                <c:pt idx="5">
                  <c:v>14500</c:v>
                </c:pt>
                <c:pt idx="6">
                  <c:v>15500</c:v>
                </c:pt>
                <c:pt idx="7">
                  <c:v>16500</c:v>
                </c:pt>
                <c:pt idx="8">
                  <c:v>17500</c:v>
                </c:pt>
                <c:pt idx="9">
                  <c:v>18500</c:v>
                </c:pt>
                <c:pt idx="10">
                  <c:v>19500</c:v>
                </c:pt>
                <c:pt idx="11">
                  <c:v>20500</c:v>
                </c:pt>
                <c:pt idx="12">
                  <c:v>21500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D6-4466-A463-4CFC680CA5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372399"/>
        <c:axId val="208369903"/>
      </c:barChart>
      <c:catAx>
        <c:axId val="2083723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369903"/>
        <c:crosses val="autoZero"/>
        <c:auto val="1"/>
        <c:lblAlgn val="ctr"/>
        <c:lblOffset val="100"/>
        <c:noMultiLvlLbl val="0"/>
      </c:catAx>
      <c:valAx>
        <c:axId val="208369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372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 Chart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pieBarLineChart!$C$4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pieBarLineChart!$B$5:$B$17</c:f>
              <c:numCache>
                <c:formatCode>General</c:formatCode>
                <c:ptCount val="1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</c:numCache>
            </c:numRef>
          </c:cat>
          <c:val>
            <c:numRef>
              <c:f>pieBarLineChart!$C$5:$C$17</c:f>
              <c:numCache>
                <c:formatCode>"$"#,##0.00</c:formatCode>
                <c:ptCount val="13"/>
                <c:pt idx="0">
                  <c:v>9500</c:v>
                </c:pt>
                <c:pt idx="1">
                  <c:v>10500</c:v>
                </c:pt>
                <c:pt idx="2">
                  <c:v>11500</c:v>
                </c:pt>
                <c:pt idx="3">
                  <c:v>12500</c:v>
                </c:pt>
                <c:pt idx="4">
                  <c:v>13500</c:v>
                </c:pt>
                <c:pt idx="5">
                  <c:v>14500</c:v>
                </c:pt>
                <c:pt idx="6">
                  <c:v>15500</c:v>
                </c:pt>
                <c:pt idx="7">
                  <c:v>16500</c:v>
                </c:pt>
                <c:pt idx="8">
                  <c:v>17500</c:v>
                </c:pt>
                <c:pt idx="9">
                  <c:v>18500</c:v>
                </c:pt>
                <c:pt idx="10">
                  <c:v>19500</c:v>
                </c:pt>
                <c:pt idx="11">
                  <c:v>20500</c:v>
                </c:pt>
                <c:pt idx="12">
                  <c:v>21500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AD-47E6-9E80-6FF9D97DD7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90092879"/>
        <c:axId val="90094543"/>
      </c:barChart>
      <c:catAx>
        <c:axId val="900928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094543"/>
        <c:crosses val="autoZero"/>
        <c:auto val="1"/>
        <c:lblAlgn val="ctr"/>
        <c:lblOffset val="100"/>
        <c:noMultiLvlLbl val="0"/>
      </c:catAx>
      <c:valAx>
        <c:axId val="90094543"/>
        <c:scaling>
          <c:orientation val="minMax"/>
          <c:max val="51000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092879"/>
        <c:crosses val="autoZero"/>
        <c:crossBetween val="between"/>
        <c:majorUnit val="10000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Pie</a:t>
            </a:r>
            <a:r>
              <a:rPr lang="en-US" baseline="0"/>
              <a:t> chart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7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1"/>
          <c:order val="0"/>
          <c:tx>
            <c:strRef>
              <c:f>pieBarLineChart!$C$4</c:f>
              <c:strCache>
                <c:ptCount val="1"/>
                <c:pt idx="0">
                  <c:v>Sales</c:v>
                </c:pt>
              </c:strCache>
            </c:strRef>
          </c:tx>
          <c:explosion val="1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75F5-4774-9389-DDAD504BEC2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75F5-4774-9389-DDAD504BEC2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75F5-4774-9389-DDAD504BEC2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75F5-4774-9389-DDAD504BEC2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75F5-4774-9389-DDAD504BEC2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75F5-4774-9389-DDAD504BEC2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75F5-4774-9389-DDAD504BEC22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75F5-4774-9389-DDAD504BEC22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75F5-4774-9389-DDAD504BEC22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75F5-4774-9389-DDAD504BEC22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5-75F5-4774-9389-DDAD504BEC22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7-75F5-4774-9389-DDAD504BEC22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9-75F5-4774-9389-DDAD504BEC2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numRef>
              <c:f>pieBarLineChart!$B$5:$B$17</c:f>
              <c:numCache>
                <c:formatCode>General</c:formatCode>
                <c:ptCount val="1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</c:numCache>
            </c:numRef>
          </c:cat>
          <c:val>
            <c:numRef>
              <c:f>pieBarLineChart!$C$5:$C$17</c:f>
              <c:numCache>
                <c:formatCode>"$"#,##0.00</c:formatCode>
                <c:ptCount val="13"/>
                <c:pt idx="0">
                  <c:v>9500</c:v>
                </c:pt>
                <c:pt idx="1">
                  <c:v>10500</c:v>
                </c:pt>
                <c:pt idx="2">
                  <c:v>11500</c:v>
                </c:pt>
                <c:pt idx="3">
                  <c:v>12500</c:v>
                </c:pt>
                <c:pt idx="4">
                  <c:v>13500</c:v>
                </c:pt>
                <c:pt idx="5">
                  <c:v>14500</c:v>
                </c:pt>
                <c:pt idx="6">
                  <c:v>15500</c:v>
                </c:pt>
                <c:pt idx="7">
                  <c:v>16500</c:v>
                </c:pt>
                <c:pt idx="8">
                  <c:v>17500</c:v>
                </c:pt>
                <c:pt idx="9">
                  <c:v>18500</c:v>
                </c:pt>
                <c:pt idx="10">
                  <c:v>19500</c:v>
                </c:pt>
                <c:pt idx="11">
                  <c:v>20500</c:v>
                </c:pt>
                <c:pt idx="12">
                  <c:v>21500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B8-44B3-9381-9982768A6619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</a:t>
            </a:r>
            <a:r>
              <a:rPr lang="en-US" baseline="0"/>
              <a:t> Chart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pieBarLineChart!$B$5:$B$17</c:f>
              <c:numCache>
                <c:formatCode>General</c:formatCode>
                <c:ptCount val="1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F4-42DB-97A5-562292437C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06759999"/>
        <c:axId val="1806751679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pieBarLineChart!$C$5:$C$17</c:f>
              <c:numCache>
                <c:formatCode>"$"#,##0.00</c:formatCode>
                <c:ptCount val="13"/>
                <c:pt idx="0">
                  <c:v>9500</c:v>
                </c:pt>
                <c:pt idx="1">
                  <c:v>10500</c:v>
                </c:pt>
                <c:pt idx="2">
                  <c:v>11500</c:v>
                </c:pt>
                <c:pt idx="3">
                  <c:v>12500</c:v>
                </c:pt>
                <c:pt idx="4">
                  <c:v>13500</c:v>
                </c:pt>
                <c:pt idx="5">
                  <c:v>14500</c:v>
                </c:pt>
                <c:pt idx="6">
                  <c:v>15500</c:v>
                </c:pt>
                <c:pt idx="7">
                  <c:v>16500</c:v>
                </c:pt>
                <c:pt idx="8">
                  <c:v>17500</c:v>
                </c:pt>
                <c:pt idx="9">
                  <c:v>18500</c:v>
                </c:pt>
                <c:pt idx="10">
                  <c:v>19500</c:v>
                </c:pt>
                <c:pt idx="11">
                  <c:v>20500</c:v>
                </c:pt>
                <c:pt idx="12">
                  <c:v>21500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F4-42DB-97A5-562292437C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7619679"/>
        <c:axId val="1777619263"/>
      </c:lineChart>
      <c:catAx>
        <c:axId val="18067599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6751679"/>
        <c:crosses val="autoZero"/>
        <c:auto val="1"/>
        <c:lblAlgn val="ctr"/>
        <c:lblOffset val="100"/>
        <c:noMultiLvlLbl val="0"/>
      </c:catAx>
      <c:valAx>
        <c:axId val="1806751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6759999"/>
        <c:crosses val="autoZero"/>
        <c:crossBetween val="between"/>
      </c:valAx>
      <c:valAx>
        <c:axId val="1777619263"/>
        <c:scaling>
          <c:orientation val="minMax"/>
        </c:scaling>
        <c:delete val="0"/>
        <c:axPos val="r"/>
        <c:numFmt formatCode="&quot;$&quot;#,##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619679"/>
        <c:crosses val="max"/>
        <c:crossBetween val="between"/>
      </c:valAx>
      <c:catAx>
        <c:axId val="1777619679"/>
        <c:scaling>
          <c:orientation val="minMax"/>
        </c:scaling>
        <c:delete val="1"/>
        <c:axPos val="b"/>
        <c:majorTickMark val="out"/>
        <c:minorTickMark val="none"/>
        <c:tickLblPos val="nextTo"/>
        <c:crossAx val="1777619263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60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8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oogle.com" TargetMode="External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86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300037</xdr:colOff>
      <xdr:row>2</xdr:row>
      <xdr:rowOff>38100</xdr:rowOff>
    </xdr:from>
    <xdr:to>
      <xdr:col>12</xdr:col>
      <xdr:colOff>604837</xdr:colOff>
      <xdr:row>16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74554" cy="629330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438149</xdr:colOff>
      <xdr:row>3</xdr:row>
      <xdr:rowOff>152399</xdr:rowOff>
    </xdr:from>
    <xdr:to>
      <xdr:col>14</xdr:col>
      <xdr:colOff>361950</xdr:colOff>
      <xdr:row>21</xdr:row>
      <xdr:rowOff>142874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314325</xdr:colOff>
      <xdr:row>18</xdr:row>
      <xdr:rowOff>142875</xdr:rowOff>
    </xdr:from>
    <xdr:to>
      <xdr:col>13</xdr:col>
      <xdr:colOff>581025</xdr:colOff>
      <xdr:row>36</xdr:row>
      <xdr:rowOff>28575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190499</xdr:colOff>
      <xdr:row>3</xdr:row>
      <xdr:rowOff>190499</xdr:rowOff>
    </xdr:from>
    <xdr:to>
      <xdr:col>23</xdr:col>
      <xdr:colOff>28574</xdr:colOff>
      <xdr:row>19</xdr:row>
      <xdr:rowOff>142874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28575</xdr:colOff>
      <xdr:row>3</xdr:row>
      <xdr:rowOff>123825</xdr:rowOff>
    </xdr:from>
    <xdr:to>
      <xdr:col>2</xdr:col>
      <xdr:colOff>1285875</xdr:colOff>
      <xdr:row>8</xdr:row>
      <xdr:rowOff>180975</xdr:rowOff>
    </xdr:to>
    <xdr:sp macro="" textlink="">
      <xdr:nvSpPr>
        <xdr:cNvPr id="2" name="Smiley Face 1">
          <a:hlinkClick xmlns:r="http://schemas.openxmlformats.org/officeDocument/2006/relationships" r:id="rId1"/>
        </xdr:cNvPr>
        <xdr:cNvSpPr/>
      </xdr:nvSpPr>
      <xdr:spPr>
        <a:xfrm>
          <a:off x="1247775" y="695325"/>
          <a:ext cx="1257300" cy="1009650"/>
        </a:xfrm>
        <a:prstGeom prst="smileyFac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ables/table1.xml><?xml version="1.0" encoding="utf-8"?>
<table xmlns="http://schemas.openxmlformats.org/spreadsheetml/2006/main" id="2" name="Table13" displayName="Table13" ref="C4:F13" totalsRowCount="1" headerRowDxfId="11" headerRowBorderDxfId="10" tableBorderDxfId="9" totalsRowBorderDxfId="8">
  <autoFilter ref="C4:F12"/>
  <tableColumns count="4">
    <tableColumn id="1" name="Top Product" totalsRowLabel="Total" dataDxfId="7" totalsRowDxfId="6"/>
    <tableColumn id="2" name="product code" totalsRowFunction="count" dataDxfId="5" totalsRowDxfId="4"/>
    <tableColumn id="3" name="Quantity" totalsRowFunction="sum" dataDxfId="3" totalsRowDxfId="2"/>
    <tableColumn id="4" name="Price" totalsRowFunction="sum" dataDxfId="1" totalsRowDxfId="0" dataCellStyle="Currenc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hyperlink" Target="mailto:shahid@gmail.com" TargetMode="External"/><Relationship Id="rId2" Type="http://schemas.openxmlformats.org/officeDocument/2006/relationships/hyperlink" Target="mailto:taj@gmail.com" TargetMode="External"/><Relationship Id="rId1" Type="http://schemas.openxmlformats.org/officeDocument/2006/relationships/hyperlink" Target="mailto:taj@gmail.com" TargetMode="External"/><Relationship Id="rId5" Type="http://schemas.openxmlformats.org/officeDocument/2006/relationships/printerSettings" Target="../printerSettings/printerSettings11.bin"/><Relationship Id="rId4" Type="http://schemas.openxmlformats.org/officeDocument/2006/relationships/hyperlink" Target="mailto:naz@gmail.com" TargetMode="Externa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..\To-Do-list.txt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www.youtube.com/" TargetMode="Externa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../docu.txt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7"/>
  <sheetViews>
    <sheetView workbookViewId="0">
      <selection activeCell="D18" sqref="D18"/>
    </sheetView>
  </sheetViews>
  <sheetFormatPr defaultRowHeight="15" x14ac:dyDescent="0.25"/>
  <cols>
    <col min="2" max="2" width="13.42578125" customWidth="1"/>
    <col min="3" max="3" width="16.42578125" customWidth="1"/>
    <col min="4" max="4" width="11.28515625" customWidth="1"/>
    <col min="5" max="5" width="10.5703125" customWidth="1"/>
  </cols>
  <sheetData>
    <row r="1" spans="1:6" x14ac:dyDescent="0.25">
      <c r="A1" s="2" t="s">
        <v>0</v>
      </c>
      <c r="B1" s="3" t="s">
        <v>1</v>
      </c>
      <c r="C1" s="2" t="s">
        <v>2</v>
      </c>
      <c r="D1" s="2" t="s">
        <v>3</v>
      </c>
    </row>
    <row r="2" spans="1:6" x14ac:dyDescent="0.25">
      <c r="A2" t="s">
        <v>4</v>
      </c>
      <c r="B2" s="7">
        <v>20000</v>
      </c>
      <c r="C2">
        <v>17000</v>
      </c>
      <c r="D2" s="6">
        <f t="shared" ref="D2:D7" si="0">B2-C2</f>
        <v>3000</v>
      </c>
      <c r="E2" s="1"/>
    </row>
    <row r="3" spans="1:6" x14ac:dyDescent="0.25">
      <c r="A3" t="s">
        <v>5</v>
      </c>
      <c r="B3" s="7">
        <v>20300</v>
      </c>
      <c r="C3">
        <v>19000</v>
      </c>
      <c r="D3" s="6">
        <f t="shared" si="0"/>
        <v>1300</v>
      </c>
    </row>
    <row r="4" spans="1:6" x14ac:dyDescent="0.25">
      <c r="A4" t="s">
        <v>6</v>
      </c>
      <c r="B4" s="7">
        <v>20604.5</v>
      </c>
      <c r="C4">
        <v>16000</v>
      </c>
      <c r="D4" s="6">
        <f t="shared" si="0"/>
        <v>4604.5</v>
      </c>
    </row>
    <row r="5" spans="1:6" x14ac:dyDescent="0.25">
      <c r="A5" t="s">
        <v>7</v>
      </c>
      <c r="B5" s="7">
        <v>25000</v>
      </c>
      <c r="C5">
        <v>14000</v>
      </c>
      <c r="D5" s="6">
        <f t="shared" si="0"/>
        <v>11000</v>
      </c>
    </row>
    <row r="6" spans="1:6" x14ac:dyDescent="0.25">
      <c r="A6" t="s">
        <v>8</v>
      </c>
      <c r="B6" s="7">
        <v>28000</v>
      </c>
      <c r="C6">
        <v>12000</v>
      </c>
      <c r="D6" s="6">
        <f t="shared" si="0"/>
        <v>16000</v>
      </c>
    </row>
    <row r="7" spans="1:6" x14ac:dyDescent="0.25">
      <c r="A7" t="s">
        <v>9</v>
      </c>
      <c r="B7" s="7">
        <v>27000</v>
      </c>
      <c r="C7">
        <v>17000</v>
      </c>
      <c r="D7" s="6">
        <f t="shared" si="0"/>
        <v>10000</v>
      </c>
    </row>
  </sheetData>
  <pageMargins left="0.7" right="0.7" top="0.75" bottom="0.75" header="0.3" footer="0.3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8"/>
  <sheetViews>
    <sheetView showGridLines="0" showRowColHeaders="0" workbookViewId="0">
      <selection activeCell="A3" sqref="A3:D11"/>
    </sheetView>
  </sheetViews>
  <sheetFormatPr defaultRowHeight="15" x14ac:dyDescent="0.25"/>
  <cols>
    <col min="1" max="1" width="16.42578125" customWidth="1"/>
    <col min="2" max="2" width="18.5703125" customWidth="1"/>
    <col min="3" max="3" width="18.42578125" customWidth="1"/>
    <col min="4" max="4" width="24.28515625" style="26" customWidth="1"/>
  </cols>
  <sheetData>
    <row r="3" spans="1:4" x14ac:dyDescent="0.25">
      <c r="A3" s="30" t="s">
        <v>89</v>
      </c>
      <c r="B3" s="30" t="s">
        <v>90</v>
      </c>
      <c r="C3" s="30" t="s">
        <v>91</v>
      </c>
      <c r="D3" s="31" t="s">
        <v>92</v>
      </c>
    </row>
    <row r="4" spans="1:4" x14ac:dyDescent="0.25">
      <c r="A4" s="10" t="s">
        <v>93</v>
      </c>
      <c r="B4" s="10" t="s">
        <v>101</v>
      </c>
      <c r="C4" s="10">
        <v>20</v>
      </c>
      <c r="D4" s="32">
        <v>26</v>
      </c>
    </row>
    <row r="5" spans="1:4" x14ac:dyDescent="0.25">
      <c r="A5" s="10" t="s">
        <v>94</v>
      </c>
      <c r="B5" s="10" t="s">
        <v>102</v>
      </c>
      <c r="C5" s="10">
        <v>25</v>
      </c>
      <c r="D5" s="32">
        <v>28</v>
      </c>
    </row>
    <row r="6" spans="1:4" x14ac:dyDescent="0.25">
      <c r="A6" s="10" t="s">
        <v>95</v>
      </c>
      <c r="B6" s="10" t="s">
        <v>103</v>
      </c>
      <c r="C6" s="10">
        <v>30</v>
      </c>
      <c r="D6" s="32">
        <v>30</v>
      </c>
    </row>
    <row r="7" spans="1:4" x14ac:dyDescent="0.25">
      <c r="A7" s="10" t="s">
        <v>96</v>
      </c>
      <c r="B7" s="10" t="s">
        <v>104</v>
      </c>
      <c r="C7" s="10">
        <v>40</v>
      </c>
      <c r="D7" s="32">
        <v>31</v>
      </c>
    </row>
    <row r="8" spans="1:4" x14ac:dyDescent="0.25">
      <c r="A8" s="10" t="s">
        <v>97</v>
      </c>
      <c r="B8" s="10" t="s">
        <v>105</v>
      </c>
      <c r="C8" s="10">
        <v>15</v>
      </c>
      <c r="D8" s="32">
        <v>32</v>
      </c>
    </row>
    <row r="9" spans="1:4" x14ac:dyDescent="0.25">
      <c r="A9" s="10" t="s">
        <v>98</v>
      </c>
      <c r="B9" s="10" t="s">
        <v>106</v>
      </c>
      <c r="C9" s="10">
        <v>18</v>
      </c>
      <c r="D9" s="32">
        <v>100</v>
      </c>
    </row>
    <row r="10" spans="1:4" x14ac:dyDescent="0.25">
      <c r="A10" s="10" t="s">
        <v>99</v>
      </c>
      <c r="B10" s="10" t="s">
        <v>107</v>
      </c>
      <c r="C10" s="10">
        <v>32</v>
      </c>
      <c r="D10" s="32">
        <v>4</v>
      </c>
    </row>
    <row r="11" spans="1:4" x14ac:dyDescent="0.25">
      <c r="A11" s="10" t="s">
        <v>100</v>
      </c>
      <c r="B11" s="10" t="s">
        <v>108</v>
      </c>
      <c r="C11" s="10">
        <v>21</v>
      </c>
      <c r="D11" s="32">
        <v>20</v>
      </c>
    </row>
    <row r="14" spans="1:4" x14ac:dyDescent="0.25">
      <c r="A14" s="71" t="s">
        <v>111</v>
      </c>
      <c r="B14" s="71"/>
      <c r="C14" s="71"/>
    </row>
    <row r="17" spans="1:4" x14ac:dyDescent="0.25">
      <c r="A17" s="25" t="s">
        <v>89</v>
      </c>
      <c r="B17" s="25" t="s">
        <v>92</v>
      </c>
      <c r="C17" s="25" t="s">
        <v>109</v>
      </c>
      <c r="D17" s="27" t="s">
        <v>110</v>
      </c>
    </row>
    <row r="18" spans="1:4" x14ac:dyDescent="0.25">
      <c r="A18" t="s">
        <v>95</v>
      </c>
      <c r="B18" s="28">
        <f>VLOOKUP(A18,vtable,4,0)</f>
        <v>30</v>
      </c>
      <c r="C18">
        <v>4</v>
      </c>
      <c r="D18" s="26">
        <f>B18*C18</f>
        <v>120</v>
      </c>
    </row>
  </sheetData>
  <mergeCells count="1">
    <mergeCell ref="A14:C14"/>
  </mergeCells>
  <dataValidations count="1">
    <dataValidation type="list" allowBlank="1" showInputMessage="1" showErrorMessage="1" sqref="A18">
      <formula1>$A$4:$A$11</formula1>
    </dataValidation>
  </dataValidations>
  <pageMargins left="0.7" right="0.7" top="0.75" bottom="0.75" header="0.3" footer="0.3"/>
  <pageSetup fitToWidth="0" orientation="portrait" r:id="rId1"/>
  <rowBreaks count="1" manualBreakCount="1">
    <brk id="13" max="16383" man="1"/>
  </rowBreaks>
  <picture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20"/>
  <sheetViews>
    <sheetView topLeftCell="A10" workbookViewId="0">
      <selection activeCell="E19" sqref="E19"/>
    </sheetView>
  </sheetViews>
  <sheetFormatPr defaultRowHeight="15" outlineLevelRow="2" x14ac:dyDescent="0.25"/>
  <cols>
    <col min="2" max="2" width="18" customWidth="1"/>
    <col min="3" max="3" width="16.85546875" customWidth="1"/>
    <col min="4" max="4" width="11.28515625" customWidth="1"/>
    <col min="5" max="5" width="13.28515625" customWidth="1"/>
  </cols>
  <sheetData>
    <row r="3" spans="2:5" x14ac:dyDescent="0.25">
      <c r="B3" s="30" t="s">
        <v>89</v>
      </c>
      <c r="C3" s="30" t="s">
        <v>90</v>
      </c>
      <c r="D3" s="30" t="s">
        <v>91</v>
      </c>
      <c r="E3" s="31" t="s">
        <v>92</v>
      </c>
    </row>
    <row r="4" spans="2:5" outlineLevel="2" x14ac:dyDescent="0.25">
      <c r="B4" s="10" t="s">
        <v>98</v>
      </c>
      <c r="C4" s="10" t="s">
        <v>106</v>
      </c>
      <c r="D4" s="10">
        <v>18</v>
      </c>
      <c r="E4" s="32">
        <v>100</v>
      </c>
    </row>
    <row r="5" spans="2:5" outlineLevel="1" x14ac:dyDescent="0.25">
      <c r="B5" s="41" t="s">
        <v>172</v>
      </c>
      <c r="C5" s="10"/>
      <c r="D5" s="10"/>
      <c r="E5" s="32">
        <f>SUBTOTAL(9,E4:E4)</f>
        <v>100</v>
      </c>
    </row>
    <row r="6" spans="2:5" outlineLevel="2" x14ac:dyDescent="0.25">
      <c r="B6" s="10" t="s">
        <v>97</v>
      </c>
      <c r="C6" s="10" t="s">
        <v>105</v>
      </c>
      <c r="D6" s="10">
        <v>15</v>
      </c>
      <c r="E6" s="32">
        <v>32</v>
      </c>
    </row>
    <row r="7" spans="2:5" outlineLevel="1" x14ac:dyDescent="0.25">
      <c r="B7" s="41" t="s">
        <v>173</v>
      </c>
      <c r="C7" s="10"/>
      <c r="D7" s="10"/>
      <c r="E7" s="32">
        <f>SUBTOTAL(9,E6:E6)</f>
        <v>32</v>
      </c>
    </row>
    <row r="8" spans="2:5" outlineLevel="2" x14ac:dyDescent="0.25">
      <c r="B8" s="10" t="s">
        <v>96</v>
      </c>
      <c r="C8" s="10" t="s">
        <v>104</v>
      </c>
      <c r="D8" s="10">
        <v>40</v>
      </c>
      <c r="E8" s="32">
        <v>31</v>
      </c>
    </row>
    <row r="9" spans="2:5" outlineLevel="1" x14ac:dyDescent="0.25">
      <c r="B9" s="41" t="s">
        <v>174</v>
      </c>
      <c r="C9" s="10"/>
      <c r="D9" s="10"/>
      <c r="E9" s="32">
        <f>SUBTOTAL(9,E8:E8)</f>
        <v>31</v>
      </c>
    </row>
    <row r="10" spans="2:5" outlineLevel="2" x14ac:dyDescent="0.25">
      <c r="B10" s="10" t="s">
        <v>95</v>
      </c>
      <c r="C10" s="10" t="s">
        <v>103</v>
      </c>
      <c r="D10" s="10">
        <v>30</v>
      </c>
      <c r="E10" s="32">
        <v>30</v>
      </c>
    </row>
    <row r="11" spans="2:5" outlineLevel="1" x14ac:dyDescent="0.25">
      <c r="B11" s="41" t="s">
        <v>175</v>
      </c>
      <c r="C11" s="10"/>
      <c r="D11" s="10"/>
      <c r="E11" s="32">
        <f>SUBTOTAL(9,E10:E10)</f>
        <v>30</v>
      </c>
    </row>
    <row r="12" spans="2:5" outlineLevel="2" x14ac:dyDescent="0.25">
      <c r="B12" s="10" t="s">
        <v>94</v>
      </c>
      <c r="C12" s="10" t="s">
        <v>102</v>
      </c>
      <c r="D12" s="10">
        <v>25</v>
      </c>
      <c r="E12" s="32">
        <v>28</v>
      </c>
    </row>
    <row r="13" spans="2:5" outlineLevel="1" x14ac:dyDescent="0.25">
      <c r="B13" s="41" t="s">
        <v>176</v>
      </c>
      <c r="C13" s="10"/>
      <c r="D13" s="10"/>
      <c r="E13" s="32">
        <f>SUBTOTAL(9,E12:E12)</f>
        <v>28</v>
      </c>
    </row>
    <row r="14" spans="2:5" outlineLevel="2" x14ac:dyDescent="0.25">
      <c r="B14" s="10" t="s">
        <v>93</v>
      </c>
      <c r="C14" s="10" t="s">
        <v>101</v>
      </c>
      <c r="D14" s="10">
        <v>20</v>
      </c>
      <c r="E14" s="32">
        <v>26</v>
      </c>
    </row>
    <row r="15" spans="2:5" outlineLevel="1" x14ac:dyDescent="0.25">
      <c r="B15" s="41" t="s">
        <v>177</v>
      </c>
      <c r="C15" s="10"/>
      <c r="D15" s="10"/>
      <c r="E15" s="32">
        <f>SUBTOTAL(9,E14:E14)</f>
        <v>26</v>
      </c>
    </row>
    <row r="16" spans="2:5" outlineLevel="2" x14ac:dyDescent="0.25">
      <c r="B16" s="10" t="s">
        <v>100</v>
      </c>
      <c r="C16" s="10" t="s">
        <v>108</v>
      </c>
      <c r="D16" s="10">
        <v>21</v>
      </c>
      <c r="E16" s="32">
        <v>20</v>
      </c>
    </row>
    <row r="17" spans="2:5" outlineLevel="1" x14ac:dyDescent="0.25">
      <c r="B17" s="41" t="s">
        <v>178</v>
      </c>
      <c r="C17" s="10"/>
      <c r="D17" s="10"/>
      <c r="E17" s="32">
        <f>SUBTOTAL(9,E16:E16)</f>
        <v>20</v>
      </c>
    </row>
    <row r="18" spans="2:5" outlineLevel="2" x14ac:dyDescent="0.25">
      <c r="B18" s="10" t="s">
        <v>99</v>
      </c>
      <c r="C18" s="10" t="s">
        <v>107</v>
      </c>
      <c r="D18" s="10">
        <v>32</v>
      </c>
      <c r="E18" s="32">
        <v>4</v>
      </c>
    </row>
    <row r="19" spans="2:5" outlineLevel="1" x14ac:dyDescent="0.25">
      <c r="B19" s="44" t="s">
        <v>179</v>
      </c>
      <c r="C19" s="42"/>
      <c r="D19" s="42"/>
      <c r="E19" s="43">
        <f>SUBTOTAL(9,E18:E18)</f>
        <v>4</v>
      </c>
    </row>
    <row r="20" spans="2:5" x14ac:dyDescent="0.25">
      <c r="B20" s="44" t="s">
        <v>180</v>
      </c>
      <c r="C20" s="42"/>
      <c r="D20" s="42"/>
      <c r="E20" s="43">
        <f>SUBTOTAL(9,E4:E18)</f>
        <v>271</v>
      </c>
    </row>
  </sheetData>
  <sortState ref="B4:E11">
    <sortCondition descending="1" ref="E6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12"/>
  <sheetViews>
    <sheetView workbookViewId="0">
      <selection activeCell="B3" sqref="B3:E12"/>
    </sheetView>
  </sheetViews>
  <sheetFormatPr defaultRowHeight="15" x14ac:dyDescent="0.25"/>
  <cols>
    <col min="2" max="2" width="13.7109375" customWidth="1"/>
    <col min="3" max="3" width="14.7109375" customWidth="1"/>
    <col min="4" max="4" width="10.85546875" customWidth="1"/>
    <col min="5" max="5" width="14.7109375" customWidth="1"/>
  </cols>
  <sheetData>
    <row r="3" spans="2:5" x14ac:dyDescent="0.25">
      <c r="B3" s="54" t="s">
        <v>89</v>
      </c>
      <c r="C3" s="54" t="s">
        <v>90</v>
      </c>
      <c r="D3" s="54" t="s">
        <v>91</v>
      </c>
      <c r="E3" s="55" t="s">
        <v>92</v>
      </c>
    </row>
    <row r="4" spans="2:5" x14ac:dyDescent="0.25">
      <c r="B4" s="56" t="s">
        <v>93</v>
      </c>
      <c r="C4" s="56" t="s">
        <v>101</v>
      </c>
      <c r="D4" s="56">
        <v>20</v>
      </c>
      <c r="E4" s="57">
        <v>26</v>
      </c>
    </row>
    <row r="5" spans="2:5" x14ac:dyDescent="0.25">
      <c r="B5" s="58" t="s">
        <v>94</v>
      </c>
      <c r="C5" s="58" t="s">
        <v>102</v>
      </c>
      <c r="D5" s="58">
        <v>25</v>
      </c>
      <c r="E5" s="59">
        <v>28</v>
      </c>
    </row>
    <row r="6" spans="2:5" x14ac:dyDescent="0.25">
      <c r="B6" s="56" t="s">
        <v>95</v>
      </c>
      <c r="C6" s="56" t="s">
        <v>103</v>
      </c>
      <c r="D6" s="56">
        <v>30</v>
      </c>
      <c r="E6" s="57">
        <v>30</v>
      </c>
    </row>
    <row r="7" spans="2:5" x14ac:dyDescent="0.25">
      <c r="B7" s="58" t="s">
        <v>96</v>
      </c>
      <c r="C7" s="58" t="s">
        <v>104</v>
      </c>
      <c r="D7" s="58">
        <v>40</v>
      </c>
      <c r="E7" s="59">
        <v>31</v>
      </c>
    </row>
    <row r="8" spans="2:5" x14ac:dyDescent="0.25">
      <c r="B8" s="56" t="s">
        <v>97</v>
      </c>
      <c r="C8" s="56" t="s">
        <v>105</v>
      </c>
      <c r="D8" s="56">
        <v>15</v>
      </c>
      <c r="E8" s="57">
        <v>32</v>
      </c>
    </row>
    <row r="9" spans="2:5" x14ac:dyDescent="0.25">
      <c r="B9" s="58" t="s">
        <v>98</v>
      </c>
      <c r="C9" s="58" t="s">
        <v>106</v>
      </c>
      <c r="D9" s="58">
        <v>18</v>
      </c>
      <c r="E9" s="59">
        <v>100</v>
      </c>
    </row>
    <row r="10" spans="2:5" x14ac:dyDescent="0.25">
      <c r="B10" s="56" t="s">
        <v>99</v>
      </c>
      <c r="C10" s="56" t="s">
        <v>107</v>
      </c>
      <c r="D10" s="56">
        <v>32</v>
      </c>
      <c r="E10" s="57">
        <v>4</v>
      </c>
    </row>
    <row r="11" spans="2:5" x14ac:dyDescent="0.25">
      <c r="B11" s="58" t="s">
        <v>100</v>
      </c>
      <c r="C11" s="58" t="s">
        <v>108</v>
      </c>
      <c r="D11" s="58">
        <v>21</v>
      </c>
      <c r="E11" s="59">
        <v>20</v>
      </c>
    </row>
    <row r="12" spans="2:5" x14ac:dyDescent="0.25">
      <c r="B12" s="60" t="s">
        <v>110</v>
      </c>
      <c r="C12" s="60">
        <f>SUBTOTAL(103,Filtering!$C$4:$C$11)</f>
        <v>8</v>
      </c>
      <c r="D12" s="60">
        <f>SUBTOTAL(109,Filtering!$D$4:$D$11)</f>
        <v>201</v>
      </c>
      <c r="E12" s="61">
        <f>SUBTOTAL(109,Filtering!$E$4:$E$11)</f>
        <v>271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11"/>
  <sheetViews>
    <sheetView workbookViewId="0">
      <selection activeCell="O12" sqref="O12"/>
    </sheetView>
  </sheetViews>
  <sheetFormatPr defaultRowHeight="15" x14ac:dyDescent="0.25"/>
  <cols>
    <col min="2" max="2" width="13.42578125" customWidth="1"/>
    <col min="3" max="3" width="13.7109375" customWidth="1"/>
    <col min="4" max="4" width="10.7109375" customWidth="1"/>
    <col min="5" max="5" width="13.85546875" customWidth="1"/>
  </cols>
  <sheetData>
    <row r="3" spans="2:5" x14ac:dyDescent="0.25">
      <c r="B3" s="54" t="s">
        <v>89</v>
      </c>
      <c r="C3" s="54" t="s">
        <v>90</v>
      </c>
      <c r="D3" s="54" t="s">
        <v>91</v>
      </c>
      <c r="E3" s="55" t="s">
        <v>92</v>
      </c>
    </row>
    <row r="4" spans="2:5" x14ac:dyDescent="0.25">
      <c r="B4" s="56" t="s">
        <v>93</v>
      </c>
      <c r="C4" s="56" t="s">
        <v>101</v>
      </c>
      <c r="D4" s="56">
        <v>20</v>
      </c>
      <c r="E4" s="57">
        <v>26</v>
      </c>
    </row>
    <row r="5" spans="2:5" x14ac:dyDescent="0.25">
      <c r="B5" s="58" t="s">
        <v>94</v>
      </c>
      <c r="C5" s="58" t="s">
        <v>102</v>
      </c>
      <c r="D5" s="58">
        <v>25</v>
      </c>
      <c r="E5" s="59">
        <v>28</v>
      </c>
    </row>
    <row r="6" spans="2:5" x14ac:dyDescent="0.25">
      <c r="B6" s="56" t="s">
        <v>95</v>
      </c>
      <c r="C6" s="56" t="s">
        <v>103</v>
      </c>
      <c r="D6" s="56">
        <v>30</v>
      </c>
      <c r="E6" s="57">
        <v>30</v>
      </c>
    </row>
    <row r="7" spans="2:5" x14ac:dyDescent="0.25">
      <c r="B7" s="58" t="s">
        <v>96</v>
      </c>
      <c r="C7" s="58" t="s">
        <v>104</v>
      </c>
      <c r="D7" s="58">
        <v>40</v>
      </c>
      <c r="E7" s="59">
        <v>31</v>
      </c>
    </row>
    <row r="8" spans="2:5" x14ac:dyDescent="0.25">
      <c r="B8" s="56" t="s">
        <v>97</v>
      </c>
      <c r="C8" s="56" t="s">
        <v>105</v>
      </c>
      <c r="D8" s="56">
        <v>15</v>
      </c>
      <c r="E8" s="57">
        <v>32</v>
      </c>
    </row>
    <row r="9" spans="2:5" x14ac:dyDescent="0.25">
      <c r="B9" s="58" t="s">
        <v>98</v>
      </c>
      <c r="C9" s="58" t="s">
        <v>106</v>
      </c>
      <c r="D9" s="58">
        <v>18</v>
      </c>
      <c r="E9" s="59">
        <v>100</v>
      </c>
    </row>
    <row r="10" spans="2:5" x14ac:dyDescent="0.25">
      <c r="B10" s="56" t="s">
        <v>99</v>
      </c>
      <c r="C10" s="56" t="s">
        <v>107</v>
      </c>
      <c r="D10" s="56">
        <v>32</v>
      </c>
      <c r="E10" s="57">
        <v>4</v>
      </c>
    </row>
    <row r="11" spans="2:5" x14ac:dyDescent="0.25">
      <c r="B11" s="62" t="s">
        <v>100</v>
      </c>
      <c r="C11" s="62" t="s">
        <v>108</v>
      </c>
      <c r="D11" s="62">
        <v>21</v>
      </c>
      <c r="E11" s="32">
        <v>20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C17"/>
  <sheetViews>
    <sheetView tabSelected="1" zoomScale="85" zoomScaleNormal="85" workbookViewId="0">
      <selection activeCell="Z10" sqref="Z10"/>
    </sheetView>
  </sheetViews>
  <sheetFormatPr defaultRowHeight="15" x14ac:dyDescent="0.25"/>
  <cols>
    <col min="2" max="2" width="14" customWidth="1"/>
    <col min="3" max="3" width="15.85546875" customWidth="1"/>
  </cols>
  <sheetData>
    <row r="4" spans="2:3" x14ac:dyDescent="0.25">
      <c r="B4" s="33" t="s">
        <v>181</v>
      </c>
      <c r="C4" s="33" t="s">
        <v>182</v>
      </c>
    </row>
    <row r="5" spans="2:3" x14ac:dyDescent="0.25">
      <c r="B5" s="10">
        <v>2020</v>
      </c>
      <c r="C5" s="63">
        <v>9500</v>
      </c>
    </row>
    <row r="6" spans="2:3" x14ac:dyDescent="0.25">
      <c r="B6" s="10">
        <v>2021</v>
      </c>
      <c r="C6" s="63">
        <v>10500</v>
      </c>
    </row>
    <row r="7" spans="2:3" x14ac:dyDescent="0.25">
      <c r="B7" s="10">
        <v>2022</v>
      </c>
      <c r="C7" s="63">
        <v>11500</v>
      </c>
    </row>
    <row r="8" spans="2:3" x14ac:dyDescent="0.25">
      <c r="B8" s="10">
        <v>2023</v>
      </c>
      <c r="C8" s="63">
        <v>12500</v>
      </c>
    </row>
    <row r="9" spans="2:3" x14ac:dyDescent="0.25">
      <c r="B9" s="10">
        <v>2024</v>
      </c>
      <c r="C9" s="63">
        <v>13500</v>
      </c>
    </row>
    <row r="10" spans="2:3" x14ac:dyDescent="0.25">
      <c r="B10" s="10">
        <v>2025</v>
      </c>
      <c r="C10" s="63">
        <v>14500</v>
      </c>
    </row>
    <row r="11" spans="2:3" x14ac:dyDescent="0.25">
      <c r="B11" s="10">
        <v>2026</v>
      </c>
      <c r="C11" s="63">
        <v>15500</v>
      </c>
    </row>
    <row r="12" spans="2:3" x14ac:dyDescent="0.25">
      <c r="B12" s="10">
        <v>2027</v>
      </c>
      <c r="C12" s="63">
        <v>16500</v>
      </c>
    </row>
    <row r="13" spans="2:3" x14ac:dyDescent="0.25">
      <c r="B13" s="10">
        <v>2028</v>
      </c>
      <c r="C13" s="63">
        <v>17500</v>
      </c>
    </row>
    <row r="14" spans="2:3" x14ac:dyDescent="0.25">
      <c r="B14" s="10">
        <v>2029</v>
      </c>
      <c r="C14" s="63">
        <v>18500</v>
      </c>
    </row>
    <row r="15" spans="2:3" x14ac:dyDescent="0.25">
      <c r="B15" s="10">
        <v>2030</v>
      </c>
      <c r="C15" s="63">
        <v>19500</v>
      </c>
    </row>
    <row r="16" spans="2:3" x14ac:dyDescent="0.25">
      <c r="B16" s="10">
        <v>2031</v>
      </c>
      <c r="C16" s="63">
        <v>20500</v>
      </c>
    </row>
    <row r="17" spans="2:3" x14ac:dyDescent="0.25">
      <c r="B17" s="10">
        <v>2032</v>
      </c>
      <c r="C17" s="63">
        <v>21500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F13"/>
  <sheetViews>
    <sheetView workbookViewId="0">
      <selection activeCell="G4" sqref="G4"/>
    </sheetView>
  </sheetViews>
  <sheetFormatPr defaultRowHeight="15" x14ac:dyDescent="0.25"/>
  <cols>
    <col min="4" max="5" width="13.5703125" customWidth="1"/>
    <col min="6" max="6" width="12.85546875" customWidth="1"/>
  </cols>
  <sheetData>
    <row r="4" spans="3:6" x14ac:dyDescent="0.25">
      <c r="C4" s="47" t="s">
        <v>89</v>
      </c>
      <c r="D4" s="48" t="s">
        <v>90</v>
      </c>
      <c r="E4" s="48" t="s">
        <v>91</v>
      </c>
      <c r="F4" s="49" t="s">
        <v>92</v>
      </c>
    </row>
    <row r="5" spans="3:6" x14ac:dyDescent="0.25">
      <c r="C5" s="45" t="s">
        <v>93</v>
      </c>
      <c r="D5" s="10" t="s">
        <v>101</v>
      </c>
      <c r="E5" s="10">
        <v>20</v>
      </c>
      <c r="F5" s="46">
        <v>26</v>
      </c>
    </row>
    <row r="6" spans="3:6" x14ac:dyDescent="0.25">
      <c r="C6" s="45" t="s">
        <v>94</v>
      </c>
      <c r="D6" s="10" t="s">
        <v>102</v>
      </c>
      <c r="E6" s="10">
        <v>25</v>
      </c>
      <c r="F6" s="46">
        <v>28</v>
      </c>
    </row>
    <row r="7" spans="3:6" x14ac:dyDescent="0.25">
      <c r="C7" s="45" t="s">
        <v>95</v>
      </c>
      <c r="D7" s="10" t="s">
        <v>103</v>
      </c>
      <c r="E7" s="10">
        <v>30</v>
      </c>
      <c r="F7" s="46">
        <v>30</v>
      </c>
    </row>
    <row r="8" spans="3:6" x14ac:dyDescent="0.25">
      <c r="C8" s="45" t="s">
        <v>96</v>
      </c>
      <c r="D8" s="10" t="s">
        <v>104</v>
      </c>
      <c r="E8" s="10">
        <v>40</v>
      </c>
      <c r="F8" s="46">
        <v>31</v>
      </c>
    </row>
    <row r="9" spans="3:6" x14ac:dyDescent="0.25">
      <c r="C9" s="45" t="s">
        <v>97</v>
      </c>
      <c r="D9" s="10" t="s">
        <v>105</v>
      </c>
      <c r="E9" s="10">
        <v>15</v>
      </c>
      <c r="F9" s="46">
        <v>32</v>
      </c>
    </row>
    <row r="10" spans="3:6" x14ac:dyDescent="0.25">
      <c r="C10" s="45" t="s">
        <v>98</v>
      </c>
      <c r="D10" s="10" t="s">
        <v>106</v>
      </c>
      <c r="E10" s="10">
        <v>18</v>
      </c>
      <c r="F10" s="46">
        <v>100</v>
      </c>
    </row>
    <row r="11" spans="3:6" x14ac:dyDescent="0.25">
      <c r="C11" s="45" t="s">
        <v>99</v>
      </c>
      <c r="D11" s="10" t="s">
        <v>107</v>
      </c>
      <c r="E11" s="10">
        <v>32</v>
      </c>
      <c r="F11" s="46">
        <v>4</v>
      </c>
    </row>
    <row r="12" spans="3:6" x14ac:dyDescent="0.25">
      <c r="C12" s="50" t="s">
        <v>100</v>
      </c>
      <c r="D12" s="51" t="s">
        <v>108</v>
      </c>
      <c r="E12" s="51">
        <v>21</v>
      </c>
      <c r="F12" s="52">
        <v>20</v>
      </c>
    </row>
    <row r="13" spans="3:6" x14ac:dyDescent="0.25">
      <c r="C13" s="50" t="s">
        <v>110</v>
      </c>
      <c r="D13" s="51">
        <f>SUBTOTAL(103,Table13[product code])</f>
        <v>8</v>
      </c>
      <c r="E13" s="51">
        <f>SUBTOTAL(109,Table13[Quantity])</f>
        <v>201</v>
      </c>
      <c r="F13" s="53">
        <f>SUBTOTAL(109,Table13[Price])</f>
        <v>271</v>
      </c>
    </row>
  </sheetData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13"/>
  <sheetViews>
    <sheetView workbookViewId="0">
      <selection activeCell="B6" sqref="B6"/>
    </sheetView>
  </sheetViews>
  <sheetFormatPr defaultRowHeight="15" x14ac:dyDescent="0.25"/>
  <cols>
    <col min="1" max="1" width="29.7109375" customWidth="1"/>
    <col min="2" max="2" width="22" customWidth="1"/>
    <col min="3" max="3" width="15.140625" customWidth="1"/>
    <col min="4" max="4" width="18" customWidth="1"/>
    <col min="9" max="9" width="9.140625" customWidth="1"/>
  </cols>
  <sheetData>
    <row r="3" spans="1:11" x14ac:dyDescent="0.25">
      <c r="A3" s="33" t="s">
        <v>112</v>
      </c>
      <c r="B3" s="33" t="s">
        <v>113</v>
      </c>
      <c r="C3" s="33" t="s">
        <v>114</v>
      </c>
      <c r="D3" s="33" t="s">
        <v>115</v>
      </c>
      <c r="G3" s="29"/>
      <c r="H3" s="29"/>
      <c r="I3" s="29"/>
      <c r="J3" s="29" t="s">
        <v>128</v>
      </c>
      <c r="K3" s="29"/>
    </row>
    <row r="4" spans="1:11" x14ac:dyDescent="0.25">
      <c r="A4" s="10" t="s">
        <v>116</v>
      </c>
      <c r="B4" s="10">
        <v>0</v>
      </c>
      <c r="C4" s="10" t="s">
        <v>121</v>
      </c>
      <c r="D4" s="10">
        <v>0</v>
      </c>
    </row>
    <row r="5" spans="1:11" x14ac:dyDescent="0.25">
      <c r="A5" s="10" t="s">
        <v>117</v>
      </c>
      <c r="B5" s="10">
        <v>2000</v>
      </c>
      <c r="C5" s="10" t="s">
        <v>122</v>
      </c>
      <c r="D5" s="10">
        <v>40</v>
      </c>
    </row>
    <row r="6" spans="1:11" x14ac:dyDescent="0.25">
      <c r="A6" s="10" t="s">
        <v>118</v>
      </c>
      <c r="B6" s="10" t="s">
        <v>171</v>
      </c>
      <c r="C6" s="10" t="s">
        <v>123</v>
      </c>
      <c r="D6" s="10">
        <v>200</v>
      </c>
    </row>
    <row r="7" spans="1:11" x14ac:dyDescent="0.25">
      <c r="A7" s="10" t="s">
        <v>119</v>
      </c>
      <c r="B7" s="10">
        <v>5000</v>
      </c>
      <c r="C7" s="10" t="s">
        <v>124</v>
      </c>
      <c r="D7" s="10">
        <v>500</v>
      </c>
    </row>
    <row r="8" spans="1:11" x14ac:dyDescent="0.25">
      <c r="A8" s="10" t="s">
        <v>120</v>
      </c>
      <c r="B8" s="10">
        <v>10000</v>
      </c>
      <c r="C8" s="10" t="s">
        <v>125</v>
      </c>
      <c r="D8" s="10">
        <v>1400</v>
      </c>
    </row>
    <row r="12" spans="1:11" x14ac:dyDescent="0.25">
      <c r="A12" s="29" t="s">
        <v>126</v>
      </c>
      <c r="B12" s="29" t="s">
        <v>127</v>
      </c>
    </row>
    <row r="13" spans="1:11" x14ac:dyDescent="0.25">
      <c r="A13" s="28">
        <v>4990</v>
      </c>
      <c r="B13">
        <f>VLOOKUP(A13,B3:D8,3,1)</f>
        <v>40</v>
      </c>
    </row>
  </sheetData>
  <autoFilter ref="A3:D8"/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17"/>
  <sheetViews>
    <sheetView workbookViewId="0">
      <selection activeCell="C4" sqref="C4"/>
    </sheetView>
  </sheetViews>
  <sheetFormatPr defaultRowHeight="15" x14ac:dyDescent="0.25"/>
  <cols>
    <col min="1" max="1" width="19" style="38" customWidth="1"/>
    <col min="2" max="2" width="11.42578125" style="38" customWidth="1"/>
    <col min="3" max="3" width="20.5703125" style="38" customWidth="1"/>
    <col min="4" max="4" width="19.7109375" style="38" customWidth="1"/>
    <col min="5" max="5" width="18" style="38" customWidth="1"/>
    <col min="6" max="16384" width="9.140625" style="38"/>
  </cols>
  <sheetData>
    <row r="4" spans="1:5" x14ac:dyDescent="0.25">
      <c r="A4" s="39" t="s">
        <v>129</v>
      </c>
      <c r="B4" s="37" t="s">
        <v>130</v>
      </c>
      <c r="C4" s="37" t="s">
        <v>131</v>
      </c>
      <c r="D4" s="37" t="s">
        <v>132</v>
      </c>
      <c r="E4" s="37" t="s">
        <v>133</v>
      </c>
    </row>
    <row r="5" spans="1:5" x14ac:dyDescent="0.25">
      <c r="A5" s="36" t="s">
        <v>134</v>
      </c>
      <c r="B5" s="38" t="s">
        <v>143</v>
      </c>
      <c r="C5" s="38" t="s">
        <v>151</v>
      </c>
      <c r="D5" s="40" t="s">
        <v>155</v>
      </c>
      <c r="E5" s="38" t="s">
        <v>158</v>
      </c>
    </row>
    <row r="6" spans="1:5" x14ac:dyDescent="0.25">
      <c r="A6" s="36" t="s">
        <v>135</v>
      </c>
      <c r="B6" s="38" t="s">
        <v>144</v>
      </c>
      <c r="C6" s="38" t="s">
        <v>152</v>
      </c>
      <c r="D6" s="40" t="s">
        <v>156</v>
      </c>
      <c r="E6" s="38" t="s">
        <v>159</v>
      </c>
    </row>
    <row r="7" spans="1:5" x14ac:dyDescent="0.25">
      <c r="A7" s="36" t="s">
        <v>136</v>
      </c>
      <c r="B7" s="38" t="s">
        <v>145</v>
      </c>
      <c r="C7" s="38" t="s">
        <v>151</v>
      </c>
      <c r="D7" s="40" t="s">
        <v>157</v>
      </c>
      <c r="E7" s="38" t="s">
        <v>160</v>
      </c>
    </row>
    <row r="8" spans="1:5" x14ac:dyDescent="0.25">
      <c r="A8" s="36" t="s">
        <v>137</v>
      </c>
      <c r="B8" s="38" t="s">
        <v>51</v>
      </c>
      <c r="C8" s="38" t="s">
        <v>153</v>
      </c>
      <c r="D8" s="40" t="s">
        <v>155</v>
      </c>
      <c r="E8" s="38" t="s">
        <v>161</v>
      </c>
    </row>
    <row r="9" spans="1:5" x14ac:dyDescent="0.25">
      <c r="A9" s="36" t="s">
        <v>138</v>
      </c>
      <c r="B9" s="38" t="s">
        <v>146</v>
      </c>
      <c r="C9" s="38" t="s">
        <v>154</v>
      </c>
      <c r="D9" s="40" t="s">
        <v>155</v>
      </c>
      <c r="E9" s="38" t="s">
        <v>162</v>
      </c>
    </row>
    <row r="10" spans="1:5" x14ac:dyDescent="0.25">
      <c r="A10" s="36" t="s">
        <v>139</v>
      </c>
      <c r="B10" s="38" t="s">
        <v>147</v>
      </c>
      <c r="C10" s="38" t="s">
        <v>151</v>
      </c>
      <c r="D10" s="40" t="s">
        <v>155</v>
      </c>
      <c r="E10" s="38" t="s">
        <v>163</v>
      </c>
    </row>
    <row r="11" spans="1:5" x14ac:dyDescent="0.25">
      <c r="A11" s="36" t="s">
        <v>140</v>
      </c>
      <c r="B11" s="38" t="s">
        <v>148</v>
      </c>
      <c r="C11" s="38" t="s">
        <v>151</v>
      </c>
      <c r="D11" s="40" t="s">
        <v>155</v>
      </c>
      <c r="E11" s="38" t="s">
        <v>164</v>
      </c>
    </row>
    <row r="12" spans="1:5" x14ac:dyDescent="0.25">
      <c r="A12" s="36" t="s">
        <v>141</v>
      </c>
      <c r="B12" s="38" t="s">
        <v>149</v>
      </c>
      <c r="C12" s="38" t="s">
        <v>153</v>
      </c>
      <c r="D12" s="40" t="s">
        <v>155</v>
      </c>
      <c r="E12" s="38" t="s">
        <v>165</v>
      </c>
    </row>
    <row r="13" spans="1:5" x14ac:dyDescent="0.25">
      <c r="A13" s="36" t="s">
        <v>142</v>
      </c>
      <c r="B13" s="38" t="s">
        <v>150</v>
      </c>
      <c r="C13" s="38" t="s">
        <v>151</v>
      </c>
      <c r="D13" s="40" t="s">
        <v>155</v>
      </c>
      <c r="E13" s="38" t="s">
        <v>166</v>
      </c>
    </row>
    <row r="16" spans="1:5" x14ac:dyDescent="0.25">
      <c r="A16" s="37" t="s">
        <v>129</v>
      </c>
      <c r="B16" s="37" t="s">
        <v>130</v>
      </c>
      <c r="C16" s="37" t="s">
        <v>131</v>
      </c>
      <c r="D16" s="37" t="s">
        <v>132</v>
      </c>
      <c r="E16" s="37" t="s">
        <v>133</v>
      </c>
    </row>
    <row r="17" spans="1:5" x14ac:dyDescent="0.25">
      <c r="A17" s="38" t="s">
        <v>138</v>
      </c>
      <c r="B17" s="38" t="str">
        <f>LOOKUP($A$17,$A$5:$A$13,B5:B13)</f>
        <v xml:space="preserve">Rina </v>
      </c>
      <c r="C17" s="38" t="str">
        <f t="shared" ref="C17:E17" si="0">LOOKUP($A$17,$A$5:$A$13,C5:C13)</f>
        <v>Begum</v>
      </c>
      <c r="D17" s="38" t="str">
        <f t="shared" si="0"/>
        <v>taj@gmail.com</v>
      </c>
      <c r="E17" s="38" t="str">
        <f t="shared" si="0"/>
        <v>017-55459</v>
      </c>
    </row>
  </sheetData>
  <dataValidations count="1">
    <dataValidation type="list" allowBlank="1" showInputMessage="1" showErrorMessage="1" sqref="A17">
      <formula1>$A$5:$A$13</formula1>
    </dataValidation>
  </dataValidations>
  <hyperlinks>
    <hyperlink ref="D5" r:id="rId1"/>
    <hyperlink ref="D6:D13" r:id="rId2" display="taj@gmail.com"/>
    <hyperlink ref="D6" r:id="rId3"/>
    <hyperlink ref="D7" r:id="rId4"/>
  </hyperlinks>
  <pageMargins left="0.7" right="0.7" top="0.75" bottom="0.75" header="0.3" footer="0.3"/>
  <pageSetup orientation="portrait" r:id="rId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"/>
  <sheetViews>
    <sheetView workbookViewId="0">
      <selection activeCell="D18" sqref="D18"/>
    </sheetView>
  </sheetViews>
  <sheetFormatPr defaultRowHeight="15" x14ac:dyDescent="0.25"/>
  <cols>
    <col min="3" max="3" width="32.7109375" customWidth="1"/>
  </cols>
  <sheetData>
    <row r="4" spans="3:3" x14ac:dyDescent="0.25">
      <c r="C4" s="34" t="s">
        <v>167</v>
      </c>
    </row>
  </sheetData>
  <hyperlinks>
    <hyperlink ref="C4" location="LookupFullRecord!A4" display="Go to LookupFullRecord"/>
  </hyperlink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"/>
  <sheetViews>
    <sheetView workbookViewId="0">
      <selection activeCell="D18" sqref="D18"/>
    </sheetView>
  </sheetViews>
  <sheetFormatPr defaultRowHeight="15" x14ac:dyDescent="0.25"/>
  <cols>
    <col min="3" max="3" width="13" customWidth="1"/>
  </cols>
  <sheetData>
    <row r="3" spans="3:3" x14ac:dyDescent="0.25">
      <c r="C3" s="34" t="s">
        <v>168</v>
      </c>
    </row>
  </sheetData>
  <hyperlinks>
    <hyperlink ref="C3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D18" sqref="D18"/>
    </sheetView>
  </sheetViews>
  <sheetFormatPr defaultRowHeight="15" x14ac:dyDescent="0.25"/>
  <cols>
    <col min="1" max="1" width="12.140625" customWidth="1"/>
    <col min="2" max="2" width="12.42578125" customWidth="1"/>
    <col min="3" max="3" width="10.85546875" customWidth="1"/>
    <col min="4" max="4" width="19.7109375" customWidth="1"/>
  </cols>
  <sheetData>
    <row r="1" spans="1:5" x14ac:dyDescent="0.25">
      <c r="A1" s="2" t="s">
        <v>10</v>
      </c>
      <c r="B1" s="3" t="s">
        <v>11</v>
      </c>
      <c r="C1" s="2" t="s">
        <v>12</v>
      </c>
      <c r="D1" s="4"/>
      <c r="E1" s="4"/>
    </row>
    <row r="2" spans="1:5" x14ac:dyDescent="0.25">
      <c r="A2" s="2" t="s">
        <v>13</v>
      </c>
      <c r="B2" s="2">
        <v>100</v>
      </c>
    </row>
    <row r="3" spans="1:5" x14ac:dyDescent="0.25">
      <c r="A3" t="s">
        <v>14</v>
      </c>
      <c r="B3">
        <v>85</v>
      </c>
      <c r="C3" s="5">
        <f>B3/$B$2</f>
        <v>0.85</v>
      </c>
      <c r="D3" t="s">
        <v>23</v>
      </c>
    </row>
    <row r="4" spans="1:5" x14ac:dyDescent="0.25">
      <c r="A4" t="s">
        <v>15</v>
      </c>
      <c r="B4">
        <v>65</v>
      </c>
      <c r="C4" s="5">
        <f t="shared" ref="C4:C11" si="0">B4/$B$2</f>
        <v>0.65</v>
      </c>
    </row>
    <row r="5" spans="1:5" x14ac:dyDescent="0.25">
      <c r="A5" t="s">
        <v>16</v>
      </c>
      <c r="B5">
        <v>75</v>
      </c>
      <c r="C5" s="5">
        <f t="shared" si="0"/>
        <v>0.75</v>
      </c>
    </row>
    <row r="6" spans="1:5" x14ac:dyDescent="0.25">
      <c r="A6" t="s">
        <v>17</v>
      </c>
      <c r="B6">
        <v>85</v>
      </c>
      <c r="C6" s="5">
        <f t="shared" si="0"/>
        <v>0.85</v>
      </c>
    </row>
    <row r="7" spans="1:5" x14ac:dyDescent="0.25">
      <c r="A7" t="s">
        <v>18</v>
      </c>
      <c r="B7">
        <v>95</v>
      </c>
      <c r="C7" s="5">
        <f t="shared" si="0"/>
        <v>0.95</v>
      </c>
    </row>
    <row r="8" spans="1:5" x14ac:dyDescent="0.25">
      <c r="A8" t="s">
        <v>19</v>
      </c>
      <c r="B8">
        <v>25</v>
      </c>
      <c r="C8" s="5">
        <f t="shared" si="0"/>
        <v>0.25</v>
      </c>
    </row>
    <row r="9" spans="1:5" x14ac:dyDescent="0.25">
      <c r="A9" t="s">
        <v>20</v>
      </c>
      <c r="B9">
        <v>45</v>
      </c>
      <c r="C9" s="5">
        <f t="shared" si="0"/>
        <v>0.45</v>
      </c>
    </row>
    <row r="10" spans="1:5" x14ac:dyDescent="0.25">
      <c r="A10" t="s">
        <v>21</v>
      </c>
      <c r="B10">
        <v>85</v>
      </c>
      <c r="C10" s="5">
        <f t="shared" si="0"/>
        <v>0.85</v>
      </c>
    </row>
    <row r="11" spans="1:5" x14ac:dyDescent="0.25">
      <c r="A11" t="s">
        <v>22</v>
      </c>
      <c r="B11">
        <v>95</v>
      </c>
      <c r="C11" s="5">
        <f t="shared" si="0"/>
        <v>0.95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C9"/>
  <sheetViews>
    <sheetView workbookViewId="0">
      <selection activeCell="D18" sqref="D18"/>
    </sheetView>
  </sheetViews>
  <sheetFormatPr defaultRowHeight="15" x14ac:dyDescent="0.25"/>
  <cols>
    <col min="3" max="3" width="21.5703125" customWidth="1"/>
  </cols>
  <sheetData>
    <row r="3" spans="3:3" x14ac:dyDescent="0.25">
      <c r="C3" s="35" t="s">
        <v>169</v>
      </c>
    </row>
    <row r="4" spans="3:3" x14ac:dyDescent="0.25">
      <c r="C4" s="36"/>
    </row>
    <row r="5" spans="3:3" x14ac:dyDescent="0.25">
      <c r="C5" s="36"/>
    </row>
    <row r="6" spans="3:3" x14ac:dyDescent="0.25">
      <c r="C6" s="36"/>
    </row>
    <row r="7" spans="3:3" x14ac:dyDescent="0.25">
      <c r="C7" s="36"/>
    </row>
    <row r="8" spans="3:3" x14ac:dyDescent="0.25">
      <c r="C8" s="36"/>
    </row>
    <row r="9" spans="3:3" x14ac:dyDescent="0.25">
      <c r="C9" s="36"/>
    </row>
  </sheetData>
  <hyperlinks>
    <hyperlink ref="C3" r:id="rId1" tooltip="youtube"/>
  </hyperlinks>
  <pageMargins left="0.7" right="0.7" top="0.75" bottom="0.75" header="0.3" footer="0.3"/>
  <pageSetup orientation="portrait" r:id="rId2"/>
  <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"/>
  <sheetViews>
    <sheetView workbookViewId="0">
      <selection activeCell="D18" sqref="D18"/>
    </sheetView>
  </sheetViews>
  <sheetFormatPr defaultRowHeight="15" x14ac:dyDescent="0.25"/>
  <cols>
    <col min="3" max="3" width="20.28515625" customWidth="1"/>
  </cols>
  <sheetData>
    <row r="3" spans="3:3" x14ac:dyDescent="0.25">
      <c r="C3" s="34" t="s">
        <v>170</v>
      </c>
    </row>
  </sheetData>
  <hyperlinks>
    <hyperlink ref="C3" r:id="rId1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view="pageLayout" topLeftCell="A2" zoomScaleNormal="100" workbookViewId="0">
      <selection activeCell="H5" sqref="H5"/>
    </sheetView>
  </sheetViews>
  <sheetFormatPr defaultRowHeight="15" x14ac:dyDescent="0.25"/>
  <cols>
    <col min="8" max="8" width="16.140625" customWidth="1"/>
  </cols>
  <sheetData>
    <row r="1" spans="1:6" x14ac:dyDescent="0.25">
      <c r="A1" s="64" t="s">
        <v>24</v>
      </c>
      <c r="B1" s="65"/>
      <c r="C1" s="65"/>
      <c r="D1" s="65"/>
      <c r="E1" s="65"/>
      <c r="F1" s="65"/>
    </row>
    <row r="2" spans="1:6" x14ac:dyDescent="0.25">
      <c r="A2" s="66" t="s">
        <v>25</v>
      </c>
      <c r="B2" s="67"/>
      <c r="C2" s="67"/>
      <c r="D2" s="67"/>
      <c r="E2" s="67"/>
      <c r="F2" s="67"/>
    </row>
    <row r="3" spans="1:6" x14ac:dyDescent="0.25">
      <c r="B3" s="8">
        <v>1</v>
      </c>
      <c r="C3" s="8">
        <v>2</v>
      </c>
      <c r="D3" s="8">
        <v>3</v>
      </c>
      <c r="E3" s="8">
        <v>4</v>
      </c>
      <c r="F3" s="8">
        <v>5</v>
      </c>
    </row>
    <row r="4" spans="1:6" x14ac:dyDescent="0.25">
      <c r="A4">
        <v>10</v>
      </c>
      <c r="B4">
        <f>$A4*B$3</f>
        <v>10</v>
      </c>
      <c r="C4">
        <f t="shared" ref="C4:F8" si="0">$A4*C$3</f>
        <v>20</v>
      </c>
      <c r="D4">
        <f t="shared" si="0"/>
        <v>30</v>
      </c>
      <c r="E4">
        <f t="shared" si="0"/>
        <v>40</v>
      </c>
      <c r="F4">
        <f t="shared" si="0"/>
        <v>50</v>
      </c>
    </row>
    <row r="5" spans="1:6" x14ac:dyDescent="0.25">
      <c r="A5">
        <v>20</v>
      </c>
      <c r="B5">
        <f t="shared" ref="B5:B8" si="1">$A5*B$3</f>
        <v>20</v>
      </c>
      <c r="C5">
        <f t="shared" si="0"/>
        <v>40</v>
      </c>
      <c r="D5">
        <f t="shared" si="0"/>
        <v>60</v>
      </c>
      <c r="E5">
        <f t="shared" si="0"/>
        <v>80</v>
      </c>
      <c r="F5">
        <f t="shared" si="0"/>
        <v>100</v>
      </c>
    </row>
    <row r="6" spans="1:6" x14ac:dyDescent="0.25">
      <c r="A6">
        <v>30</v>
      </c>
      <c r="B6">
        <f t="shared" si="1"/>
        <v>30</v>
      </c>
      <c r="C6">
        <f t="shared" si="0"/>
        <v>60</v>
      </c>
      <c r="D6">
        <f t="shared" si="0"/>
        <v>90</v>
      </c>
      <c r="E6">
        <f t="shared" si="0"/>
        <v>120</v>
      </c>
      <c r="F6">
        <f t="shared" si="0"/>
        <v>150</v>
      </c>
    </row>
    <row r="7" spans="1:6" x14ac:dyDescent="0.25">
      <c r="A7">
        <v>40</v>
      </c>
      <c r="B7">
        <f t="shared" si="1"/>
        <v>40</v>
      </c>
      <c r="C7">
        <f t="shared" si="0"/>
        <v>80</v>
      </c>
      <c r="D7">
        <f t="shared" si="0"/>
        <v>120</v>
      </c>
      <c r="E7">
        <f t="shared" si="0"/>
        <v>160</v>
      </c>
      <c r="F7">
        <f t="shared" si="0"/>
        <v>200</v>
      </c>
    </row>
    <row r="8" spans="1:6" x14ac:dyDescent="0.25">
      <c r="A8">
        <v>50</v>
      </c>
      <c r="B8">
        <f t="shared" si="1"/>
        <v>50</v>
      </c>
      <c r="C8">
        <f t="shared" si="0"/>
        <v>100</v>
      </c>
      <c r="D8">
        <f t="shared" si="0"/>
        <v>150</v>
      </c>
      <c r="E8">
        <f t="shared" si="0"/>
        <v>200</v>
      </c>
      <c r="F8">
        <f t="shared" si="0"/>
        <v>250</v>
      </c>
    </row>
  </sheetData>
  <mergeCells count="2">
    <mergeCell ref="A1:F1"/>
    <mergeCell ref="A2:F2"/>
  </mergeCells>
  <pageMargins left="0.7" right="0.7" top="0.92708333333333337" bottom="0.75" header="0.3" footer="0.3"/>
  <pageSetup orientation="portrait" r:id="rId1"/>
  <headerFooter>
    <oddHeader>&amp;Lpage &amp;P of &amp;N</oddHeader>
    <firstHeader>&amp;C&amp;G</firstHead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:H15"/>
  <sheetViews>
    <sheetView workbookViewId="0">
      <selection activeCell="D18" sqref="D18"/>
    </sheetView>
  </sheetViews>
  <sheetFormatPr defaultRowHeight="15" x14ac:dyDescent="0.25"/>
  <cols>
    <col min="4" max="4" width="16.5703125" customWidth="1"/>
    <col min="5" max="5" width="18.85546875" customWidth="1"/>
    <col min="6" max="6" width="18.140625" customWidth="1"/>
  </cols>
  <sheetData>
    <row r="3" spans="5:8" x14ac:dyDescent="0.25">
      <c r="E3" s="9" t="s">
        <v>26</v>
      </c>
      <c r="F3" s="9" t="s">
        <v>27</v>
      </c>
      <c r="H3" t="s">
        <v>28</v>
      </c>
    </row>
    <row r="4" spans="5:8" x14ac:dyDescent="0.25">
      <c r="E4" s="10">
        <v>85</v>
      </c>
      <c r="F4" s="10">
        <v>45</v>
      </c>
      <c r="H4" t="s">
        <v>29</v>
      </c>
    </row>
    <row r="7" spans="5:8" x14ac:dyDescent="0.25">
      <c r="E7" s="9" t="s">
        <v>30</v>
      </c>
      <c r="F7" s="9" t="s">
        <v>31</v>
      </c>
    </row>
    <row r="8" spans="5:8" x14ac:dyDescent="0.25">
      <c r="E8" s="10" t="s">
        <v>32</v>
      </c>
      <c r="F8" s="10" t="b">
        <f>E4=F4</f>
        <v>0</v>
      </c>
    </row>
    <row r="9" spans="5:8" x14ac:dyDescent="0.25">
      <c r="E9" s="10" t="s">
        <v>33</v>
      </c>
      <c r="F9" s="10">
        <f>IF(E4&lt;F4,1,0)</f>
        <v>0</v>
      </c>
    </row>
    <row r="10" spans="5:8" x14ac:dyDescent="0.25">
      <c r="E10" s="10" t="s">
        <v>34</v>
      </c>
      <c r="F10" s="10" t="str">
        <f>IF(E4&gt;F4,"Pass","Fail")</f>
        <v>Pass</v>
      </c>
    </row>
    <row r="11" spans="5:8" x14ac:dyDescent="0.25">
      <c r="E11" s="10" t="s">
        <v>35</v>
      </c>
      <c r="F11" s="10" t="str">
        <f>IF(E4&lt;=F4,UPPER(H3),UPPER(H4))</f>
        <v>FAIL</v>
      </c>
    </row>
    <row r="12" spans="5:8" x14ac:dyDescent="0.25">
      <c r="E12" s="10" t="s">
        <v>36</v>
      </c>
      <c r="F12" s="10" t="str">
        <f>IF(E4&gt;=F4,"YES","NO")</f>
        <v>YES</v>
      </c>
    </row>
    <row r="13" spans="5:8" x14ac:dyDescent="0.25">
      <c r="E13" s="10" t="s">
        <v>37</v>
      </c>
      <c r="F13" s="10">
        <f>IF(E4&gt;=F4,F4+E4,0)</f>
        <v>130</v>
      </c>
    </row>
    <row r="14" spans="5:8" x14ac:dyDescent="0.25">
      <c r="E14" s="10" t="s">
        <v>38</v>
      </c>
      <c r="F14" s="11">
        <f ca="1">IF(E4&lt;F4,TODAY(),TODAY()+10)</f>
        <v>44137</v>
      </c>
    </row>
    <row r="15" spans="5:8" x14ac:dyDescent="0.25">
      <c r="E15" s="10"/>
      <c r="F15" s="10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0"/>
  <sheetViews>
    <sheetView topLeftCell="A4" workbookViewId="0">
      <selection activeCell="D18" sqref="D18"/>
    </sheetView>
  </sheetViews>
  <sheetFormatPr defaultRowHeight="15" x14ac:dyDescent="0.25"/>
  <cols>
    <col min="2" max="2" width="14.42578125" customWidth="1"/>
    <col min="3" max="3" width="13.28515625" customWidth="1"/>
    <col min="4" max="4" width="13" customWidth="1"/>
    <col min="5" max="5" width="17.7109375" customWidth="1"/>
  </cols>
  <sheetData>
    <row r="2" spans="1:5" ht="18.75" x14ac:dyDescent="0.3">
      <c r="A2" s="12" t="s">
        <v>39</v>
      </c>
      <c r="B2" s="12"/>
      <c r="C2" s="13"/>
    </row>
    <row r="3" spans="1:5" x14ac:dyDescent="0.25">
      <c r="C3" s="14" t="s">
        <v>10</v>
      </c>
      <c r="D3" s="14" t="s">
        <v>44</v>
      </c>
      <c r="E3" s="14" t="s">
        <v>45</v>
      </c>
    </row>
    <row r="4" spans="1:5" x14ac:dyDescent="0.25">
      <c r="A4" t="s">
        <v>40</v>
      </c>
      <c r="B4" t="s">
        <v>29</v>
      </c>
      <c r="C4" t="s">
        <v>46</v>
      </c>
      <c r="D4">
        <v>25</v>
      </c>
      <c r="E4" t="str">
        <f>IF(D4&gt;60,"Distinction",IF(D4&gt;40,"Pass","Fail"))</f>
        <v>Fail</v>
      </c>
    </row>
    <row r="5" spans="1:5" x14ac:dyDescent="0.25">
      <c r="A5" t="s">
        <v>41</v>
      </c>
      <c r="B5" t="s">
        <v>28</v>
      </c>
      <c r="C5" t="s">
        <v>47</v>
      </c>
      <c r="D5">
        <v>45</v>
      </c>
      <c r="E5" t="str">
        <f t="shared" ref="E5:E10" si="0">IF(D5&gt;60,"Distinction",IF(D5&gt;40,"Pass","Fail"))</f>
        <v>Pass</v>
      </c>
    </row>
    <row r="6" spans="1:5" x14ac:dyDescent="0.25">
      <c r="A6" t="s">
        <v>42</v>
      </c>
      <c r="B6" t="s">
        <v>43</v>
      </c>
      <c r="C6" t="s">
        <v>48</v>
      </c>
      <c r="D6">
        <v>65</v>
      </c>
      <c r="E6" t="str">
        <f t="shared" si="0"/>
        <v>Distinction</v>
      </c>
    </row>
    <row r="7" spans="1:5" x14ac:dyDescent="0.25">
      <c r="C7" t="s">
        <v>49</v>
      </c>
      <c r="D7">
        <v>15</v>
      </c>
      <c r="E7" t="str">
        <f t="shared" si="0"/>
        <v>Fail</v>
      </c>
    </row>
    <row r="8" spans="1:5" x14ac:dyDescent="0.25">
      <c r="C8" t="s">
        <v>50</v>
      </c>
      <c r="D8">
        <v>78</v>
      </c>
      <c r="E8" t="str">
        <f t="shared" si="0"/>
        <v>Distinction</v>
      </c>
    </row>
    <row r="9" spans="1:5" x14ac:dyDescent="0.25">
      <c r="C9" t="s">
        <v>51</v>
      </c>
      <c r="D9">
        <v>85</v>
      </c>
      <c r="E9" t="str">
        <f t="shared" si="0"/>
        <v>Distinction</v>
      </c>
    </row>
    <row r="10" spans="1:5" x14ac:dyDescent="0.25">
      <c r="C10" t="s">
        <v>52</v>
      </c>
      <c r="D10">
        <v>25</v>
      </c>
      <c r="E10" t="str">
        <f t="shared" si="0"/>
        <v>Fail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2"/>
  <sheetViews>
    <sheetView workbookViewId="0">
      <selection activeCell="D18" sqref="D18"/>
    </sheetView>
  </sheetViews>
  <sheetFormatPr defaultRowHeight="15" x14ac:dyDescent="0.25"/>
  <cols>
    <col min="5" max="5" width="12.28515625" customWidth="1"/>
    <col min="6" max="6" width="13" customWidth="1"/>
  </cols>
  <sheetData>
    <row r="2" spans="1:8" ht="18.75" x14ac:dyDescent="0.3">
      <c r="E2" s="12" t="s">
        <v>44</v>
      </c>
      <c r="F2" s="13"/>
      <c r="G2" t="s">
        <v>53</v>
      </c>
      <c r="H2" t="b">
        <v>1</v>
      </c>
    </row>
    <row r="3" spans="1:8" x14ac:dyDescent="0.25">
      <c r="E3">
        <v>45</v>
      </c>
      <c r="G3" t="s">
        <v>54</v>
      </c>
    </row>
    <row r="4" spans="1:8" ht="18.75" x14ac:dyDescent="0.3">
      <c r="A4" s="68" t="s">
        <v>39</v>
      </c>
      <c r="B4" s="68"/>
      <c r="C4" s="13"/>
    </row>
    <row r="5" spans="1:8" x14ac:dyDescent="0.25">
      <c r="D5" s="15" t="s">
        <v>10</v>
      </c>
      <c r="E5" s="15" t="s">
        <v>44</v>
      </c>
      <c r="F5" s="15" t="s">
        <v>45</v>
      </c>
    </row>
    <row r="6" spans="1:8" x14ac:dyDescent="0.25">
      <c r="A6" s="10" t="s">
        <v>40</v>
      </c>
      <c r="B6" s="10" t="s">
        <v>29</v>
      </c>
      <c r="D6" s="10" t="s">
        <v>46</v>
      </c>
      <c r="E6" s="10">
        <v>20</v>
      </c>
      <c r="F6" s="10" t="str">
        <f>IF(AND(E6&gt;=0,E6&lt;40),"Fail",IF(AND(E6&gt;=40,E6&lt;60),"Pass",IF(AND(E6&gt;=60,E6&lt;100),"Distinction","Invalid")))</f>
        <v>Fail</v>
      </c>
    </row>
    <row r="7" spans="1:8" x14ac:dyDescent="0.25">
      <c r="A7" s="10" t="s">
        <v>41</v>
      </c>
      <c r="B7" s="10" t="s">
        <v>28</v>
      </c>
      <c r="D7" s="10" t="s">
        <v>47</v>
      </c>
      <c r="E7" s="10">
        <v>45</v>
      </c>
      <c r="F7" s="10" t="str">
        <f t="shared" ref="F7:F12" si="0">IF(AND(E7&gt;=0,E7&lt;40),"Fail",IF(AND(E7&gt;=40,E7&lt;60),"Pass",IF(AND(E7&gt;=60,E7&lt;100),"Distinction","Invalid")))</f>
        <v>Pass</v>
      </c>
    </row>
    <row r="8" spans="1:8" x14ac:dyDescent="0.25">
      <c r="A8" s="10" t="s">
        <v>42</v>
      </c>
      <c r="B8" s="10" t="s">
        <v>43</v>
      </c>
      <c r="D8" s="10" t="s">
        <v>48</v>
      </c>
      <c r="E8" s="10">
        <v>65</v>
      </c>
      <c r="F8" s="10" t="str">
        <f t="shared" si="0"/>
        <v>Distinction</v>
      </c>
    </row>
    <row r="9" spans="1:8" x14ac:dyDescent="0.25">
      <c r="D9" s="10" t="s">
        <v>49</v>
      </c>
      <c r="E9" s="10">
        <v>15</v>
      </c>
      <c r="F9" s="10" t="str">
        <f t="shared" si="0"/>
        <v>Fail</v>
      </c>
    </row>
    <row r="10" spans="1:8" x14ac:dyDescent="0.25">
      <c r="D10" s="10" t="s">
        <v>50</v>
      </c>
      <c r="E10" s="10">
        <v>78</v>
      </c>
      <c r="F10" s="10" t="str">
        <f t="shared" si="0"/>
        <v>Distinction</v>
      </c>
    </row>
    <row r="11" spans="1:8" x14ac:dyDescent="0.25">
      <c r="D11" s="10" t="s">
        <v>51</v>
      </c>
      <c r="E11" s="10">
        <v>85</v>
      </c>
      <c r="F11" s="10" t="str">
        <f t="shared" si="0"/>
        <v>Distinction</v>
      </c>
    </row>
    <row r="12" spans="1:8" x14ac:dyDescent="0.25">
      <c r="D12" s="10" t="s">
        <v>52</v>
      </c>
      <c r="E12" s="10">
        <v>25</v>
      </c>
      <c r="F12" s="10" t="str">
        <f t="shared" si="0"/>
        <v>Fail</v>
      </c>
    </row>
  </sheetData>
  <mergeCells count="1">
    <mergeCell ref="A4:B4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J21"/>
  <sheetViews>
    <sheetView topLeftCell="A7" workbookViewId="0">
      <selection activeCell="D15" sqref="D15"/>
    </sheetView>
  </sheetViews>
  <sheetFormatPr defaultRowHeight="15" x14ac:dyDescent="0.25"/>
  <cols>
    <col min="3" max="3" width="23.28515625" customWidth="1"/>
    <col min="4" max="4" width="22.5703125" customWidth="1"/>
    <col min="5" max="5" width="13.42578125" customWidth="1"/>
    <col min="8" max="8" width="13.28515625" customWidth="1"/>
    <col min="9" max="9" width="21.7109375" customWidth="1"/>
  </cols>
  <sheetData>
    <row r="3" spans="3:10" ht="21" x14ac:dyDescent="0.35">
      <c r="C3" s="69" t="s">
        <v>55</v>
      </c>
      <c r="D3" s="70"/>
      <c r="E3" s="70"/>
      <c r="F3" s="70"/>
    </row>
    <row r="4" spans="3:10" x14ac:dyDescent="0.25">
      <c r="I4" t="s">
        <v>60</v>
      </c>
      <c r="J4">
        <v>365</v>
      </c>
    </row>
    <row r="5" spans="3:10" x14ac:dyDescent="0.25">
      <c r="I5" t="s">
        <v>61</v>
      </c>
      <c r="J5">
        <v>104</v>
      </c>
    </row>
    <row r="6" spans="3:10" x14ac:dyDescent="0.25">
      <c r="J6">
        <f>J4-J5</f>
        <v>261</v>
      </c>
    </row>
    <row r="7" spans="3:10" x14ac:dyDescent="0.25">
      <c r="C7" s="18" t="s">
        <v>56</v>
      </c>
      <c r="D7" s="21">
        <v>43101</v>
      </c>
      <c r="E7" s="22"/>
    </row>
    <row r="8" spans="3:10" ht="21" x14ac:dyDescent="0.35">
      <c r="C8" s="18" t="s">
        <v>57</v>
      </c>
      <c r="D8" s="21">
        <v>43465</v>
      </c>
      <c r="E8" s="20"/>
      <c r="H8" s="69" t="s">
        <v>62</v>
      </c>
      <c r="I8" s="70"/>
    </row>
    <row r="9" spans="3:10" x14ac:dyDescent="0.25">
      <c r="C9" s="17"/>
      <c r="H9" s="20">
        <v>43152</v>
      </c>
      <c r="I9" t="s">
        <v>63</v>
      </c>
    </row>
    <row r="10" spans="3:10" x14ac:dyDescent="0.25">
      <c r="C10" s="19" t="s">
        <v>58</v>
      </c>
      <c r="D10">
        <f>NETWORKDAYS(D7,D8)</f>
        <v>261</v>
      </c>
      <c r="H10" s="20">
        <v>43450</v>
      </c>
      <c r="I10" t="s">
        <v>64</v>
      </c>
    </row>
    <row r="11" spans="3:10" x14ac:dyDescent="0.25">
      <c r="C11" s="19" t="s">
        <v>58</v>
      </c>
      <c r="D11">
        <f>NETWORKDAYS(D7,D8,H9:H10)</f>
        <v>260</v>
      </c>
    </row>
    <row r="12" spans="3:10" x14ac:dyDescent="0.25">
      <c r="C12" s="19" t="s">
        <v>59</v>
      </c>
      <c r="D12">
        <f>NETWORKDAYS.INTL(D7,D8,1,H9:H10)</f>
        <v>260</v>
      </c>
    </row>
    <row r="15" spans="3:10" x14ac:dyDescent="0.25">
      <c r="D15" s="20">
        <v>43498</v>
      </c>
      <c r="E15" s="16">
        <f>D15</f>
        <v>43498</v>
      </c>
      <c r="I15">
        <f>DATEDIF(D7,D8,"M")</f>
        <v>11</v>
      </c>
    </row>
    <row r="16" spans="3:10" x14ac:dyDescent="0.25">
      <c r="D16" s="20">
        <v>43499</v>
      </c>
      <c r="E16" s="16">
        <f t="shared" ref="E16:E21" si="0">D16</f>
        <v>43499</v>
      </c>
    </row>
    <row r="17" spans="4:5" x14ac:dyDescent="0.25">
      <c r="D17" s="20">
        <v>43500</v>
      </c>
      <c r="E17" s="16">
        <f t="shared" si="0"/>
        <v>43500</v>
      </c>
    </row>
    <row r="18" spans="4:5" x14ac:dyDescent="0.25">
      <c r="D18" s="20">
        <v>43501</v>
      </c>
      <c r="E18" s="16">
        <f t="shared" si="0"/>
        <v>43501</v>
      </c>
    </row>
    <row r="19" spans="4:5" x14ac:dyDescent="0.25">
      <c r="D19" s="20">
        <v>43502</v>
      </c>
      <c r="E19" s="16">
        <f t="shared" si="0"/>
        <v>43502</v>
      </c>
    </row>
    <row r="20" spans="4:5" x14ac:dyDescent="0.25">
      <c r="D20" s="20">
        <v>43503</v>
      </c>
      <c r="E20" s="16">
        <f t="shared" si="0"/>
        <v>43503</v>
      </c>
    </row>
    <row r="21" spans="4:5" x14ac:dyDescent="0.25">
      <c r="D21" s="20">
        <v>43504</v>
      </c>
      <c r="E21" s="16">
        <f t="shared" si="0"/>
        <v>43504</v>
      </c>
    </row>
  </sheetData>
  <mergeCells count="2">
    <mergeCell ref="C3:F3"/>
    <mergeCell ref="H8:I8"/>
  </mergeCells>
  <pageMargins left="0.7" right="0.7" top="0.75" bottom="0.75" header="0.3" footer="0.3"/>
  <pageSetup orientation="portrait" r:id="rId1"/>
  <rowBreaks count="1" manualBreakCount="1">
    <brk id="14" max="16383" man="1"/>
  </rowBreaks>
  <colBreaks count="1" manualBreakCount="1">
    <brk id="3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8"/>
  <sheetViews>
    <sheetView workbookViewId="0">
      <selection activeCell="D18" sqref="D18"/>
    </sheetView>
  </sheetViews>
  <sheetFormatPr defaultRowHeight="15" x14ac:dyDescent="0.25"/>
  <cols>
    <col min="1" max="1" width="14.7109375" customWidth="1"/>
    <col min="2" max="2" width="13.140625" customWidth="1"/>
    <col min="3" max="3" width="13" customWidth="1"/>
    <col min="4" max="4" width="43.140625" customWidth="1"/>
  </cols>
  <sheetData>
    <row r="2" spans="1:7" x14ac:dyDescent="0.25">
      <c r="A2" s="23" t="s">
        <v>10</v>
      </c>
      <c r="B2" s="23" t="s">
        <v>65</v>
      </c>
      <c r="C2" s="23" t="s">
        <v>66</v>
      </c>
      <c r="D2" s="24" t="s">
        <v>81</v>
      </c>
      <c r="E2">
        <f>SUMIF(C3:C11,G2)</f>
        <v>100</v>
      </c>
      <c r="G2" t="s">
        <v>85</v>
      </c>
    </row>
    <row r="3" spans="1:7" x14ac:dyDescent="0.25">
      <c r="A3" t="s">
        <v>14</v>
      </c>
      <c r="B3" t="s">
        <v>74</v>
      </c>
      <c r="C3">
        <v>10</v>
      </c>
      <c r="G3" t="s">
        <v>74</v>
      </c>
    </row>
    <row r="4" spans="1:7" x14ac:dyDescent="0.25">
      <c r="A4" t="s">
        <v>67</v>
      </c>
      <c r="B4" t="s">
        <v>75</v>
      </c>
      <c r="C4">
        <v>20</v>
      </c>
      <c r="D4" t="s">
        <v>82</v>
      </c>
      <c r="E4">
        <f>SUMIF(B3:B11,G3,C3:C11)</f>
        <v>180</v>
      </c>
      <c r="G4" t="s">
        <v>14</v>
      </c>
    </row>
    <row r="5" spans="1:7" x14ac:dyDescent="0.25">
      <c r="A5" t="s">
        <v>68</v>
      </c>
      <c r="B5" t="s">
        <v>76</v>
      </c>
      <c r="C5">
        <v>30</v>
      </c>
    </row>
    <row r="6" spans="1:7" x14ac:dyDescent="0.25">
      <c r="A6" t="s">
        <v>69</v>
      </c>
      <c r="B6" t="s">
        <v>77</v>
      </c>
      <c r="C6">
        <v>40</v>
      </c>
    </row>
    <row r="7" spans="1:7" x14ac:dyDescent="0.25">
      <c r="A7" t="s">
        <v>70</v>
      </c>
      <c r="B7" t="s">
        <v>78</v>
      </c>
      <c r="C7">
        <v>50</v>
      </c>
    </row>
    <row r="8" spans="1:7" x14ac:dyDescent="0.25">
      <c r="A8" t="s">
        <v>71</v>
      </c>
      <c r="B8" t="s">
        <v>79</v>
      </c>
      <c r="C8">
        <v>60</v>
      </c>
      <c r="D8" t="s">
        <v>83</v>
      </c>
      <c r="E8">
        <f>COUNTIF(C3:C11,G2)</f>
        <v>4</v>
      </c>
    </row>
    <row r="9" spans="1:7" x14ac:dyDescent="0.25">
      <c r="A9" t="s">
        <v>72</v>
      </c>
      <c r="B9" t="s">
        <v>80</v>
      </c>
      <c r="C9">
        <v>70</v>
      </c>
    </row>
    <row r="10" spans="1:7" x14ac:dyDescent="0.25">
      <c r="A10" t="s">
        <v>73</v>
      </c>
      <c r="B10" t="s">
        <v>74</v>
      </c>
      <c r="C10">
        <v>80</v>
      </c>
      <c r="D10" t="s">
        <v>84</v>
      </c>
      <c r="E10">
        <f>AVERAGEIF(C3:C11,G2)</f>
        <v>25</v>
      </c>
    </row>
    <row r="11" spans="1:7" x14ac:dyDescent="0.25">
      <c r="A11" t="s">
        <v>14</v>
      </c>
      <c r="B11" t="s">
        <v>74</v>
      </c>
      <c r="C11">
        <v>90</v>
      </c>
    </row>
    <row r="12" spans="1:7" x14ac:dyDescent="0.25">
      <c r="D12" t="s">
        <v>86</v>
      </c>
      <c r="E12">
        <f>SUMIFS(C3:C11,B3:B11,G3,A3:A11,G4)</f>
        <v>100</v>
      </c>
    </row>
    <row r="14" spans="1:7" x14ac:dyDescent="0.25">
      <c r="D14" t="str">
        <f>D12</f>
        <v>Sum of Numbers belonging to Mon &amp; Jhon</v>
      </c>
      <c r="E14">
        <f>SUMIFS(C3:C11,B3:B11,G3,A3:A11,G4)</f>
        <v>100</v>
      </c>
    </row>
    <row r="16" spans="1:7" x14ac:dyDescent="0.25">
      <c r="D16" t="s">
        <v>88</v>
      </c>
      <c r="E16">
        <f>COUNTIFS(B3:B11,G3,A3:A11,G4)</f>
        <v>2</v>
      </c>
    </row>
    <row r="18" spans="4:5" x14ac:dyDescent="0.25">
      <c r="D18" t="s">
        <v>87</v>
      </c>
      <c r="E18">
        <f>AVERAGEIFS(C3:C11,B3:B11,G3,A3:A11,G4)</f>
        <v>50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21</vt:i4>
      </vt:variant>
      <vt:variant>
        <vt:lpstr>Charts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24" baseType="lpstr">
      <vt:lpstr>relative reference</vt:lpstr>
      <vt:lpstr>Absolute reference</vt:lpstr>
      <vt:lpstr>Mixed reference</vt:lpstr>
      <vt:lpstr>Sheet1</vt:lpstr>
      <vt:lpstr>If</vt:lpstr>
      <vt:lpstr>NestedIf</vt:lpstr>
      <vt:lpstr>And</vt:lpstr>
      <vt:lpstr>DateFunction</vt:lpstr>
      <vt:lpstr>StatisticalFunction</vt:lpstr>
      <vt:lpstr>VlookupDataValidationExact</vt:lpstr>
      <vt:lpstr>subtotal</vt:lpstr>
      <vt:lpstr>Filtering</vt:lpstr>
      <vt:lpstr>ColumnChart</vt:lpstr>
      <vt:lpstr>pieBarLineChart</vt:lpstr>
      <vt:lpstr>TableTotalRow</vt:lpstr>
      <vt:lpstr>VlookupApproximatematch</vt:lpstr>
      <vt:lpstr>LookupFullRecord</vt:lpstr>
      <vt:lpstr>HyperlinkToWorksheet</vt:lpstr>
      <vt:lpstr>HypelinkToFile</vt:lpstr>
      <vt:lpstr>HyperlinkToWebpage</vt:lpstr>
      <vt:lpstr>HyperlinkToUpdate</vt:lpstr>
      <vt:lpstr>Chart2</vt:lpstr>
      <vt:lpstr>Chart1</vt:lpstr>
      <vt:lpstr>vtable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2020-10-23T15:16:46Z</dcterms:modified>
</cp:coreProperties>
</file>