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GunSolo\Desktop\Work\Excel\"/>
    </mc:Choice>
  </mc:AlternateContent>
  <bookViews>
    <workbookView xWindow="-120" yWindow="-120" windowWidth="29040" windowHeight="15840" activeTab="7"/>
  </bookViews>
  <sheets>
    <sheet name="Actives Dashboard" sheetId="1" r:id="rId1"/>
    <sheet name="Headline" sheetId="8" r:id="rId2"/>
    <sheet name="Ethnicity" sheetId="3" r:id="rId3"/>
    <sheet name="Separations" sheetId="6" r:id="rId4"/>
    <sheet name="Term Reason" sheetId="7" r:id="rId5"/>
    <sheet name="Region" sheetId="5" r:id="rId6"/>
    <sheet name="Tenure" sheetId="4" r:id="rId7"/>
    <sheet name="Actives" sheetId="2" r:id="rId8"/>
  </sheets>
  <definedNames>
    <definedName name="Slicer_BU_Region">#N/A</definedName>
    <definedName name="Slicer_Date__Year">#N/A</definedName>
    <definedName name="Slicer_EthnicGroup">#N/A</definedName>
    <definedName name="Slicer_FP">#N/A</definedName>
    <definedName name="Slicer_Gender">#N/A</definedName>
  </definedNames>
  <calcPr calcId="191028"/>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s>
  <extLst>
    <ext xmlns:x14="http://schemas.microsoft.com/office/spreadsheetml/2009/9/main" uri="{876F7934-8845-4945-9796-88D515C7AA90}">
      <x14:pivotCaches>
        <pivotCache cacheId="11" r:id="rId20"/>
      </x14:pivotCaches>
    </ext>
    <ext xmlns:x14="http://schemas.microsoft.com/office/spreadsheetml/2009/9/main" uri="{BBE1A952-AA13-448e-AADC-164F8A28A991}">
      <x14:slicerCaches>
        <x14:slicerCache r:id="rId21"/>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a3cab35d-b54f-4aaf-98f7-958627ec778b"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 i="1" l="1"/>
  <c r="N4" i="1"/>
  <c r="K4" i="1"/>
  <c r="T5" i="1"/>
  <c r="M5" i="1"/>
  <c r="J5" i="1"/>
  <c r="S5" i="1"/>
  <c r="M4" i="1"/>
  <c r="J4" i="1"/>
  <c r="N5" i="1"/>
  <c r="K5" i="1"/>
  <c r="F5" i="1"/>
  <c r="G5" i="1"/>
  <c r="H5" i="1"/>
  <c r="G2" i="1" l="1"/>
  <c r="H2" i="1"/>
</calcChain>
</file>

<file path=xl/connections.xml><?xml version="1.0" encoding="utf-8"?>
<connections xmlns="http://schemas.openxmlformats.org/spreadsheetml/2006/main">
  <connection id="1" name="Query - HR Data" description="Connection to the 'HR Data' query in the workbook." type="100" refreshedVersion="6" minRefreshableVersion="5">
    <extLst>
      <ext xmlns:x15="http://schemas.microsoft.com/office/spreadsheetml/2010/11/main" uri="{DE250136-89BD-433C-8126-D09CA5730AF9}">
        <x15:connection id="99717ac6-25f1-4bbb-b226-1d484632e24c"/>
      </ext>
    </extLst>
  </connection>
  <connection id="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<sst xmlns="http://schemas.openxmlformats.org/spreadsheetml/2006/main" count="169" uniqueCount="52">
  <si>
    <t xml:space="preserve"> </t>
  </si>
  <si>
    <t>HR Management Dashboard</t>
  </si>
  <si>
    <t>Total Emp</t>
  </si>
  <si>
    <t>Turnover</t>
  </si>
  <si>
    <t>Hourly</t>
  </si>
  <si>
    <t>Full Time</t>
  </si>
  <si>
    <t>Salary</t>
  </si>
  <si>
    <t>Part Time</t>
  </si>
  <si>
    <t>Row Labels</t>
  </si>
  <si>
    <t>Active Employees</t>
  </si>
  <si>
    <t>F</t>
  </si>
  <si>
    <t>M</t>
  </si>
  <si>
    <t>Grand Total</t>
  </si>
  <si>
    <t>Column Labels</t>
  </si>
  <si>
    <t>FT</t>
  </si>
  <si>
    <t>PT</t>
  </si>
  <si>
    <t>&lt;30</t>
  </si>
  <si>
    <t>30-49</t>
  </si>
  <si>
    <t>50+</t>
  </si>
  <si>
    <t>TO %</t>
  </si>
  <si>
    <t>2015</t>
  </si>
  <si>
    <t>2016</t>
  </si>
  <si>
    <t>2017</t>
  </si>
  <si>
    <t>2018</t>
  </si>
  <si>
    <t>Group A</t>
  </si>
  <si>
    <t>Group B</t>
  </si>
  <si>
    <t>Group C</t>
  </si>
  <si>
    <t>Group D</t>
  </si>
  <si>
    <t>Group E</t>
  </si>
  <si>
    <t>Group F</t>
  </si>
  <si>
    <t>Group G</t>
  </si>
  <si>
    <t>Separations</t>
  </si>
  <si>
    <t>Bad Hires</t>
  </si>
  <si>
    <t>Involuntary</t>
  </si>
  <si>
    <t>Voluntary</t>
  </si>
  <si>
    <t>Central</t>
  </si>
  <si>
    <t>East</t>
  </si>
  <si>
    <t>Midwest</t>
  </si>
  <si>
    <t>North</t>
  </si>
  <si>
    <t>Northwest</t>
  </si>
  <si>
    <t>South</t>
  </si>
  <si>
    <t>West</t>
  </si>
  <si>
    <t>Avg. Tenure Months</t>
  </si>
  <si>
    <t>New Hires</t>
  </si>
  <si>
    <t>Qtr1</t>
  </si>
  <si>
    <t>Qtr2</t>
  </si>
  <si>
    <t>Qtr3</t>
  </si>
  <si>
    <t>Qtr4</t>
  </si>
  <si>
    <t>2015 Total</t>
  </si>
  <si>
    <t>2016 Total</t>
  </si>
  <si>
    <t>2017 Total</t>
  </si>
  <si>
    <t>2018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</si>
</sst>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6" x14ac:knownFonts="1">
    <font>
      <sz val="11"/>
      <color theme="1"/>
      <name val="Calibri"/>
      <family val="2"/>
      <scheme val="minor"/>
    </font>
    <font>
      <sz val="11"/>
      <color theme="1"/>
      <name val="Calibri"/>
      <family val="2"/>
      <scheme val="minor"/>
    </font>
    <font>
      <b/>
      <sz val="18"/>
      <color theme="6" tint="-0.249977111117893"/>
      <name val="Calibri"/>
      <family val="2"/>
      <scheme val="minor"/>
    </font>
    <font>
      <b/>
      <sz val="11"/>
      <color theme="6" tint="-0.499984740745262"/>
      <name val="Calibri"/>
      <family val="2"/>
      <scheme val="minor"/>
    </font>
    <font>
      <b/>
      <sz val="14"/>
      <color theme="6"/>
      <name val="Calibri"/>
      <family val="2"/>
      <scheme val="minor"/>
    </font>
    <font>
      <b/>
      <sz val="14"/>
      <color theme="6" tint="-0.249977111117893"/>
      <name val="Calibri"/>
      <family val="2"/>
      <scheme val="minor"/>
    </font>
    <font>
      <b/>
      <sz val="16"/>
      <color theme="0" tint="-0.499984740745262"/>
      <name val="Calibri"/>
      <family val="2"/>
      <scheme val="minor"/>
    </font>
    <font>
      <sz val="16"/>
      <color theme="0" tint="-0.499984740745262"/>
      <name val="Calibri"/>
      <family val="2"/>
      <scheme val="minor"/>
    </font>
    <font>
      <u/>
      <sz val="11"/>
      <color theme="10"/>
      <name val="Calibri"/>
      <family val="2"/>
      <scheme val="minor"/>
    </font>
    <font>
      <sz val="11"/>
      <color theme="6" tint="-0.499984740745262"/>
      <name val="Calibri"/>
      <family val="2"/>
      <scheme val="minor"/>
    </font>
    <font>
      <sz val="12"/>
      <color theme="6" tint="-0.249977111117893"/>
      <name val="Calibri"/>
      <family val="2"/>
      <scheme val="minor"/>
    </font>
    <font>
      <sz val="11"/>
      <color theme="6" tint="-0.249977111117893"/>
      <name val="Calibri"/>
      <family val="2"/>
      <scheme val="minor"/>
    </font>
    <font>
      <sz val="16"/>
      <color theme="1"/>
      <name val="Calibri"/>
      <family val="2"/>
      <scheme val="minor"/>
    </font>
    <font>
      <b/>
      <sz val="18"/>
      <color theme="6" tint="-0.499984740745262"/>
      <name val="Calibri"/>
      <family val="2"/>
      <scheme val="minor"/>
    </font>
    <font>
      <b/>
      <sz val="18"/>
      <color theme="6"/>
      <name val="Calibri"/>
      <family val="2"/>
      <scheme val="minor"/>
    </font>
    <font>
      <i/>
      <u/>
      <sz val="11"/>
      <color theme="0" tint="-0.499984740745262"/>
      <name val="Calibri"/>
      <family val="2"/>
      <scheme val="minor"/>
    </font>
  </fonts>
  <fills count="2">
    <fill>
      <patternFill patternType="none"/>
    </fill>
    <fill>
      <patternFill patternType="gray125"/>
    </fill>
  </fills>
  <borders count="2">
    <border>
      <left/>
      <right/>
      <top/>
      <bottom/>
      <diagonal/>
    </border>
    <border>
      <left/>
      <right/>
      <top/>
      <bottom style="thick">
        <color theme="1" tint="0.499984740745262"/>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32">
    <xf numFmtId="0" fontId="0" fillId="0" borderId="0" xfId="0"/>
    <xf numFmtId="0" fontId="2" fillId="0" borderId="0" xfId="0" applyFont="1"/>
    <xf numFmtId="0" fontId="3" fillId="0" borderId="0" xfId="0" applyFont="1" applyAlignment="1">
      <alignment horizontal="center" vertical="center"/>
    </xf>
    <xf numFmtId="9" fontId="4" fillId="0" borderId="0" xfId="1" applyFont="1" applyAlignment="1">
      <alignment horizontal="center" vertical="center"/>
    </xf>
    <xf numFmtId="9" fontId="5" fillId="0" borderId="0" xfId="1" applyFont="1" applyAlignment="1">
      <alignment horizontal="center" vertical="center"/>
    </xf>
    <xf numFmtId="0" fontId="6" fillId="0" borderId="0" xfId="0" applyFont="1" applyAlignment="1">
      <alignment horizontal="centerContinuous" vertical="center"/>
    </xf>
    <xf numFmtId="0" fontId="7" fillId="0" borderId="0" xfId="0" applyFont="1" applyAlignment="1">
      <alignment horizontal="centerContinuous"/>
    </xf>
    <xf numFmtId="0" fontId="9" fillId="0" borderId="0" xfId="0" applyFont="1" applyAlignment="1">
      <alignment horizontal="center" vertical="top"/>
    </xf>
    <xf numFmtId="9" fontId="10" fillId="0" borderId="0" xfId="1" applyFont="1" applyAlignment="1">
      <alignment horizontal="center"/>
    </xf>
    <xf numFmtId="0" fontId="9" fillId="0" borderId="0" xfId="0" applyFont="1"/>
    <xf numFmtId="0" fontId="11" fillId="0" borderId="0" xfId="0" applyFont="1"/>
    <xf numFmtId="0" fontId="3" fillId="0" borderId="0" xfId="0" applyFont="1" applyAlignment="1">
      <alignment horizontal="right" vertical="center"/>
    </xf>
    <xf numFmtId="9" fontId="4" fillId="0" borderId="0" xfId="1" applyFont="1" applyAlignment="1">
      <alignment horizontal="center"/>
    </xf>
    <xf numFmtId="9" fontId="5" fillId="0" borderId="0" xfId="1" applyFont="1" applyAlignment="1">
      <alignment horizontal="center"/>
    </xf>
    <xf numFmtId="0" fontId="12" fillId="0" borderId="1" xfId="0" applyFont="1" applyBorder="1"/>
    <xf numFmtId="0" fontId="0" fillId="0" borderId="1" xfId="0" applyBorder="1"/>
    <xf numFmtId="0" fontId="13" fillId="0" borderId="1" xfId="0" applyFont="1" applyBorder="1" applyAlignment="1">
      <alignment horizontal="center" vertical="top"/>
    </xf>
    <xf numFmtId="0" fontId="14" fillId="0" borderId="1" xfId="0" applyFont="1" applyBorder="1" applyAlignment="1">
      <alignment horizontal="center" vertical="top"/>
    </xf>
    <xf numFmtId="0" fontId="2" fillId="0" borderId="1" xfId="0" applyFont="1" applyBorder="1" applyAlignment="1">
      <alignment horizontal="center" vertical="top"/>
    </xf>
    <xf numFmtId="0" fontId="3" fillId="0" borderId="1" xfId="0" applyFont="1" applyBorder="1" applyAlignment="1">
      <alignment horizontal="right" vertical="center"/>
    </xf>
    <xf numFmtId="9" fontId="4" fillId="0" borderId="1" xfId="1" applyFont="1" applyBorder="1" applyAlignment="1">
      <alignment horizontal="center" vertical="top"/>
    </xf>
    <xf numFmtId="9" fontId="5" fillId="0" borderId="1" xfId="1" applyFont="1" applyBorder="1" applyAlignment="1">
      <alignment horizontal="center" vertical="top"/>
    </xf>
    <xf numFmtId="9" fontId="6" fillId="0" borderId="1" xfId="1"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 fontId="0" fillId="0" borderId="0" xfId="0" applyNumberFormat="1"/>
    <xf numFmtId="10" fontId="0" fillId="0" borderId="0" xfId="0" applyNumberFormat="1"/>
    <xf numFmtId="164" fontId="0" fillId="0" borderId="0" xfId="0" applyNumberFormat="1"/>
    <xf numFmtId="0" fontId="15" fillId="0" borderId="0" xfId="2" applyFont="1"/>
    <xf numFmtId="0"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1.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sharedStrings" Target="sharedStrings.xml"/><Relationship Id="rId11" Type="http://schemas.openxmlformats.org/officeDocument/2006/relationships/pivotCacheDefinition" Target="pivotCache/pivotCacheDefinition3.xml"/><Relationship Id="rId24" Type="http://schemas.microsoft.com/office/2007/relationships/slicerCache" Target="slicerCaches/slicerCache4.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8" Type="http://schemas.openxmlformats.org/officeDocument/2006/relationships/customXml" Target="../customXml/item27.xml"/><Relationship Id="rId5" Type="http://schemas.openxmlformats.org/officeDocument/2006/relationships/worksheet" Target="worksheets/sheet5.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56"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5.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59" Type="http://schemas.openxmlformats.org/officeDocument/2006/relationships/customXml" Target="../customXml/item28.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3.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 Type="http://schemas.openxmlformats.org/officeDocument/2006/relationships/pivotCacheDefinition" Target="pivotCache/pivotCacheDefinition2.xml"/><Relationship Id="rId31" Type="http://schemas.openxmlformats.org/officeDocument/2006/relationships/calcChain" Target="calcChain.xml"/><Relationship Id="rId44" Type="http://schemas.openxmlformats.org/officeDocument/2006/relationships/customXml" Target="../customXml/item13.xml"/><Relationship Id="rId52"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[hr_dashboard_webinar.xlsx]Headline!Age</c:name>
    <c:fmtId val="2"/>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7.9247594050743664E-2"/>
          <c:y val="3.6458880139982511E-2"/>
          <c:w val="0.89019685039370078"/>
          <c:h val="0.70680860892388464"/>
        </c:manualLayout>
      </c:layout>
      <c:barChart>
        <c:barDir val="col"/>
        <c:grouping val="clustered"/>
        <c:varyColors val="0"/>
        <c:ser>
          <c:idx val="0"/>
          <c:order val="0"/>
          <c:tx>
            <c:strRef>
              <c:f>Headline!$B$23:$B$24</c:f>
              <c:strCache>
                <c:ptCount val="1"/>
                <c:pt idx="0">
                  <c:v>F</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Headline!$B$25:$B$28</c:f>
              <c:numCache>
                <c:formatCode>0</c:formatCode>
                <c:ptCount val="3"/>
                <c:pt idx="0">
                  <c:v>136</c:v>
                </c:pt>
                <c:pt idx="1">
                  <c:v>9</c:v>
                </c:pt>
                <c:pt idx="2">
                  <c:v>3</c:v>
                </c:pt>
              </c:numCache>
            </c:numRef>
          </c:val>
          <c:extLst xmlns:c16r2="http://schemas.microsoft.com/office/drawing/2015/06/chart">
            <c:ext xmlns:c16="http://schemas.microsoft.com/office/drawing/2014/chart" uri="{C3380CC4-5D6E-409C-BE32-E72D297353CC}">
              <c16:uniqueId val="{00000000-CFB2-4726-991A-63F0EE8DEB20}"/>
            </c:ext>
          </c:extLst>
        </c:ser>
        <c:ser>
          <c:idx val="1"/>
          <c:order val="1"/>
          <c:tx>
            <c:strRef>
              <c:f>Headline!$C$23:$C$24</c:f>
              <c:strCache>
                <c:ptCount val="1"/>
                <c:pt idx="0">
                  <c:v>M</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Headline!$A$25:$A$28</c:f>
              <c:strCache>
                <c:ptCount val="3"/>
                <c:pt idx="0">
                  <c:v>&lt;30</c:v>
                </c:pt>
                <c:pt idx="1">
                  <c:v>30-49</c:v>
                </c:pt>
                <c:pt idx="2">
                  <c:v>50+</c:v>
                </c:pt>
              </c:strCache>
            </c:strRef>
          </c:cat>
          <c:val>
            <c:numRef>
              <c:f>Headline!$C$25:$C$28</c:f>
              <c:numCache>
                <c:formatCode>0</c:formatCode>
                <c:ptCount val="3"/>
                <c:pt idx="0">
                  <c:v>143</c:v>
                </c:pt>
                <c:pt idx="1">
                  <c:v>63</c:v>
                </c:pt>
                <c:pt idx="2">
                  <c:v>49</c:v>
                </c:pt>
              </c:numCache>
            </c:numRef>
          </c:val>
          <c:extLst xmlns:c16r2="http://schemas.microsoft.com/office/drawing/2015/06/chart">
            <c:ext xmlns:c16="http://schemas.microsoft.com/office/drawing/2014/chart" uri="{C3380CC4-5D6E-409C-BE32-E72D297353CC}">
              <c16:uniqueId val="{00000000-986C-465F-BFEF-3BF63C408ADA}"/>
            </c:ext>
          </c:extLst>
        </c:ser>
        <c:dLbls>
          <c:dLblPos val="inEnd"/>
          <c:showLegendKey val="0"/>
          <c:showVal val="1"/>
          <c:showCatName val="0"/>
          <c:showSerName val="0"/>
          <c:showPercent val="0"/>
          <c:showBubbleSize val="0"/>
        </c:dLbls>
        <c:gapWidth val="50"/>
        <c:axId val="-1634882624"/>
        <c:axId val="-1438966688"/>
      </c:barChart>
      <c:catAx>
        <c:axId val="-163488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66688"/>
        <c:crosses val="autoZero"/>
        <c:auto val="1"/>
        <c:lblAlgn val="ctr"/>
        <c:lblOffset val="100"/>
        <c:noMultiLvlLbl val="0"/>
      </c:catAx>
      <c:valAx>
        <c:axId val="-1438966688"/>
        <c:scaling>
          <c:orientation val="minMax"/>
        </c:scaling>
        <c:delete val="1"/>
        <c:axPos val="l"/>
        <c:numFmt formatCode="0" sourceLinked="1"/>
        <c:majorTickMark val="none"/>
        <c:minorTickMark val="none"/>
        <c:tickLblPos val="nextTo"/>
        <c:crossAx val="-1634882624"/>
        <c:crosses val="autoZero"/>
        <c:crossBetween val="between"/>
      </c:valAx>
      <c:spPr>
        <a:noFill/>
        <a:ln>
          <a:noFill/>
        </a:ln>
        <a:effectLst/>
      </c:spPr>
    </c:plotArea>
    <c:legend>
      <c:legendPos val="t"/>
      <c:layout>
        <c:manualLayout>
          <c:xMode val="edge"/>
          <c:yMode val="edge"/>
          <c:x val="0.70498731591605435"/>
          <c:y val="6.0920842838570417E-2"/>
          <c:w val="0.21245814861377621"/>
          <c:h val="0.20881811600486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[hr_dashboard_webinar.xlsx]Actives!Actives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Active Employees</a:t>
            </a:r>
          </a:p>
        </c:rich>
      </c:tx>
      <c:layout>
        <c:manualLayout>
          <c:xMode val="edge"/>
          <c:yMode val="edge"/>
          <c:x val="5.3850014031264964E-2"/>
          <c:y val="1.83908045977011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solidFill>
            <a:schemeClr val="accent4"/>
          </a:solidFill>
          <a:ln>
            <a:noFill/>
          </a:ln>
          <a:effectLst/>
        </c:spPr>
        <c:marker>
          <c:symbol val="none"/>
        </c:marker>
      </c:pivotFmt>
      <c:pivotFmt>
        <c:idx val="4"/>
        <c:spPr>
          <a:solidFill>
            <a:schemeClr val="accent4"/>
          </a:solidFill>
          <a:ln>
            <a:noFill/>
          </a:ln>
          <a:effectLst/>
        </c:spPr>
        <c:marker>
          <c:symbol val="none"/>
        </c:marker>
      </c:pivotFmt>
      <c:pivotFmt>
        <c:idx val="5"/>
        <c:spPr>
          <a:solidFill>
            <a:schemeClr val="accent4"/>
          </a:solidFill>
          <a:ln>
            <a:noFill/>
          </a:ln>
          <a:effectLst/>
        </c:spPr>
        <c:marker>
          <c:symbol val="none"/>
        </c:marker>
      </c:pivotFmt>
    </c:pivotFmts>
    <c:plotArea>
      <c:layout>
        <c:manualLayout>
          <c:layoutTarget val="inner"/>
          <c:xMode val="edge"/>
          <c:yMode val="edge"/>
          <c:x val="4.7851455674958861E-2"/>
          <c:y val="0.13777065797809757"/>
          <c:w val="0.93966088795366431"/>
          <c:h val="0.5352209249705856"/>
        </c:manualLayout>
      </c:layout>
      <c:barChart>
        <c:barDir val="col"/>
        <c:grouping val="clustered"/>
        <c:varyColors val="0"/>
        <c:ser>
          <c:idx val="0"/>
          <c:order val="0"/>
          <c:tx>
            <c:strRef>
              <c:f>Actives!$B$3</c:f>
              <c:strCache>
                <c:ptCount val="1"/>
                <c:pt idx="0">
                  <c:v>Active Employees</c:v>
                </c:pt>
              </c:strCache>
            </c:strRef>
          </c:tx>
          <c:spPr>
            <a:solidFill>
              <a:schemeClr val="accent4">
                <a:tint val="77000"/>
              </a:schemeClr>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Actives!$B$4:$B$28</c:f>
              <c:numCache>
                <c:formatCode>0</c:formatCode>
                <c:ptCount val="16"/>
                <c:pt idx="0">
                  <c:v>21</c:v>
                </c:pt>
                <c:pt idx="1">
                  <c:v>26</c:v>
                </c:pt>
                <c:pt idx="2">
                  <c:v>34</c:v>
                </c:pt>
                <c:pt idx="3">
                  <c:v>42</c:v>
                </c:pt>
                <c:pt idx="4">
                  <c:v>52</c:v>
                </c:pt>
                <c:pt idx="5">
                  <c:v>62</c:v>
                </c:pt>
                <c:pt idx="6">
                  <c:v>82</c:v>
                </c:pt>
                <c:pt idx="7">
                  <c:v>104</c:v>
                </c:pt>
                <c:pt idx="8">
                  <c:v>93</c:v>
                </c:pt>
                <c:pt idx="9">
                  <c:v>96</c:v>
                </c:pt>
                <c:pt idx="10">
                  <c:v>107</c:v>
                </c:pt>
                <c:pt idx="11">
                  <c:v>112</c:v>
                </c:pt>
                <c:pt idx="12">
                  <c:v>118</c:v>
                </c:pt>
                <c:pt idx="13">
                  <c:v>139</c:v>
                </c:pt>
                <c:pt idx="14">
                  <c:v>139</c:v>
                </c:pt>
                <c:pt idx="15">
                  <c:v>148</c:v>
                </c:pt>
              </c:numCache>
            </c:numRef>
          </c:val>
          <c:extLst xmlns:c16r2="http://schemas.microsoft.com/office/drawing/2015/06/chart">
            <c:ext xmlns:c16="http://schemas.microsoft.com/office/drawing/2014/chart" uri="{C3380CC4-5D6E-409C-BE32-E72D297353CC}">
              <c16:uniqueId val="{00000000-003A-48ED-A419-2FDB271DEF24}"/>
            </c:ext>
          </c:extLst>
        </c:ser>
        <c:ser>
          <c:idx val="1"/>
          <c:order val="1"/>
          <c:tx>
            <c:strRef>
              <c:f>Actives!$C$3</c:f>
              <c:strCache>
                <c:ptCount val="1"/>
                <c:pt idx="0">
                  <c:v>New Hires</c:v>
                </c:pt>
              </c:strCache>
            </c:strRef>
          </c:tx>
          <c:spPr>
            <a:solidFill>
              <a:schemeClr val="accent4">
                <a:shade val="76000"/>
              </a:schemeClr>
            </a:solidFill>
            <a:ln>
              <a:noFill/>
            </a:ln>
            <a:effectLst/>
          </c:spPr>
          <c:invertIfNegative val="0"/>
          <c:cat>
            <c:multiLvlStrRef>
              <c:f>Actives!$A$4:$A$28</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2015</c:v>
                  </c:pt>
                  <c:pt idx="4">
                    <c:v>2016</c:v>
                  </c:pt>
                  <c:pt idx="8">
                    <c:v>2017</c:v>
                  </c:pt>
                  <c:pt idx="12">
                    <c:v>2018</c:v>
                  </c:pt>
                </c:lvl>
              </c:multiLvlStrCache>
            </c:multiLvlStrRef>
          </c:cat>
          <c:val>
            <c:numRef>
              <c:f>Actives!$C$4:$C$28</c:f>
              <c:numCache>
                <c:formatCode>#,##0</c:formatCode>
                <c:ptCount val="16"/>
                <c:pt idx="1">
                  <c:v>5</c:v>
                </c:pt>
                <c:pt idx="2">
                  <c:v>8</c:v>
                </c:pt>
                <c:pt idx="3">
                  <c:v>10</c:v>
                </c:pt>
                <c:pt idx="4">
                  <c:v>11</c:v>
                </c:pt>
                <c:pt idx="5">
                  <c:v>10</c:v>
                </c:pt>
                <c:pt idx="6">
                  <c:v>21</c:v>
                </c:pt>
                <c:pt idx="7">
                  <c:v>25</c:v>
                </c:pt>
                <c:pt idx="8">
                  <c:v>28</c:v>
                </c:pt>
                <c:pt idx="9">
                  <c:v>51</c:v>
                </c:pt>
                <c:pt idx="10">
                  <c:v>77</c:v>
                </c:pt>
                <c:pt idx="11">
                  <c:v>50</c:v>
                </c:pt>
                <c:pt idx="12">
                  <c:v>52</c:v>
                </c:pt>
                <c:pt idx="13">
                  <c:v>99</c:v>
                </c:pt>
                <c:pt idx="14">
                  <c:v>114</c:v>
                </c:pt>
                <c:pt idx="15">
                  <c:v>62</c:v>
                </c:pt>
              </c:numCache>
            </c:numRef>
          </c:val>
          <c:extLst xmlns:c16r2="http://schemas.microsoft.com/office/drawing/2015/06/chart">
            <c:ext xmlns:c16="http://schemas.microsoft.com/office/drawing/2014/chart" uri="{C3380CC4-5D6E-409C-BE32-E72D297353CC}">
              <c16:uniqueId val="{00000001-003A-48ED-A419-2FDB271DEF24}"/>
            </c:ext>
          </c:extLst>
        </c:ser>
        <c:dLbls>
          <c:showLegendKey val="0"/>
          <c:showVal val="0"/>
          <c:showCatName val="0"/>
          <c:showSerName val="0"/>
          <c:showPercent val="0"/>
          <c:showBubbleSize val="0"/>
        </c:dLbls>
        <c:gapWidth val="50"/>
        <c:overlap val="100"/>
        <c:axId val="-1438967776"/>
        <c:axId val="-1438967232"/>
      </c:barChart>
      <c:catAx>
        <c:axId val="-143896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67232"/>
        <c:crosses val="autoZero"/>
        <c:auto val="1"/>
        <c:lblAlgn val="ctr"/>
        <c:lblOffset val="100"/>
        <c:noMultiLvlLbl val="0"/>
      </c:catAx>
      <c:valAx>
        <c:axId val="-14389672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67776"/>
        <c:crosses val="autoZero"/>
        <c:crossBetween val="between"/>
      </c:valAx>
      <c:spPr>
        <a:noFill/>
        <a:ln>
          <a:noFill/>
        </a:ln>
        <a:effectLst/>
      </c:spPr>
    </c:plotArea>
    <c:legend>
      <c:legendPos val="t"/>
      <c:layout>
        <c:manualLayout>
          <c:xMode val="edge"/>
          <c:yMode val="edge"/>
          <c:x val="0.71597926655816069"/>
          <c:y val="4.639080459770116E-2"/>
          <c:w val="0.20987165787866546"/>
          <c:h val="7.75867499321205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[hr_dashboard_webinar.xlsx]Ethnicity!Ethnicity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 by</a:t>
            </a:r>
            <a:r>
              <a:rPr lang="en-AU" baseline="0"/>
              <a:t> Ethnic Group</a:t>
            </a:r>
            <a:endParaRPr lang="en-AU"/>
          </a:p>
        </c:rich>
      </c:tx>
      <c:layout>
        <c:manualLayout>
          <c:xMode val="edge"/>
          <c:yMode val="edge"/>
          <c:x val="8.3659308211473563E-2"/>
          <c:y val="1.55454421408333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7.2614927405540611E-2"/>
          <c:y val="0.16650517643627877"/>
          <c:w val="0.89543141786285052"/>
          <c:h val="0.55721675415573058"/>
        </c:manualLayout>
      </c:layout>
      <c:barChart>
        <c:barDir val="col"/>
        <c:grouping val="clustered"/>
        <c:varyColors val="0"/>
        <c:ser>
          <c:idx val="0"/>
          <c:order val="0"/>
          <c:tx>
            <c:strRef>
              <c:f>Ethnicity!$B$3:$B$4</c:f>
              <c:strCache>
                <c:ptCount val="1"/>
                <c:pt idx="0">
                  <c:v>FT</c:v>
                </c:pt>
              </c:strCache>
            </c:strRef>
          </c:tx>
          <c:spPr>
            <a:solidFill>
              <a:schemeClr val="accent1"/>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xmlns:c16r2="http://schemas.microsoft.com/office/drawing/2015/06/chart">
            <c:ext xmlns:c16="http://schemas.microsoft.com/office/drawing/2014/chart" uri="{C3380CC4-5D6E-409C-BE32-E72D297353CC}">
              <c16:uniqueId val="{00000000-ABD9-40A1-9D23-C5C792995E15}"/>
            </c:ext>
          </c:extLst>
        </c:ser>
        <c:ser>
          <c:idx val="1"/>
          <c:order val="1"/>
          <c:tx>
            <c:strRef>
              <c:f>Ethnicity!$C$3:$C$4</c:f>
              <c:strCache>
                <c:ptCount val="1"/>
                <c:pt idx="0">
                  <c:v>PT</c:v>
                </c:pt>
              </c:strCache>
            </c:strRef>
          </c:tx>
          <c:spPr>
            <a:solidFill>
              <a:schemeClr val="accent2"/>
            </a:solidFill>
            <a:ln>
              <a:noFill/>
            </a:ln>
            <a:effectLst/>
          </c:spPr>
          <c:invertIfNegative val="0"/>
          <c:cat>
            <c:multiLvlStrRef>
              <c:f>Ethnicity!$A$5:$A$26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xmlns:c16r2="http://schemas.microsoft.com/office/drawing/2015/06/chart">
            <c:ext xmlns:c16="http://schemas.microsoft.com/office/drawing/2014/chart" uri="{C3380CC4-5D6E-409C-BE32-E72D297353CC}">
              <c16:uniqueId val="{00000001-ABD9-40A1-9D23-C5C792995E15}"/>
            </c:ext>
          </c:extLst>
        </c:ser>
        <c:dLbls>
          <c:showLegendKey val="0"/>
          <c:showVal val="0"/>
          <c:showCatName val="0"/>
          <c:showSerName val="0"/>
          <c:showPercent val="0"/>
          <c:showBubbleSize val="0"/>
        </c:dLbls>
        <c:gapWidth val="219"/>
        <c:overlap val="-27"/>
        <c:axId val="-1438969408"/>
        <c:axId val="-1438963424"/>
      </c:barChart>
      <c:catAx>
        <c:axId val="-143896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63424"/>
        <c:crosses val="autoZero"/>
        <c:auto val="1"/>
        <c:lblAlgn val="ctr"/>
        <c:lblOffset val="100"/>
        <c:noMultiLvlLbl val="0"/>
      </c:catAx>
      <c:valAx>
        <c:axId val="-14389634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69408"/>
        <c:crosses val="autoZero"/>
        <c:crossBetween val="between"/>
      </c:valAx>
      <c:spPr>
        <a:noFill/>
        <a:ln>
          <a:noFill/>
        </a:ln>
        <a:effectLst/>
      </c:spPr>
    </c:plotArea>
    <c:legend>
      <c:legendPos val="t"/>
      <c:layout>
        <c:manualLayout>
          <c:xMode val="edge"/>
          <c:yMode val="edge"/>
          <c:x val="0.83871636960412621"/>
          <c:y val="4.2083333333333355E-2"/>
          <c:w val="0.13011991148165303"/>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[hr_dashboard_webinar.xlsx]Tenure!Tenure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Tenure - Months</a:t>
            </a:r>
            <a:endParaRPr lang="en-AU"/>
          </a:p>
        </c:rich>
      </c:tx>
      <c:layout>
        <c:manualLayout>
          <c:xMode val="edge"/>
          <c:yMode val="edge"/>
          <c:x val="7.4707302212223478E-2"/>
          <c:y val="1.91198827419299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8.2218316460442448E-2"/>
          <c:y val="0.16650517643627877"/>
          <c:w val="0.88650285901762282"/>
          <c:h val="0.55721675415573058"/>
        </c:manualLayout>
      </c:layout>
      <c:barChart>
        <c:barDir val="col"/>
        <c:grouping val="clustered"/>
        <c:varyColors val="0"/>
        <c:ser>
          <c:idx val="0"/>
          <c:order val="0"/>
          <c:tx>
            <c:strRef>
              <c:f>Tenure!$B$3:$B$4</c:f>
              <c:strCache>
                <c:ptCount val="1"/>
                <c:pt idx="0">
                  <c:v>FT</c:v>
                </c:pt>
              </c:strCache>
            </c:strRef>
          </c:tx>
          <c:spPr>
            <a:solidFill>
              <a:schemeClr val="accent1"/>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xmlns:c16r2="http://schemas.microsoft.com/office/drawing/2015/06/chart">
            <c:ext xmlns:c16="http://schemas.microsoft.com/office/drawing/2014/chart" uri="{C3380CC4-5D6E-409C-BE32-E72D297353CC}">
              <c16:uniqueId val="{00000000-9F49-4E23-BA47-DA5F535019B0}"/>
            </c:ext>
          </c:extLst>
        </c:ser>
        <c:ser>
          <c:idx val="1"/>
          <c:order val="1"/>
          <c:tx>
            <c:strRef>
              <c:f>Tenure!$C$3:$C$4</c:f>
              <c:strCache>
                <c:ptCount val="1"/>
                <c:pt idx="0">
                  <c:v>PT</c:v>
                </c:pt>
              </c:strCache>
            </c:strRef>
          </c:tx>
          <c:spPr>
            <a:solidFill>
              <a:schemeClr val="accent2"/>
            </a:solidFill>
            <a:ln>
              <a:noFill/>
            </a:ln>
            <a:effectLst/>
          </c:spPr>
          <c:invertIfNegative val="0"/>
          <c:cat>
            <c:multiLvlStrRef>
              <c:f>Tenure!$A$5:$A$26</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xmlns:c16r2="http://schemas.microsoft.com/office/drawing/2015/06/chart">
            <c:ext xmlns:c16="http://schemas.microsoft.com/office/drawing/2014/chart" uri="{C3380CC4-5D6E-409C-BE32-E72D297353CC}">
              <c16:uniqueId val="{00000001-9F49-4E23-BA47-DA5F535019B0}"/>
            </c:ext>
          </c:extLst>
        </c:ser>
        <c:dLbls>
          <c:showLegendKey val="0"/>
          <c:showVal val="0"/>
          <c:showCatName val="0"/>
          <c:showSerName val="0"/>
          <c:showPercent val="0"/>
          <c:showBubbleSize val="0"/>
        </c:dLbls>
        <c:gapWidth val="219"/>
        <c:overlap val="-27"/>
        <c:axId val="-1438965056"/>
        <c:axId val="-1438966144"/>
      </c:barChart>
      <c:catAx>
        <c:axId val="-143896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66144"/>
        <c:crosses val="autoZero"/>
        <c:auto val="1"/>
        <c:lblAlgn val="ctr"/>
        <c:lblOffset val="100"/>
        <c:noMultiLvlLbl val="0"/>
      </c:catAx>
      <c:valAx>
        <c:axId val="-14389661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65056"/>
        <c:crosses val="autoZero"/>
        <c:crossBetween val="between"/>
      </c:valAx>
      <c:spPr>
        <a:noFill/>
        <a:ln>
          <a:noFill/>
        </a:ln>
        <a:effectLst/>
      </c:spPr>
    </c:plotArea>
    <c:legend>
      <c:legendPos val="t"/>
      <c:layout>
        <c:manualLayout>
          <c:xMode val="edge"/>
          <c:yMode val="edge"/>
          <c:x val="0.83871636960412621"/>
          <c:y val="4.2083333333333355E-2"/>
          <c:w val="0.12301757551485731"/>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[hr_dashboard_webinar.xlsx]Region!Region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Actives</a:t>
            </a:r>
            <a:r>
              <a:rPr lang="en-AU" baseline="0"/>
              <a:t> by Region</a:t>
            </a:r>
            <a:endParaRPr lang="en-AU"/>
          </a:p>
        </c:rich>
      </c:tx>
      <c:layout>
        <c:manualLayout>
          <c:xMode val="edge"/>
          <c:yMode val="edge"/>
          <c:x val="8.72707786526684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9853690702455296"/>
          <c:y val="0.15724591717701952"/>
          <c:w val="0.75190747708260608"/>
          <c:h val="0.79553988043161272"/>
        </c:manualLayout>
      </c:layout>
      <c:barChart>
        <c:barDir val="bar"/>
        <c:grouping val="clustered"/>
        <c:varyColors val="0"/>
        <c:ser>
          <c:idx val="0"/>
          <c:order val="0"/>
          <c:tx>
            <c:strRef>
              <c:f>Region!$B$3:$B$4</c:f>
              <c:strCache>
                <c:ptCount val="1"/>
                <c:pt idx="0">
                  <c:v>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15</c:v>
                </c:pt>
                <c:pt idx="1">
                  <c:v>64</c:v>
                </c:pt>
                <c:pt idx="2">
                  <c:v>13</c:v>
                </c:pt>
                <c:pt idx="3">
                  <c:v>17</c:v>
                </c:pt>
                <c:pt idx="4">
                  <c:v>8</c:v>
                </c:pt>
                <c:pt idx="5">
                  <c:v>18</c:v>
                </c:pt>
                <c:pt idx="6">
                  <c:v>14</c:v>
                </c:pt>
              </c:numCache>
            </c:numRef>
          </c:val>
          <c:extLst xmlns:c16r2="http://schemas.microsoft.com/office/drawing/2015/06/chart">
            <c:ext xmlns:c16="http://schemas.microsoft.com/office/drawing/2014/chart" uri="{C3380CC4-5D6E-409C-BE32-E72D297353CC}">
              <c16:uniqueId val="{00000000-6E33-4BAC-AF8C-D73569310F7E}"/>
            </c:ext>
          </c:extLst>
        </c:ser>
        <c:ser>
          <c:idx val="1"/>
          <c:order val="1"/>
          <c:tx>
            <c:strRef>
              <c:f>Region!$C$3:$C$4</c:f>
              <c:strCache>
                <c:ptCount val="1"/>
                <c:pt idx="0">
                  <c:v>PT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18</c:v>
                </c:pt>
                <c:pt idx="1">
                  <c:v>17</c:v>
                </c:pt>
                <c:pt idx="2">
                  <c:v>15</c:v>
                </c:pt>
                <c:pt idx="3">
                  <c:v>38</c:v>
                </c:pt>
                <c:pt idx="4">
                  <c:v>24</c:v>
                </c:pt>
                <c:pt idx="5">
                  <c:v>18</c:v>
                </c:pt>
                <c:pt idx="6">
                  <c:v>18</c:v>
                </c:pt>
              </c:numCache>
            </c:numRef>
          </c:val>
          <c:extLst xmlns:c16r2="http://schemas.microsoft.com/office/drawing/2015/06/chart">
            <c:ext xmlns:c16="http://schemas.microsoft.com/office/drawing/2014/chart" uri="{C3380CC4-5D6E-409C-BE32-E72D297353CC}">
              <c16:uniqueId val="{00000001-6E33-4BAC-AF8C-D73569310F7E}"/>
            </c:ext>
          </c:extLst>
        </c:ser>
        <c:dLbls>
          <c:dLblPos val="inEnd"/>
          <c:showLegendKey val="0"/>
          <c:showVal val="1"/>
          <c:showCatName val="0"/>
          <c:showSerName val="0"/>
          <c:showPercent val="0"/>
          <c:showBubbleSize val="0"/>
        </c:dLbls>
        <c:gapWidth val="50"/>
        <c:axId val="-1438965600"/>
        <c:axId val="-1438964512"/>
      </c:barChart>
      <c:catAx>
        <c:axId val="-14389656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64512"/>
        <c:crosses val="autoZero"/>
        <c:auto val="1"/>
        <c:lblAlgn val="ctr"/>
        <c:lblOffset val="100"/>
        <c:noMultiLvlLbl val="0"/>
      </c:catAx>
      <c:valAx>
        <c:axId val="-1438964512"/>
        <c:scaling>
          <c:orientation val="minMax"/>
        </c:scaling>
        <c:delete val="1"/>
        <c:axPos val="t"/>
        <c:numFmt formatCode="0" sourceLinked="1"/>
        <c:majorTickMark val="none"/>
        <c:minorTickMark val="none"/>
        <c:tickLblPos val="nextTo"/>
        <c:crossAx val="-1438965600"/>
        <c:crosses val="autoZero"/>
        <c:crossBetween val="between"/>
      </c:valAx>
      <c:spPr>
        <a:noFill/>
        <a:ln>
          <a:noFill/>
        </a:ln>
        <a:effectLst/>
      </c:spPr>
    </c:plotArea>
    <c:legend>
      <c:legendPos val="t"/>
      <c:layout>
        <c:manualLayout>
          <c:xMode val="edge"/>
          <c:yMode val="edge"/>
          <c:x val="0.76278630796150471"/>
          <c:y val="4.2083333333333355E-2"/>
          <c:w val="0.16098393361207208"/>
          <c:h val="7.16565524850795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[hr_dashboard_webinar.xlsx]Separations!Separations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Separations</a:t>
            </a:r>
          </a:p>
        </c:rich>
      </c:tx>
      <c:layout>
        <c:manualLayout>
          <c:xMode val="edge"/>
          <c:yMode val="edge"/>
          <c:x val="7.1641064513301253E-2"/>
          <c:y val="2.7777559055118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5"/>
        <c:spPr>
          <a:solidFill>
            <a:schemeClr val="dk1">
              <a:tint val="885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Separations!$B$3</c:f>
              <c:strCache>
                <c:ptCount val="1"/>
                <c:pt idx="0">
                  <c:v>Separations</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Separations!$B$4:$B$8</c:f>
              <c:numCache>
                <c:formatCode>#,##0</c:formatCode>
                <c:ptCount val="4"/>
                <c:pt idx="0">
                  <c:v>4</c:v>
                </c:pt>
                <c:pt idx="1">
                  <c:v>36</c:v>
                </c:pt>
                <c:pt idx="2">
                  <c:v>270</c:v>
                </c:pt>
                <c:pt idx="3">
                  <c:v>392</c:v>
                </c:pt>
              </c:numCache>
            </c:numRef>
          </c:val>
          <c:extLst xmlns:c16r2="http://schemas.microsoft.com/office/drawing/2015/06/chart">
            <c:ext xmlns:c16="http://schemas.microsoft.com/office/drawing/2014/chart" uri="{C3380CC4-5D6E-409C-BE32-E72D297353CC}">
              <c16:uniqueId val="{00000000-2CB9-4B4E-87BD-E97512BADF44}"/>
            </c:ext>
          </c:extLst>
        </c:ser>
        <c:ser>
          <c:idx val="1"/>
          <c:order val="1"/>
          <c:tx>
            <c:strRef>
              <c:f>Separations!$C$3</c:f>
              <c:strCache>
                <c:ptCount val="1"/>
                <c:pt idx="0">
                  <c:v>Bad Hires</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Separations!$A$4:$A$8</c:f>
              <c:strCache>
                <c:ptCount val="4"/>
                <c:pt idx="0">
                  <c:v>2015</c:v>
                </c:pt>
                <c:pt idx="1">
                  <c:v>2016</c:v>
                </c:pt>
                <c:pt idx="2">
                  <c:v>2017</c:v>
                </c:pt>
                <c:pt idx="3">
                  <c:v>2018</c:v>
                </c:pt>
              </c:strCache>
            </c:strRef>
          </c:cat>
          <c:val>
            <c:numRef>
              <c:f>Separations!$C$4:$C$8</c:f>
              <c:numCache>
                <c:formatCode>General</c:formatCode>
                <c:ptCount val="4"/>
                <c:pt idx="0">
                  <c:v>4</c:v>
                </c:pt>
                <c:pt idx="1">
                  <c:v>33</c:v>
                </c:pt>
                <c:pt idx="2">
                  <c:v>187</c:v>
                </c:pt>
                <c:pt idx="3">
                  <c:v>289</c:v>
                </c:pt>
              </c:numCache>
            </c:numRef>
          </c:val>
          <c:extLst xmlns:c16r2="http://schemas.microsoft.com/office/drawing/2015/06/chart">
            <c:ext xmlns:c16="http://schemas.microsoft.com/office/drawing/2014/chart" uri="{C3380CC4-5D6E-409C-BE32-E72D297353CC}">
              <c16:uniqueId val="{00000001-2CB9-4B4E-87BD-E97512BADF44}"/>
            </c:ext>
          </c:extLst>
        </c:ser>
        <c:dLbls>
          <c:dLblPos val="inEnd"/>
          <c:showLegendKey val="0"/>
          <c:showVal val="1"/>
          <c:showCatName val="0"/>
          <c:showSerName val="0"/>
          <c:showPercent val="0"/>
          <c:showBubbleSize val="0"/>
        </c:dLbls>
        <c:gapWidth val="50"/>
        <c:overlap val="100"/>
        <c:axId val="-1438963968"/>
        <c:axId val="-1438972672"/>
      </c:barChart>
      <c:catAx>
        <c:axId val="-143896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72672"/>
        <c:crosses val="autoZero"/>
        <c:auto val="1"/>
        <c:lblAlgn val="ctr"/>
        <c:lblOffset val="100"/>
        <c:noMultiLvlLbl val="0"/>
      </c:catAx>
      <c:valAx>
        <c:axId val="-1438972672"/>
        <c:scaling>
          <c:orientation val="minMax"/>
        </c:scaling>
        <c:delete val="1"/>
        <c:axPos val="l"/>
        <c:numFmt formatCode="#,##0" sourceLinked="1"/>
        <c:majorTickMark val="none"/>
        <c:minorTickMark val="none"/>
        <c:tickLblPos val="nextTo"/>
        <c:crossAx val="-1438963968"/>
        <c:crosses val="autoZero"/>
        <c:crossBetween val="between"/>
      </c:valAx>
      <c:spPr>
        <a:noFill/>
        <a:ln>
          <a:noFill/>
        </a:ln>
        <a:effectLst/>
      </c:spPr>
    </c:plotArea>
    <c:legend>
      <c:legendPos val="t"/>
      <c:layout>
        <c:manualLayout>
          <c:xMode val="edge"/>
          <c:yMode val="edge"/>
          <c:x val="2.6000038084073075E-2"/>
          <c:y val="0.14217327196030413"/>
          <c:w val="0.30735001979933235"/>
          <c:h val="0.109914479504570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[hr_dashboard_webinar.xlsx]Term Reason!TermReason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Termination Reason</a:t>
            </a:r>
          </a:p>
        </c:rich>
      </c:tx>
      <c:layout>
        <c:manualLayout>
          <c:xMode val="edge"/>
          <c:yMode val="edge"/>
          <c:x val="5.0669548659358764E-2"/>
          <c:y val="2.77779766165592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5"/>
          </a:solidFill>
          <a:ln>
            <a:noFill/>
          </a:ln>
          <a:effectLst/>
        </c:spPr>
        <c:marker>
          <c:symbol val="none"/>
        </c:marker>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5"/>
          </a:solidFill>
          <a:ln>
            <a:noFill/>
          </a:ln>
          <a:effectLst/>
        </c:spPr>
        <c:marker>
          <c:symbol val="none"/>
        </c:marker>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5"/>
          </a:solidFill>
          <a:ln>
            <a:noFill/>
          </a:ln>
          <a:effectLst/>
        </c:spPr>
        <c:marker>
          <c:symbol val="none"/>
        </c:marker>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10"/>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3.0555555555555555E-2"/>
          <c:y val="0.15495674151842131"/>
          <c:w val="0.93888888888888888"/>
          <c:h val="0.68138704884111712"/>
        </c:manualLayout>
      </c:layout>
      <c:barChart>
        <c:barDir val="col"/>
        <c:grouping val="clustered"/>
        <c:varyColors val="0"/>
        <c:ser>
          <c:idx val="0"/>
          <c:order val="0"/>
          <c:tx>
            <c:strRef>
              <c:f>'Term Reason'!$B$3:$B$4</c:f>
              <c:strCache>
                <c:ptCount val="1"/>
                <c:pt idx="0">
                  <c:v>Involuntary</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4</c:v>
                </c:pt>
                <c:pt idx="1">
                  <c:v>23</c:v>
                </c:pt>
                <c:pt idx="2">
                  <c:v>61</c:v>
                </c:pt>
                <c:pt idx="3">
                  <c:v>105</c:v>
                </c:pt>
              </c:numCache>
            </c:numRef>
          </c:val>
          <c:extLst xmlns:c16r2="http://schemas.microsoft.com/office/drawing/2015/06/chart">
            <c:ext xmlns:c16="http://schemas.microsoft.com/office/drawing/2014/chart" uri="{C3380CC4-5D6E-409C-BE32-E72D297353CC}">
              <c16:uniqueId val="{00000002-4508-4E8B-B92B-16FA52495850}"/>
            </c:ext>
          </c:extLst>
        </c:ser>
        <c:ser>
          <c:idx val="1"/>
          <c:order val="1"/>
          <c:tx>
            <c:strRef>
              <c:f>'Term Reason'!$C$3:$C$4</c:f>
              <c:strCache>
                <c:ptCount val="1"/>
                <c:pt idx="0">
                  <c:v>Voluntary</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13</c:v>
                </c:pt>
                <c:pt idx="2">
                  <c:v>209</c:v>
                </c:pt>
                <c:pt idx="3">
                  <c:v>287</c:v>
                </c:pt>
              </c:numCache>
            </c:numRef>
          </c:val>
          <c:extLst xmlns:c16r2="http://schemas.microsoft.com/office/drawing/2015/06/chart">
            <c:ext xmlns:c16="http://schemas.microsoft.com/office/drawing/2014/chart" uri="{C3380CC4-5D6E-409C-BE32-E72D297353CC}">
              <c16:uniqueId val="{00000004-4508-4E8B-B92B-16FA52495850}"/>
            </c:ext>
          </c:extLst>
        </c:ser>
        <c:dLbls>
          <c:dLblPos val="inEnd"/>
          <c:showLegendKey val="0"/>
          <c:showVal val="1"/>
          <c:showCatName val="0"/>
          <c:showSerName val="0"/>
          <c:showPercent val="0"/>
          <c:showBubbleSize val="0"/>
        </c:dLbls>
        <c:gapWidth val="50"/>
        <c:axId val="-1438976480"/>
        <c:axId val="-1438962880"/>
      </c:barChart>
      <c:catAx>
        <c:axId val="-143897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962880"/>
        <c:crosses val="autoZero"/>
        <c:auto val="1"/>
        <c:lblAlgn val="ctr"/>
        <c:lblOffset val="100"/>
        <c:noMultiLvlLbl val="0"/>
      </c:catAx>
      <c:valAx>
        <c:axId val="-1438962880"/>
        <c:scaling>
          <c:orientation val="minMax"/>
        </c:scaling>
        <c:delete val="1"/>
        <c:axPos val="l"/>
        <c:numFmt formatCode="#,##0" sourceLinked="1"/>
        <c:majorTickMark val="none"/>
        <c:minorTickMark val="none"/>
        <c:tickLblPos val="nextTo"/>
        <c:crossAx val="-1438976480"/>
        <c:crosses val="autoZero"/>
        <c:crossBetween val="between"/>
      </c:valAx>
      <c:spPr>
        <a:noFill/>
        <a:ln>
          <a:noFill/>
        </a:ln>
        <a:effectLst/>
      </c:spPr>
    </c:plotArea>
    <c:legend>
      <c:legendPos val="t"/>
      <c:layout>
        <c:manualLayout>
          <c:xMode val="edge"/>
          <c:yMode val="edge"/>
          <c:x val="2.599990373772372E-2"/>
          <c:y val="0.16443763973947698"/>
          <c:w val="0.30608141629355157"/>
          <c:h val="0.10416739574219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4.svg"/><Relationship Id="rId18" Type="http://schemas.openxmlformats.org/officeDocument/2006/relationships/chart" Target="../charts/chart2.xml"/><Relationship Id="rId26" Type="http://schemas.openxmlformats.org/officeDocument/2006/relationships/image" Target="../media/image20.svg"/><Relationship Id="rId21" Type="http://schemas.openxmlformats.org/officeDocument/2006/relationships/chart" Target="../charts/chart5.xml"/><Relationship Id="rId34" Type="http://schemas.openxmlformats.org/officeDocument/2006/relationships/image" Target="../media/image28.svg"/><Relationship Id="rId7" Type="http://schemas.openxmlformats.org/officeDocument/2006/relationships/image" Target="../media/image4.png"/><Relationship Id="rId12" Type="http://schemas.openxmlformats.org/officeDocument/2006/relationships/image" Target="../media/image6.png"/><Relationship Id="rId17" Type="http://schemas.openxmlformats.org/officeDocument/2006/relationships/image" Target="../media/image18.svg"/><Relationship Id="rId25" Type="http://schemas.openxmlformats.org/officeDocument/2006/relationships/image" Target="../media/image9.png"/><Relationship Id="rId33" Type="http://schemas.openxmlformats.org/officeDocument/2006/relationships/image" Target="../media/image13.png"/><Relationship Id="rId2" Type="http://schemas.openxmlformats.org/officeDocument/2006/relationships/image" Target="../media/image4.svg"/><Relationship Id="rId16" Type="http://schemas.openxmlformats.org/officeDocument/2006/relationships/image" Target="../media/image8.png"/><Relationship Id="rId20" Type="http://schemas.openxmlformats.org/officeDocument/2006/relationships/chart" Target="../charts/chart4.xml"/><Relationship Id="rId29"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8.svg"/><Relationship Id="rId11" Type="http://schemas.openxmlformats.org/officeDocument/2006/relationships/chart" Target="../charts/chart1.xml"/><Relationship Id="rId24" Type="http://schemas.openxmlformats.org/officeDocument/2006/relationships/hyperlink" Target="#'Separations Dashboard'!A1"/><Relationship Id="rId32" Type="http://schemas.openxmlformats.org/officeDocument/2006/relationships/image" Target="../media/image26.svg"/><Relationship Id="rId37" Type="http://schemas.openxmlformats.org/officeDocument/2006/relationships/hyperlink" Target="#'File Index'!A2"/><Relationship Id="rId5" Type="http://schemas.openxmlformats.org/officeDocument/2006/relationships/image" Target="../media/image3.png"/><Relationship Id="rId15" Type="http://schemas.openxmlformats.org/officeDocument/2006/relationships/image" Target="../media/image16.svg"/><Relationship Id="rId23" Type="http://schemas.openxmlformats.org/officeDocument/2006/relationships/chart" Target="../charts/chart7.xml"/><Relationship Id="rId28" Type="http://schemas.openxmlformats.org/officeDocument/2006/relationships/image" Target="../media/image22.svg"/><Relationship Id="rId36" Type="http://schemas.openxmlformats.org/officeDocument/2006/relationships/image" Target="../media/image30.svg"/><Relationship Id="rId10" Type="http://schemas.openxmlformats.org/officeDocument/2006/relationships/image" Target="../media/image12.svg"/><Relationship Id="rId19" Type="http://schemas.openxmlformats.org/officeDocument/2006/relationships/chart" Target="../charts/chart3.xml"/><Relationship Id="rId31" Type="http://schemas.openxmlformats.org/officeDocument/2006/relationships/image" Target="../media/image12.png"/><Relationship Id="rId4" Type="http://schemas.openxmlformats.org/officeDocument/2006/relationships/image" Target="../media/image6.svg"/><Relationship Id="rId9" Type="http://schemas.openxmlformats.org/officeDocument/2006/relationships/image" Target="../media/image5.png"/><Relationship Id="rId14" Type="http://schemas.openxmlformats.org/officeDocument/2006/relationships/image" Target="../media/image7.png"/><Relationship Id="rId22" Type="http://schemas.openxmlformats.org/officeDocument/2006/relationships/chart" Target="../charts/chart6.xml"/><Relationship Id="rId27" Type="http://schemas.openxmlformats.org/officeDocument/2006/relationships/image" Target="../media/image10.png"/><Relationship Id="rId30" Type="http://schemas.openxmlformats.org/officeDocument/2006/relationships/image" Target="../media/image24.svg"/><Relationship Id="rId35" Type="http://schemas.openxmlformats.org/officeDocument/2006/relationships/image" Target="../media/image14.png"/><Relationship Id="rId8" Type="http://schemas.openxmlformats.org/officeDocument/2006/relationships/image" Target="../media/image10.sv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95250</xdr:colOff>
      <xdr:row>2</xdr:row>
      <xdr:rowOff>24975</xdr:rowOff>
    </xdr:from>
    <xdr:to>
      <xdr:col>6</xdr:col>
      <xdr:colOff>554850</xdr:colOff>
      <xdr:row>3</xdr:row>
      <xdr:rowOff>236925</xdr:rowOff>
    </xdr:to>
    <xdr:pic>
      <xdr:nvPicPr>
        <xdr:cNvPr id="9" name="Graphic 8" descr="Man">
          <a:extLst>
            <a:ext uri="{FF2B5EF4-FFF2-40B4-BE49-F238E27FC236}">
              <a16:creationId xmlns="" xmlns:a16="http://schemas.microsoft.com/office/drawing/2014/main" id="{C71D7985-6470-4588-AB82-20C4AE6D8F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3752850" y="329775"/>
          <a:ext cx="459600" cy="459600"/>
        </a:xfrm>
        <a:prstGeom prst="rect">
          <a:avLst/>
        </a:prstGeom>
      </xdr:spPr>
    </xdr:pic>
    <xdr:clientData/>
  </xdr:twoCellAnchor>
  <xdr:twoCellAnchor editAs="oneCell">
    <xdr:from>
      <xdr:col>7</xdr:col>
      <xdr:colOff>92850</xdr:colOff>
      <xdr:row>2</xdr:row>
      <xdr:rowOff>24975</xdr:rowOff>
    </xdr:from>
    <xdr:to>
      <xdr:col>7</xdr:col>
      <xdr:colOff>552450</xdr:colOff>
      <xdr:row>3</xdr:row>
      <xdr:rowOff>236925</xdr:rowOff>
    </xdr:to>
    <xdr:pic>
      <xdr:nvPicPr>
        <xdr:cNvPr id="11" name="Graphic 10" descr="Woman">
          <a:extLst>
            <a:ext uri="{FF2B5EF4-FFF2-40B4-BE49-F238E27FC236}">
              <a16:creationId xmlns="" xmlns:a16="http://schemas.microsoft.com/office/drawing/2014/main" id="{3315EE90-EFD5-46D5-B814-F9320FA7A33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4360050" y="329775"/>
          <a:ext cx="459600" cy="459600"/>
        </a:xfrm>
        <a:prstGeom prst="rect">
          <a:avLst/>
        </a:prstGeom>
      </xdr:spPr>
    </xdr:pic>
    <xdr:clientData/>
  </xdr:twoCellAnchor>
  <xdr:twoCellAnchor editAs="oneCell">
    <xdr:from>
      <xdr:col>5</xdr:col>
      <xdr:colOff>80925</xdr:colOff>
      <xdr:row>2</xdr:row>
      <xdr:rowOff>24975</xdr:rowOff>
    </xdr:from>
    <xdr:to>
      <xdr:col>5</xdr:col>
      <xdr:colOff>540525</xdr:colOff>
      <xdr:row>3</xdr:row>
      <xdr:rowOff>236925</xdr:rowOff>
    </xdr:to>
    <xdr:pic>
      <xdr:nvPicPr>
        <xdr:cNvPr id="13" name="Graphic 12" descr="Users">
          <a:extLst>
            <a:ext uri="{FF2B5EF4-FFF2-40B4-BE49-F238E27FC236}">
              <a16:creationId xmlns="" xmlns:a16="http://schemas.microsoft.com/office/drawing/2014/main" id="{E3231142-99F5-4A78-B801-7B75852D7E6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 xmlns:asvg="http://schemas.microsoft.com/office/drawing/2016/SVG/main" r:embed="rId6"/>
            </a:ext>
          </a:extLst>
        </a:blip>
        <a:stretch>
          <a:fillRect/>
        </a:stretch>
      </xdr:blipFill>
      <xdr:spPr>
        <a:xfrm>
          <a:off x="3128925" y="329775"/>
          <a:ext cx="459600" cy="459600"/>
        </a:xfrm>
        <a:prstGeom prst="rect">
          <a:avLst/>
        </a:prstGeom>
      </xdr:spPr>
    </xdr:pic>
    <xdr:clientData/>
  </xdr:twoCellAnchor>
  <xdr:twoCellAnchor editAs="oneCell">
    <xdr:from>
      <xdr:col>8</xdr:col>
      <xdr:colOff>135675</xdr:colOff>
      <xdr:row>1</xdr:row>
      <xdr:rowOff>97575</xdr:rowOff>
    </xdr:from>
    <xdr:to>
      <xdr:col>8</xdr:col>
      <xdr:colOff>488175</xdr:colOff>
      <xdr:row>2</xdr:row>
      <xdr:rowOff>202425</xdr:rowOff>
    </xdr:to>
    <xdr:pic>
      <xdr:nvPicPr>
        <xdr:cNvPr id="15" name="Graphic 14" descr="Coins">
          <a:extLst>
            <a:ext uri="{FF2B5EF4-FFF2-40B4-BE49-F238E27FC236}">
              <a16:creationId xmlns="" xmlns:a16="http://schemas.microsoft.com/office/drawing/2014/main" id="{3F65F2B3-1AA4-4BA9-B90D-23D03500A57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 xmlns:asvg="http://schemas.microsoft.com/office/drawing/2016/SVG/main" r:embed="rId8"/>
            </a:ext>
          </a:extLst>
        </a:blip>
        <a:stretch>
          <a:fillRect/>
        </a:stretch>
      </xdr:blipFill>
      <xdr:spPr>
        <a:xfrm>
          <a:off x="5012475" y="154725"/>
          <a:ext cx="352500" cy="352500"/>
        </a:xfrm>
        <a:prstGeom prst="rect">
          <a:avLst/>
        </a:prstGeom>
      </xdr:spPr>
    </xdr:pic>
    <xdr:clientData/>
  </xdr:twoCellAnchor>
  <xdr:twoCellAnchor editAs="oneCell">
    <xdr:from>
      <xdr:col>11</xdr:col>
      <xdr:colOff>114225</xdr:colOff>
      <xdr:row>1</xdr:row>
      <xdr:rowOff>57075</xdr:rowOff>
    </xdr:from>
    <xdr:to>
      <xdr:col>11</xdr:col>
      <xdr:colOff>466725</xdr:colOff>
      <xdr:row>2</xdr:row>
      <xdr:rowOff>161925</xdr:rowOff>
    </xdr:to>
    <xdr:pic>
      <xdr:nvPicPr>
        <xdr:cNvPr id="17" name="Graphic 16" descr="Clock">
          <a:extLst>
            <a:ext uri="{FF2B5EF4-FFF2-40B4-BE49-F238E27FC236}">
              <a16:creationId xmlns="" xmlns:a16="http://schemas.microsoft.com/office/drawing/2014/main" id="{61BCD8E9-465F-451D-9212-7D6228BB125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 xmlns:asvg="http://schemas.microsoft.com/office/drawing/2016/SVG/main" r:embed="rId10"/>
            </a:ext>
          </a:extLst>
        </a:blip>
        <a:stretch>
          <a:fillRect/>
        </a:stretch>
      </xdr:blipFill>
      <xdr:spPr>
        <a:xfrm>
          <a:off x="6819825" y="114225"/>
          <a:ext cx="352500" cy="352500"/>
        </a:xfrm>
        <a:prstGeom prst="rect">
          <a:avLst/>
        </a:prstGeom>
      </xdr:spPr>
    </xdr:pic>
    <xdr:clientData/>
  </xdr:twoCellAnchor>
  <xdr:twoCellAnchor editAs="oneCell">
    <xdr:from>
      <xdr:col>9</xdr:col>
      <xdr:colOff>76200</xdr:colOff>
      <xdr:row>1</xdr:row>
      <xdr:rowOff>24975</xdr:rowOff>
    </xdr:from>
    <xdr:to>
      <xdr:col>9</xdr:col>
      <xdr:colOff>535800</xdr:colOff>
      <xdr:row>2</xdr:row>
      <xdr:rowOff>236925</xdr:rowOff>
    </xdr:to>
    <xdr:pic>
      <xdr:nvPicPr>
        <xdr:cNvPr id="18" name="Graphic 17" descr="Man">
          <a:extLst>
            <a:ext uri="{FF2B5EF4-FFF2-40B4-BE49-F238E27FC236}">
              <a16:creationId xmlns="" xmlns:a16="http://schemas.microsoft.com/office/drawing/2014/main" id="{C4241D82-2EE2-4D7C-BF8C-C883DDE654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5562600" y="82125"/>
          <a:ext cx="459600" cy="459600"/>
        </a:xfrm>
        <a:prstGeom prst="rect">
          <a:avLst/>
        </a:prstGeom>
      </xdr:spPr>
    </xdr:pic>
    <xdr:clientData/>
  </xdr:twoCellAnchor>
  <xdr:twoCellAnchor editAs="oneCell">
    <xdr:from>
      <xdr:col>10</xdr:col>
      <xdr:colOff>73800</xdr:colOff>
      <xdr:row>1</xdr:row>
      <xdr:rowOff>24975</xdr:rowOff>
    </xdr:from>
    <xdr:to>
      <xdr:col>10</xdr:col>
      <xdr:colOff>533400</xdr:colOff>
      <xdr:row>2</xdr:row>
      <xdr:rowOff>236925</xdr:rowOff>
    </xdr:to>
    <xdr:pic>
      <xdr:nvPicPr>
        <xdr:cNvPr id="19" name="Graphic 18" descr="Woman">
          <a:extLst>
            <a:ext uri="{FF2B5EF4-FFF2-40B4-BE49-F238E27FC236}">
              <a16:creationId xmlns="" xmlns:a16="http://schemas.microsoft.com/office/drawing/2014/main" id="{AE76FDB9-F497-4D8F-958B-74380CCC109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6169800" y="82125"/>
          <a:ext cx="459600" cy="459600"/>
        </a:xfrm>
        <a:prstGeom prst="rect">
          <a:avLst/>
        </a:prstGeom>
      </xdr:spPr>
    </xdr:pic>
    <xdr:clientData/>
  </xdr:twoCellAnchor>
  <xdr:twoCellAnchor editAs="oneCell">
    <xdr:from>
      <xdr:col>12</xdr:col>
      <xdr:colOff>95250</xdr:colOff>
      <xdr:row>1</xdr:row>
      <xdr:rowOff>24975</xdr:rowOff>
    </xdr:from>
    <xdr:to>
      <xdr:col>12</xdr:col>
      <xdr:colOff>554850</xdr:colOff>
      <xdr:row>2</xdr:row>
      <xdr:rowOff>236925</xdr:rowOff>
    </xdr:to>
    <xdr:pic>
      <xdr:nvPicPr>
        <xdr:cNvPr id="20" name="Graphic 19" descr="Man">
          <a:extLst>
            <a:ext uri="{FF2B5EF4-FFF2-40B4-BE49-F238E27FC236}">
              <a16:creationId xmlns="" xmlns:a16="http://schemas.microsoft.com/office/drawing/2014/main" id="{3445646F-F7FD-4468-8CC5-4A3C922F35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 xmlns:asvg="http://schemas.microsoft.com/office/drawing/2016/SVG/main" r:embed="rId2"/>
            </a:ext>
          </a:extLst>
        </a:blip>
        <a:stretch>
          <a:fillRect/>
        </a:stretch>
      </xdr:blipFill>
      <xdr:spPr>
        <a:xfrm>
          <a:off x="7410450" y="82125"/>
          <a:ext cx="459600" cy="459600"/>
        </a:xfrm>
        <a:prstGeom prst="rect">
          <a:avLst/>
        </a:prstGeom>
      </xdr:spPr>
    </xdr:pic>
    <xdr:clientData/>
  </xdr:twoCellAnchor>
  <xdr:twoCellAnchor editAs="oneCell">
    <xdr:from>
      <xdr:col>13</xdr:col>
      <xdr:colOff>92850</xdr:colOff>
      <xdr:row>1</xdr:row>
      <xdr:rowOff>24975</xdr:rowOff>
    </xdr:from>
    <xdr:to>
      <xdr:col>13</xdr:col>
      <xdr:colOff>552450</xdr:colOff>
      <xdr:row>2</xdr:row>
      <xdr:rowOff>236925</xdr:rowOff>
    </xdr:to>
    <xdr:pic>
      <xdr:nvPicPr>
        <xdr:cNvPr id="21" name="Graphic 20" descr="Woman">
          <a:extLst>
            <a:ext uri="{FF2B5EF4-FFF2-40B4-BE49-F238E27FC236}">
              <a16:creationId xmlns="" xmlns:a16="http://schemas.microsoft.com/office/drawing/2014/main" id="{E230EE89-761F-4C3E-A0D9-549FF1F3478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 xmlns:asvg="http://schemas.microsoft.com/office/drawing/2016/SVG/main" r:embed="rId4"/>
            </a:ext>
          </a:extLst>
        </a:blip>
        <a:stretch>
          <a:fillRect/>
        </a:stretch>
      </xdr:blipFill>
      <xdr:spPr>
        <a:xfrm>
          <a:off x="8017650" y="82125"/>
          <a:ext cx="459600" cy="459600"/>
        </a:xfrm>
        <a:prstGeom prst="rect">
          <a:avLst/>
        </a:prstGeom>
      </xdr:spPr>
    </xdr:pic>
    <xdr:clientData/>
  </xdr:twoCellAnchor>
  <xdr:twoCellAnchor>
    <xdr:from>
      <xdr:col>13</xdr:col>
      <xdr:colOff>609599</xdr:colOff>
      <xdr:row>0</xdr:row>
      <xdr:rowOff>19050</xdr:rowOff>
    </xdr:from>
    <xdr:to>
      <xdr:col>17</xdr:col>
      <xdr:colOff>447674</xdr:colOff>
      <xdr:row>4</xdr:row>
      <xdr:rowOff>247650</xdr:rowOff>
    </xdr:to>
    <xdr:graphicFrame macro="">
      <xdr:nvGraphicFramePr>
        <xdr:cNvPr id="22" name="Chart 21">
          <a:extLst>
            <a:ext uri="{FF2B5EF4-FFF2-40B4-BE49-F238E27FC236}">
              <a16:creationId xmlns="" xmlns:a16="http://schemas.microsoft.com/office/drawing/2014/main" id="{C0E80709-8BBA-4B6C-85E3-0C8C3CFBC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19</xdr:col>
      <xdr:colOff>95250</xdr:colOff>
      <xdr:row>2</xdr:row>
      <xdr:rowOff>24975</xdr:rowOff>
    </xdr:from>
    <xdr:to>
      <xdr:col>19</xdr:col>
      <xdr:colOff>554850</xdr:colOff>
      <xdr:row>3</xdr:row>
      <xdr:rowOff>236925</xdr:rowOff>
    </xdr:to>
    <xdr:pic>
      <xdr:nvPicPr>
        <xdr:cNvPr id="23" name="Graphic 22" descr="Man">
          <a:extLst>
            <a:ext uri="{FF2B5EF4-FFF2-40B4-BE49-F238E27FC236}">
              <a16:creationId xmlns="" xmlns:a16="http://schemas.microsoft.com/office/drawing/2014/main" id="{2EF7A313-4175-436E-9286-29090A7A3DF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 xmlns:asvg="http://schemas.microsoft.com/office/drawing/2016/SVG/main" r:embed="rId13"/>
            </a:ext>
          </a:extLst>
        </a:blip>
        <a:stretch>
          <a:fillRect/>
        </a:stretch>
      </xdr:blipFill>
      <xdr:spPr>
        <a:xfrm>
          <a:off x="11677650" y="329775"/>
          <a:ext cx="459600" cy="459600"/>
        </a:xfrm>
        <a:prstGeom prst="rect">
          <a:avLst/>
        </a:prstGeom>
      </xdr:spPr>
    </xdr:pic>
    <xdr:clientData/>
  </xdr:twoCellAnchor>
  <xdr:twoCellAnchor editAs="oneCell">
    <xdr:from>
      <xdr:col>20</xdr:col>
      <xdr:colOff>92850</xdr:colOff>
      <xdr:row>2</xdr:row>
      <xdr:rowOff>24975</xdr:rowOff>
    </xdr:from>
    <xdr:to>
      <xdr:col>20</xdr:col>
      <xdr:colOff>552450</xdr:colOff>
      <xdr:row>3</xdr:row>
      <xdr:rowOff>236925</xdr:rowOff>
    </xdr:to>
    <xdr:pic>
      <xdr:nvPicPr>
        <xdr:cNvPr id="24" name="Graphic 23" descr="Woman">
          <a:extLst>
            <a:ext uri="{FF2B5EF4-FFF2-40B4-BE49-F238E27FC236}">
              <a16:creationId xmlns="" xmlns:a16="http://schemas.microsoft.com/office/drawing/2014/main" id="{0083A490-2E95-4B5A-A4D4-32CFC251C17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 xmlns:asvg="http://schemas.microsoft.com/office/drawing/2016/SVG/main" r:embed="rId15"/>
            </a:ext>
          </a:extLst>
        </a:blip>
        <a:stretch>
          <a:fillRect/>
        </a:stretch>
      </xdr:blipFill>
      <xdr:spPr>
        <a:xfrm>
          <a:off x="12284850" y="329775"/>
          <a:ext cx="459600" cy="459600"/>
        </a:xfrm>
        <a:prstGeom prst="rect">
          <a:avLst/>
        </a:prstGeom>
      </xdr:spPr>
    </xdr:pic>
    <xdr:clientData/>
  </xdr:twoCellAnchor>
  <xdr:twoCellAnchor editAs="oneCell">
    <xdr:from>
      <xdr:col>18</xdr:col>
      <xdr:colOff>80925</xdr:colOff>
      <xdr:row>2</xdr:row>
      <xdr:rowOff>24975</xdr:rowOff>
    </xdr:from>
    <xdr:to>
      <xdr:col>18</xdr:col>
      <xdr:colOff>540525</xdr:colOff>
      <xdr:row>3</xdr:row>
      <xdr:rowOff>236925</xdr:rowOff>
    </xdr:to>
    <xdr:pic>
      <xdr:nvPicPr>
        <xdr:cNvPr id="25" name="Graphic 24" descr="Users">
          <a:extLst>
            <a:ext uri="{FF2B5EF4-FFF2-40B4-BE49-F238E27FC236}">
              <a16:creationId xmlns="" xmlns:a16="http://schemas.microsoft.com/office/drawing/2014/main" id="{330C5601-4310-49F3-A23C-02C7073184A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 xmlns:asvg="http://schemas.microsoft.com/office/drawing/2016/SVG/main" r:embed="rId17"/>
            </a:ext>
          </a:extLst>
        </a:blip>
        <a:stretch>
          <a:fillRect/>
        </a:stretch>
      </xdr:blipFill>
      <xdr:spPr>
        <a:xfrm>
          <a:off x="11053725" y="329775"/>
          <a:ext cx="459600" cy="459600"/>
        </a:xfrm>
        <a:prstGeom prst="rect">
          <a:avLst/>
        </a:prstGeom>
      </xdr:spPr>
    </xdr:pic>
    <xdr:clientData/>
  </xdr:twoCellAnchor>
  <xdr:twoCellAnchor>
    <xdr:from>
      <xdr:col>2</xdr:col>
      <xdr:colOff>1</xdr:colOff>
      <xdr:row>6</xdr:row>
      <xdr:rowOff>0</xdr:rowOff>
    </xdr:from>
    <xdr:to>
      <xdr:col>16</xdr:col>
      <xdr:colOff>336178</xdr:colOff>
      <xdr:row>20</xdr:row>
      <xdr:rowOff>95250</xdr:rowOff>
    </xdr:to>
    <xdr:graphicFrame macro="">
      <xdr:nvGraphicFramePr>
        <xdr:cNvPr id="26" name="Chart 25">
          <a:extLst>
            <a:ext uri="{FF2B5EF4-FFF2-40B4-BE49-F238E27FC236}">
              <a16:creationId xmlns="" xmlns:a16="http://schemas.microsoft.com/office/drawing/2014/main" id="{6F18B2F0-7A3F-4B30-8B64-2CD34F6B9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381001</xdr:colOff>
      <xdr:row>5</xdr:row>
      <xdr:rowOff>56028</xdr:rowOff>
    </xdr:from>
    <xdr:to>
      <xdr:col>23</xdr:col>
      <xdr:colOff>381001</xdr:colOff>
      <xdr:row>23</xdr:row>
      <xdr:rowOff>134471</xdr:rowOff>
    </xdr:to>
    <xdr:graphicFrame macro="">
      <xdr:nvGraphicFramePr>
        <xdr:cNvPr id="27" name="Chart 26">
          <a:extLst>
            <a:ext uri="{FF2B5EF4-FFF2-40B4-BE49-F238E27FC236}">
              <a16:creationId xmlns="" xmlns:a16="http://schemas.microsoft.com/office/drawing/2014/main" id="{AC5DEE88-9435-45DB-BC76-B2881BD39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16</xdr:col>
      <xdr:colOff>381001</xdr:colOff>
      <xdr:row>24</xdr:row>
      <xdr:rowOff>11206</xdr:rowOff>
    </xdr:from>
    <xdr:to>
      <xdr:col>23</xdr:col>
      <xdr:colOff>381001</xdr:colOff>
      <xdr:row>42</xdr:row>
      <xdr:rowOff>0</xdr:rowOff>
    </xdr:to>
    <xdr:graphicFrame macro="">
      <xdr:nvGraphicFramePr>
        <xdr:cNvPr id="28" name="Chart 27">
          <a:extLst>
            <a:ext uri="{FF2B5EF4-FFF2-40B4-BE49-F238E27FC236}">
              <a16:creationId xmlns="" xmlns:a16="http://schemas.microsoft.com/office/drawing/2014/main" id="{03962ABB-325C-4A4A-9901-D5FF34487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10</xdr:col>
      <xdr:colOff>57150</xdr:colOff>
      <xdr:row>20</xdr:row>
      <xdr:rowOff>142874</xdr:rowOff>
    </xdr:from>
    <xdr:to>
      <xdr:col>16</xdr:col>
      <xdr:colOff>347383</xdr:colOff>
      <xdr:row>41</xdr:row>
      <xdr:rowOff>190499</xdr:rowOff>
    </xdr:to>
    <xdr:graphicFrame macro="">
      <xdr:nvGraphicFramePr>
        <xdr:cNvPr id="29" name="Chart 28">
          <a:extLst>
            <a:ext uri="{FF2B5EF4-FFF2-40B4-BE49-F238E27FC236}">
              <a16:creationId xmlns="" xmlns:a16="http://schemas.microsoft.com/office/drawing/2014/main" id="{124E80D6-9263-48A2-BE0A-546DD519F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4482</xdr:colOff>
      <xdr:row>20</xdr:row>
      <xdr:rowOff>142875</xdr:rowOff>
    </xdr:from>
    <xdr:to>
      <xdr:col>9</xdr:col>
      <xdr:colOff>600074</xdr:colOff>
      <xdr:row>30</xdr:row>
      <xdr:rowOff>187700</xdr:rowOff>
    </xdr:to>
    <xdr:graphicFrame macro="">
      <xdr:nvGraphicFramePr>
        <xdr:cNvPr id="30" name="Chart 29">
          <a:extLst>
            <a:ext uri="{FF2B5EF4-FFF2-40B4-BE49-F238E27FC236}">
              <a16:creationId xmlns="" xmlns:a16="http://schemas.microsoft.com/office/drawing/2014/main" id="{A5ED1FC3-2245-41C4-B5F8-BDB70B6CF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0</xdr:colOff>
      <xdr:row>31</xdr:row>
      <xdr:rowOff>38100</xdr:rowOff>
    </xdr:from>
    <xdr:to>
      <xdr:col>10</xdr:col>
      <xdr:colOff>0</xdr:colOff>
      <xdr:row>42</xdr:row>
      <xdr:rowOff>0</xdr:rowOff>
    </xdr:to>
    <xdr:graphicFrame macro="">
      <xdr:nvGraphicFramePr>
        <xdr:cNvPr id="31" name="Chart 30">
          <a:extLst>
            <a:ext uri="{FF2B5EF4-FFF2-40B4-BE49-F238E27FC236}">
              <a16:creationId xmlns="" xmlns:a16="http://schemas.microsoft.com/office/drawing/2014/main" id="{6458613C-608D-4196-BFD0-882987236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xdr:col>
      <xdr:colOff>466725</xdr:colOff>
      <xdr:row>1</xdr:row>
      <xdr:rowOff>19050</xdr:rowOff>
    </xdr:from>
    <xdr:to>
      <xdr:col>4</xdr:col>
      <xdr:colOff>466725</xdr:colOff>
      <xdr:row>4</xdr:row>
      <xdr:rowOff>266700</xdr:rowOff>
    </xdr:to>
    <xdr:cxnSp macro="">
      <xdr:nvCxnSpPr>
        <xdr:cNvPr id="33" name="Straight Connector 32">
          <a:extLst>
            <a:ext uri="{FF2B5EF4-FFF2-40B4-BE49-F238E27FC236}">
              <a16:creationId xmlns="" xmlns:a16="http://schemas.microsoft.com/office/drawing/2014/main" id="{5210C778-4CA5-4C93-B04F-47FB1D2C2FF7}"/>
            </a:ext>
          </a:extLst>
        </xdr:cNvPr>
        <xdr:cNvCxnSpPr/>
      </xdr:nvCxnSpPr>
      <xdr:spPr>
        <a:xfrm>
          <a:off x="29051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xdr:row>
      <xdr:rowOff>19050</xdr:rowOff>
    </xdr:from>
    <xdr:to>
      <xdr:col>7</xdr:col>
      <xdr:colOff>600075</xdr:colOff>
      <xdr:row>4</xdr:row>
      <xdr:rowOff>266700</xdr:rowOff>
    </xdr:to>
    <xdr:cxnSp macro="">
      <xdr:nvCxnSpPr>
        <xdr:cNvPr id="34" name="Straight Connector 33">
          <a:extLst>
            <a:ext uri="{FF2B5EF4-FFF2-40B4-BE49-F238E27FC236}">
              <a16:creationId xmlns="" xmlns:a16="http://schemas.microsoft.com/office/drawing/2014/main" id="{67F20A25-B867-4741-8499-ABED33D1B308}"/>
            </a:ext>
          </a:extLst>
        </xdr:cNvPr>
        <xdr:cNvCxnSpPr/>
      </xdr:nvCxnSpPr>
      <xdr:spPr>
        <a:xfrm>
          <a:off x="48672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571500</xdr:colOff>
      <xdr:row>1</xdr:row>
      <xdr:rowOff>19050</xdr:rowOff>
    </xdr:from>
    <xdr:to>
      <xdr:col>10</xdr:col>
      <xdr:colOff>571500</xdr:colOff>
      <xdr:row>4</xdr:row>
      <xdr:rowOff>266700</xdr:rowOff>
    </xdr:to>
    <xdr:cxnSp macro="">
      <xdr:nvCxnSpPr>
        <xdr:cNvPr id="35" name="Straight Connector 34">
          <a:extLst>
            <a:ext uri="{FF2B5EF4-FFF2-40B4-BE49-F238E27FC236}">
              <a16:creationId xmlns="" xmlns:a16="http://schemas.microsoft.com/office/drawing/2014/main" id="{69282382-B758-4BCE-9C8E-31511180B418}"/>
            </a:ext>
          </a:extLst>
        </xdr:cNvPr>
        <xdr:cNvCxnSpPr/>
      </xdr:nvCxnSpPr>
      <xdr:spPr>
        <a:xfrm>
          <a:off x="6667500"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600075</xdr:colOff>
      <xdr:row>1</xdr:row>
      <xdr:rowOff>19050</xdr:rowOff>
    </xdr:from>
    <xdr:to>
      <xdr:col>13</xdr:col>
      <xdr:colOff>600075</xdr:colOff>
      <xdr:row>4</xdr:row>
      <xdr:rowOff>266700</xdr:rowOff>
    </xdr:to>
    <xdr:cxnSp macro="">
      <xdr:nvCxnSpPr>
        <xdr:cNvPr id="36" name="Straight Connector 35">
          <a:extLst>
            <a:ext uri="{FF2B5EF4-FFF2-40B4-BE49-F238E27FC236}">
              <a16:creationId xmlns="" xmlns:a16="http://schemas.microsoft.com/office/drawing/2014/main" id="{6CF1BBA0-D721-4896-93EE-C06F70D50BCA}"/>
            </a:ext>
          </a:extLst>
        </xdr:cNvPr>
        <xdr:cNvCxnSpPr/>
      </xdr:nvCxnSpPr>
      <xdr:spPr>
        <a:xfrm>
          <a:off x="85248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485775</xdr:colOff>
      <xdr:row>1</xdr:row>
      <xdr:rowOff>19050</xdr:rowOff>
    </xdr:from>
    <xdr:to>
      <xdr:col>17</xdr:col>
      <xdr:colOff>485775</xdr:colOff>
      <xdr:row>4</xdr:row>
      <xdr:rowOff>266700</xdr:rowOff>
    </xdr:to>
    <xdr:cxnSp macro="">
      <xdr:nvCxnSpPr>
        <xdr:cNvPr id="37" name="Straight Connector 36">
          <a:extLst>
            <a:ext uri="{FF2B5EF4-FFF2-40B4-BE49-F238E27FC236}">
              <a16:creationId xmlns="" xmlns:a16="http://schemas.microsoft.com/office/drawing/2014/main" id="{E972A45B-A072-427A-8FE8-FD50332CE9FC}"/>
            </a:ext>
          </a:extLst>
        </xdr:cNvPr>
        <xdr:cNvCxnSpPr/>
      </xdr:nvCxnSpPr>
      <xdr:spPr>
        <a:xfrm>
          <a:off x="1084897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47625</xdr:colOff>
      <xdr:row>1</xdr:row>
      <xdr:rowOff>19050</xdr:rowOff>
    </xdr:from>
    <xdr:to>
      <xdr:col>21</xdr:col>
      <xdr:colOff>47625</xdr:colOff>
      <xdr:row>4</xdr:row>
      <xdr:rowOff>266700</xdr:rowOff>
    </xdr:to>
    <xdr:cxnSp macro="">
      <xdr:nvCxnSpPr>
        <xdr:cNvPr id="38" name="Straight Connector 37">
          <a:extLst>
            <a:ext uri="{FF2B5EF4-FFF2-40B4-BE49-F238E27FC236}">
              <a16:creationId xmlns="" xmlns:a16="http://schemas.microsoft.com/office/drawing/2014/main" id="{857DDF31-3D4C-4EE6-BD69-9FC6D0F09699}"/>
            </a:ext>
          </a:extLst>
        </xdr:cNvPr>
        <xdr:cNvCxnSpPr/>
      </xdr:nvCxnSpPr>
      <xdr:spPr>
        <a:xfrm>
          <a:off x="12849225" y="76200"/>
          <a:ext cx="0" cy="98107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21</xdr:col>
      <xdr:colOff>147778</xdr:colOff>
      <xdr:row>1</xdr:row>
      <xdr:rowOff>14288</xdr:rowOff>
    </xdr:from>
    <xdr:to>
      <xdr:col>23</xdr:col>
      <xdr:colOff>373997</xdr:colOff>
      <xdr:row>4</xdr:row>
      <xdr:rowOff>226219</xdr:rowOff>
    </xdr:to>
    <mc:AlternateContent xmlns:mc="http://schemas.openxmlformats.org/markup-compatibility/2006" xmlns:a14="http://schemas.microsoft.com/office/drawing/2010/main">
      <mc:Choice Requires="a14">
        <xdr:graphicFrame macro="">
          <xdr:nvGraphicFramePr>
            <xdr:cNvPr id="52" name="Date (Year)">
              <a:extLst>
                <a:ext uri="{FF2B5EF4-FFF2-40B4-BE49-F238E27FC236}">
                  <a16:creationId xmlns="" xmlns:a16="http://schemas.microsoft.com/office/drawing/2014/main" id="{6C45C864-20CA-4B16-8E21-60321C63B58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2855249" y="70317"/>
              <a:ext cx="1436454" cy="94031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29</xdr:row>
      <xdr:rowOff>76412</xdr:rowOff>
    </xdr:from>
    <xdr:to>
      <xdr:col>1</xdr:col>
      <xdr:colOff>592930</xdr:colOff>
      <xdr:row>42</xdr:row>
      <xdr:rowOff>0</xdr:rowOff>
    </xdr:to>
    <mc:AlternateContent xmlns:mc="http://schemas.openxmlformats.org/markup-compatibility/2006" xmlns:a14="http://schemas.microsoft.com/office/drawing/2010/main">
      <mc:Choice Requires="a14">
        <xdr:graphicFrame macro="">
          <xdr:nvGraphicFramePr>
            <xdr:cNvPr id="53" name="EthnicGroup">
              <a:extLst>
                <a:ext uri="{FF2B5EF4-FFF2-40B4-BE49-F238E27FC236}">
                  <a16:creationId xmlns="" xmlns:a16="http://schemas.microsoft.com/office/drawing/2014/main" id="{30B10F81-2A89-4223-A47B-9CF514F344C3}"/>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11906" y="5624725"/>
              <a:ext cx="1188243" cy="240008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11905</xdr:colOff>
      <xdr:row>6</xdr:row>
      <xdr:rowOff>80823</xdr:rowOff>
    </xdr:from>
    <xdr:to>
      <xdr:col>1</xdr:col>
      <xdr:colOff>592930</xdr:colOff>
      <xdr:row>9</xdr:row>
      <xdr:rowOff>185598</xdr:rowOff>
    </xdr:to>
    <mc:AlternateContent xmlns:mc="http://schemas.openxmlformats.org/markup-compatibility/2006" xmlns:a14="http://schemas.microsoft.com/office/drawing/2010/main">
      <mc:Choice Requires="a14">
        <xdr:graphicFrame macro="">
          <xdr:nvGraphicFramePr>
            <xdr:cNvPr id="54" name="FP">
              <a:extLst>
                <a:ext uri="{FF2B5EF4-FFF2-40B4-BE49-F238E27FC236}">
                  <a16:creationId xmlns="" xmlns:a16="http://schemas.microsoft.com/office/drawing/2014/main" id="{FD421A33-29D7-4DE8-BE03-DC758A8E5F54}"/>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11905" y="1247636"/>
              <a:ext cx="1188244" cy="6762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11</xdr:row>
      <xdr:rowOff>23807</xdr:rowOff>
    </xdr:from>
    <xdr:to>
      <xdr:col>1</xdr:col>
      <xdr:colOff>592930</xdr:colOff>
      <xdr:row>14</xdr:row>
      <xdr:rowOff>104770</xdr:rowOff>
    </xdr:to>
    <mc:AlternateContent xmlns:mc="http://schemas.openxmlformats.org/markup-compatibility/2006" xmlns:a14="http://schemas.microsoft.com/office/drawing/2010/main">
      <mc:Choice Requires="a14">
        <xdr:graphicFrame macro="">
          <xdr:nvGraphicFramePr>
            <xdr:cNvPr id="55" name="Gender">
              <a:extLst>
                <a:ext uri="{FF2B5EF4-FFF2-40B4-BE49-F238E27FC236}">
                  <a16:creationId xmlns="" xmlns:a16="http://schemas.microsoft.com/office/drawing/2014/main" id="{6DF36BBD-CDED-499D-AA2A-71D49D74DE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906" y="2143120"/>
              <a:ext cx="1188243" cy="65246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15</xdr:row>
      <xdr:rowOff>133479</xdr:rowOff>
    </xdr:from>
    <xdr:to>
      <xdr:col>1</xdr:col>
      <xdr:colOff>592930</xdr:colOff>
      <xdr:row>28</xdr:row>
      <xdr:rowOff>47704</xdr:rowOff>
    </xdr:to>
    <mc:AlternateContent xmlns:mc="http://schemas.openxmlformats.org/markup-compatibility/2006" xmlns:a14="http://schemas.microsoft.com/office/drawing/2010/main">
      <mc:Choice Requires="a14">
        <xdr:graphicFrame macro="">
          <xdr:nvGraphicFramePr>
            <xdr:cNvPr id="56" name="BU Region">
              <a:extLst>
                <a:ext uri="{FF2B5EF4-FFF2-40B4-BE49-F238E27FC236}">
                  <a16:creationId xmlns="" xmlns:a16="http://schemas.microsoft.com/office/drawing/2014/main" id="{AEA0F2DB-6F41-4D7D-8494-F18C23116542}"/>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11906" y="3014792"/>
              <a:ext cx="1188243" cy="23907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214312</xdr:rowOff>
    </xdr:from>
    <xdr:to>
      <xdr:col>2</xdr:col>
      <xdr:colOff>214312</xdr:colOff>
      <xdr:row>4</xdr:row>
      <xdr:rowOff>285750</xdr:rowOff>
    </xdr:to>
    <xdr:sp macro="" textlink="">
      <xdr:nvSpPr>
        <xdr:cNvPr id="57" name="Rectangle: Top Corners Rounded 56">
          <a:extLst>
            <a:ext uri="{FF2B5EF4-FFF2-40B4-BE49-F238E27FC236}">
              <a16:creationId xmlns="" xmlns:a16="http://schemas.microsoft.com/office/drawing/2014/main" id="{B24A0A47-6EB6-4175-93C7-65C388264BA4}"/>
            </a:ext>
          </a:extLst>
        </xdr:cNvPr>
        <xdr:cNvSpPr/>
      </xdr:nvSpPr>
      <xdr:spPr>
        <a:xfrm>
          <a:off x="0" y="773906"/>
          <a:ext cx="1428750" cy="309563"/>
        </a:xfrm>
        <a:prstGeom prst="round2Same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a:t>Actives</a:t>
          </a:r>
          <a:r>
            <a:rPr lang="en-AU" sz="1000" baseline="0"/>
            <a:t> Dashboard</a:t>
          </a:r>
          <a:endParaRPr lang="en-AU" sz="1000"/>
        </a:p>
      </xdr:txBody>
    </xdr:sp>
    <xdr:clientData/>
  </xdr:twoCellAnchor>
  <xdr:twoCellAnchor>
    <xdr:from>
      <xdr:col>2</xdr:col>
      <xdr:colOff>214312</xdr:colOff>
      <xdr:row>3</xdr:row>
      <xdr:rowOff>214312</xdr:rowOff>
    </xdr:from>
    <xdr:to>
      <xdr:col>4</xdr:col>
      <xdr:colOff>428625</xdr:colOff>
      <xdr:row>4</xdr:row>
      <xdr:rowOff>285750</xdr:rowOff>
    </xdr:to>
    <xdr:sp macro="" textlink="">
      <xdr:nvSpPr>
        <xdr:cNvPr id="58" name="Rectangle: Top Corners Rounded 57">
          <a:hlinkClick xmlns:r="http://schemas.openxmlformats.org/officeDocument/2006/relationships" r:id="rId24"/>
          <a:extLst>
            <a:ext uri="{FF2B5EF4-FFF2-40B4-BE49-F238E27FC236}">
              <a16:creationId xmlns="" xmlns:a16="http://schemas.microsoft.com/office/drawing/2014/main" id="{EE72A0BD-120A-4ED7-820A-4B4E093CCD1B}"/>
            </a:ext>
          </a:extLst>
        </xdr:cNvPr>
        <xdr:cNvSpPr/>
      </xdr:nvSpPr>
      <xdr:spPr>
        <a:xfrm>
          <a:off x="1428750" y="773906"/>
          <a:ext cx="1428750" cy="309563"/>
        </a:xfrm>
        <a:prstGeom prst="round2Same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AU" sz="1000"/>
            <a:t>Separations</a:t>
          </a:r>
          <a:r>
            <a:rPr lang="en-AU" sz="1000" baseline="0"/>
            <a:t> Dashboard</a:t>
          </a:r>
          <a:endParaRPr lang="en-AU" sz="1000"/>
        </a:p>
      </xdr:txBody>
    </xdr:sp>
    <xdr:clientData/>
  </xdr:twoCellAnchor>
  <xdr:twoCellAnchor>
    <xdr:from>
      <xdr:col>2</xdr:col>
      <xdr:colOff>154781</xdr:colOff>
      <xdr:row>6</xdr:row>
      <xdr:rowOff>35718</xdr:rowOff>
    </xdr:from>
    <xdr:to>
      <xdr:col>2</xdr:col>
      <xdr:colOff>425406</xdr:colOff>
      <xdr:row>7</xdr:row>
      <xdr:rowOff>116775</xdr:rowOff>
    </xdr:to>
    <xdr:pic>
      <xdr:nvPicPr>
        <xdr:cNvPr id="2" name="Graphic 1" descr="Employee Badge">
          <a:extLst>
            <a:ext uri="{FF2B5EF4-FFF2-40B4-BE49-F238E27FC236}">
              <a16:creationId xmlns="" xmlns:a16="http://schemas.microsoft.com/office/drawing/2014/main" id="{46FE265E-0EE3-4E76-AE18-4FDE56F503E1}"/>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 xmlns:asvg="http://schemas.microsoft.com/office/drawing/2016/SVG/main" r:embed="rId26"/>
            </a:ext>
          </a:extLst>
        </a:blip>
        <a:stretch>
          <a:fillRect/>
        </a:stretch>
      </xdr:blipFill>
      <xdr:spPr>
        <a:xfrm>
          <a:off x="1369219" y="1202531"/>
          <a:ext cx="270625" cy="271557"/>
        </a:xfrm>
        <a:prstGeom prst="rect">
          <a:avLst/>
        </a:prstGeom>
      </xdr:spPr>
    </xdr:pic>
    <xdr:clientData/>
  </xdr:twoCellAnchor>
  <xdr:twoCellAnchor>
    <xdr:from>
      <xdr:col>2</xdr:col>
      <xdr:colOff>57150</xdr:colOff>
      <xdr:row>21</xdr:row>
      <xdr:rowOff>9525</xdr:rowOff>
    </xdr:from>
    <xdr:to>
      <xdr:col>2</xdr:col>
      <xdr:colOff>276224</xdr:colOff>
      <xdr:row>22</xdr:row>
      <xdr:rowOff>38099</xdr:rowOff>
    </xdr:to>
    <xdr:pic>
      <xdr:nvPicPr>
        <xdr:cNvPr id="3" name="Graphic 2" descr="Warning">
          <a:extLst>
            <a:ext uri="{FF2B5EF4-FFF2-40B4-BE49-F238E27FC236}">
              <a16:creationId xmlns="" xmlns:a16="http://schemas.microsoft.com/office/drawing/2014/main" id="{750F9E2E-E9F8-417E-AC0E-5CB75E8C9F4B}"/>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 xmlns:asvg="http://schemas.microsoft.com/office/drawing/2016/SVG/main" r:embed="rId28"/>
            </a:ext>
          </a:extLst>
        </a:blip>
        <a:stretch>
          <a:fillRect/>
        </a:stretch>
      </xdr:blipFill>
      <xdr:spPr>
        <a:xfrm>
          <a:off x="1276350" y="4019550"/>
          <a:ext cx="219074" cy="219074"/>
        </a:xfrm>
        <a:prstGeom prst="rect">
          <a:avLst/>
        </a:prstGeom>
      </xdr:spPr>
    </xdr:pic>
    <xdr:clientData/>
  </xdr:twoCellAnchor>
  <xdr:twoCellAnchor>
    <xdr:from>
      <xdr:col>2</xdr:col>
      <xdr:colOff>23813</xdr:colOff>
      <xdr:row>31</xdr:row>
      <xdr:rowOff>83344</xdr:rowOff>
    </xdr:from>
    <xdr:to>
      <xdr:col>2</xdr:col>
      <xdr:colOff>276883</xdr:colOff>
      <xdr:row>32</xdr:row>
      <xdr:rowOff>140494</xdr:rowOff>
    </xdr:to>
    <xdr:pic>
      <xdr:nvPicPr>
        <xdr:cNvPr id="4" name="Graphic 3" descr="Information">
          <a:extLst>
            <a:ext uri="{FF2B5EF4-FFF2-40B4-BE49-F238E27FC236}">
              <a16:creationId xmlns="" xmlns:a16="http://schemas.microsoft.com/office/drawing/2014/main" id="{786A21E4-1691-4F32-B1AC-FD860EA4729D}"/>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 xmlns:asvg="http://schemas.microsoft.com/office/drawing/2016/SVG/main" r:embed="rId30"/>
            </a:ext>
          </a:extLst>
        </a:blip>
        <a:stretch>
          <a:fillRect/>
        </a:stretch>
      </xdr:blipFill>
      <xdr:spPr>
        <a:xfrm>
          <a:off x="1234048" y="5988844"/>
          <a:ext cx="253070" cy="247650"/>
        </a:xfrm>
        <a:prstGeom prst="rect">
          <a:avLst/>
        </a:prstGeom>
      </xdr:spPr>
    </xdr:pic>
    <xdr:clientData/>
  </xdr:twoCellAnchor>
  <xdr:twoCellAnchor>
    <xdr:from>
      <xdr:col>10</xdr:col>
      <xdr:colOff>126206</xdr:colOff>
      <xdr:row>20</xdr:row>
      <xdr:rowOff>180973</xdr:rowOff>
    </xdr:from>
    <xdr:to>
      <xdr:col>10</xdr:col>
      <xdr:colOff>466706</xdr:colOff>
      <xdr:row>22</xdr:row>
      <xdr:rowOff>145236</xdr:rowOff>
    </xdr:to>
    <xdr:pic>
      <xdr:nvPicPr>
        <xdr:cNvPr id="5" name="Graphic 4" descr="Marker">
          <a:extLst>
            <a:ext uri="{FF2B5EF4-FFF2-40B4-BE49-F238E27FC236}">
              <a16:creationId xmlns="" xmlns:a16="http://schemas.microsoft.com/office/drawing/2014/main" id="{F46B16C7-7461-47BC-954A-D33B8F3E5D03}"/>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 xmlns:asvg="http://schemas.microsoft.com/office/drawing/2016/SVG/main" r:embed="rId32"/>
            </a:ext>
          </a:extLst>
        </a:blip>
        <a:stretch>
          <a:fillRect/>
        </a:stretch>
      </xdr:blipFill>
      <xdr:spPr>
        <a:xfrm>
          <a:off x="6222206" y="4000498"/>
          <a:ext cx="340500" cy="345263"/>
        </a:xfrm>
        <a:prstGeom prst="rect">
          <a:avLst/>
        </a:prstGeom>
      </xdr:spPr>
    </xdr:pic>
    <xdr:clientData/>
  </xdr:twoCellAnchor>
  <xdr:twoCellAnchor>
    <xdr:from>
      <xdr:col>16</xdr:col>
      <xdr:colOff>414340</xdr:colOff>
      <xdr:row>6</xdr:row>
      <xdr:rowOff>50005</xdr:rowOff>
    </xdr:from>
    <xdr:to>
      <xdr:col>17</xdr:col>
      <xdr:colOff>104496</xdr:colOff>
      <xdr:row>7</xdr:row>
      <xdr:rowOff>161310</xdr:rowOff>
    </xdr:to>
    <xdr:pic>
      <xdr:nvPicPr>
        <xdr:cNvPr id="6" name="Graphic 5" descr="Earth Globe Europe-Africa">
          <a:extLst>
            <a:ext uri="{FF2B5EF4-FFF2-40B4-BE49-F238E27FC236}">
              <a16:creationId xmlns="" xmlns:a16="http://schemas.microsoft.com/office/drawing/2014/main" id="{84464D6B-82B2-4833-9C98-A6A72BBC6523}"/>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 xmlns:asvg="http://schemas.microsoft.com/office/drawing/2016/SVG/main" r:embed="rId34"/>
            </a:ext>
          </a:extLst>
        </a:blip>
        <a:stretch>
          <a:fillRect/>
        </a:stretch>
      </xdr:blipFill>
      <xdr:spPr>
        <a:xfrm>
          <a:off x="10096222" y="1193005"/>
          <a:ext cx="295274" cy="301805"/>
        </a:xfrm>
        <a:prstGeom prst="rect">
          <a:avLst/>
        </a:prstGeom>
      </xdr:spPr>
    </xdr:pic>
    <xdr:clientData/>
  </xdr:twoCellAnchor>
  <xdr:twoCellAnchor editAs="oneCell">
    <xdr:from>
      <xdr:col>16</xdr:col>
      <xdr:colOff>404814</xdr:colOff>
      <xdr:row>24</xdr:row>
      <xdr:rowOff>71858</xdr:rowOff>
    </xdr:from>
    <xdr:to>
      <xdr:col>17</xdr:col>
      <xdr:colOff>93677</xdr:colOff>
      <xdr:row>25</xdr:row>
      <xdr:rowOff>177055</xdr:rowOff>
    </xdr:to>
    <xdr:pic>
      <xdr:nvPicPr>
        <xdr:cNvPr id="7" name="Graphic 1" descr="Clock">
          <a:extLst>
            <a:ext uri="{FF2B5EF4-FFF2-40B4-BE49-F238E27FC236}">
              <a16:creationId xmlns="" xmlns:a16="http://schemas.microsoft.com/office/drawing/2014/main" id="{38A36A30-2D65-4FB2-8713-F7331980F59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96DAC541-7B7A-43D3-8B79-37D633B846F1}">
              <asvg:svgBlip xmlns="" xmlns:asvg="http://schemas.microsoft.com/office/drawing/2016/SVG/main" r:embed="rId36"/>
            </a:ext>
          </a:extLst>
        </a:blip>
        <a:stretch>
          <a:fillRect/>
        </a:stretch>
      </xdr:blipFill>
      <xdr:spPr>
        <a:xfrm>
          <a:off x="10086696" y="4643858"/>
          <a:ext cx="293981" cy="295697"/>
        </a:xfrm>
        <a:prstGeom prst="rect">
          <a:avLst/>
        </a:prstGeom>
      </xdr:spPr>
    </xdr:pic>
    <xdr:clientData/>
  </xdr:twoCellAnchor>
  <xdr:twoCellAnchor>
    <xdr:from>
      <xdr:col>24</xdr:col>
      <xdr:colOff>0</xdr:colOff>
      <xdr:row>2</xdr:row>
      <xdr:rowOff>0</xdr:rowOff>
    </xdr:from>
    <xdr:to>
      <xdr:col>26</xdr:col>
      <xdr:colOff>75640</xdr:colOff>
      <xdr:row>3</xdr:row>
      <xdr:rowOff>1121</xdr:rowOff>
    </xdr:to>
    <xdr:sp macro="" textlink="">
      <xdr:nvSpPr>
        <xdr:cNvPr id="40" name="Rounded Rectangle 23">
          <a:hlinkClick xmlns:r="http://schemas.openxmlformats.org/officeDocument/2006/relationships" r:id="rId37"/>
          <a:extLst>
            <a:ext uri="{FF2B5EF4-FFF2-40B4-BE49-F238E27FC236}">
              <a16:creationId xmlns="" xmlns:a16="http://schemas.microsoft.com/office/drawing/2014/main" id="{3257070C-B127-4911-A8DF-5B52C684C341}"/>
            </a:ext>
          </a:extLst>
        </xdr:cNvPr>
        <xdr:cNvSpPr/>
      </xdr:nvSpPr>
      <xdr:spPr>
        <a:xfrm>
          <a:off x="14522824" y="302559"/>
          <a:ext cx="1285875" cy="247650"/>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Mynda Treacy" refreshedDate="43593.423051967591" backgroundQuery="1" createdVersion="6" refreshedVersion="6" minRefreshableVersion="3" recordCount="0" supportSubquery="1" supportAdvancedDrill="1">
  <cacheSource type="external" connectionId="6"/>
  <cacheFields count="5">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Excel Services" refreshedDate="44109.685091898151" backgroundQuery="1" createdVersion="6" refreshedVersion="6" minRefreshableVersion="3" recordCount="0" supportSubquery="1" supportAdvancedDrill="1">
  <cacheSource type="external" connectionId="6"/>
  <cacheFields count="5">
    <cacheField name="[Measures].[Separations]" caption="Separations" numFmtId="0" hierarchy="29" level="32767"/>
    <cacheField name="[HR Data].[Date (Year)].[Date (Year)]" caption="Date (Year)" numFmtId="0" hierarchy="7" level="1">
      <sharedItems count="4">
        <s v="2015"/>
        <s v="2016"/>
        <s v="2017"/>
        <s v="2018"/>
      </sharedItems>
    </cacheField>
    <cacheField name="[Measures].[Sum of BadHires]" caption="Sum of BadHires" numFmtId="0" hierarchy="24" level="32767"/>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Excel Services" refreshedDate="44109.685093749998" backgroundQuery="1" createdVersion="6" refreshedVersion="6" minRefreshableVersion="3" recordCount="0" supportSubquery="1" supportAdvancedDrill="1">
  <cacheSource type="external" connectionId="6"/>
  <cacheFields count="5">
    <cacheField name="[Measures].[Separations]" caption="Separations" numFmtId="0" hierarchy="29" level="32767"/>
    <cacheField name="[HR Data].[Date (Year)].[Date (Year)]" caption="Date (Year)" numFmtId="0" hierarchy="7" level="1">
      <sharedItems count="4">
        <s v="2015"/>
        <s v="2016"/>
        <s v="2017"/>
        <s v="2018"/>
      </sharedItems>
    </cacheField>
    <cacheField name="[HR Data].[TermReason].[TermReason]" caption="TermReason" numFmtId="0" hierarchy="18" level="1">
      <sharedItems count="2">
        <s v="Involuntary"/>
        <s v="Voluntary"/>
      </sharedItems>
    </cacheField>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oneField="1">
      <fieldsUsage count="1">
        <fieldUsage x="0"/>
      </fieldsUsage>
    </cacheHierarchy>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Mynda Treacy" refreshedDate="43514.910621296294" backgroundQuery="1" createdVersion="3"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Gender]" caption="Gender" attribute="1" defaultMemberUniqueName="[HR Data].[Gender].[All]" allUniqueName="[HR Data].[Gender].[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265386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Mynda Treacy" refreshedDate="43593.423053125" backgroundQuery="1" createdVersion="6" refreshedVersion="6" minRefreshableVersion="3" recordCount="0" supportSubquery="1" supportAdvancedDrill="1">
  <cacheSource type="external" connectionId="6"/>
  <cacheFields count="4">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unt="2">
        <s v="FT"/>
        <s v="PT"/>
      </sharedItems>
    </cacheField>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ynda Treacy" refreshedDate="43593.42305578704" backgroundQuery="1" createdVersion="6" refreshedVersion="6" minRefreshableVersion="3" recordCount="0" supportSubquery="1" supportAdvancedDrill="1">
  <cacheSource type="external" connectionId="6"/>
  <cacheFields count="3">
    <cacheField name="[Measures].[TO %]" caption="TO %" numFmtId="0" hierarchy="30" level="32767"/>
    <cacheField name="[HR Data].[Gender].[Gender]" caption="Gender" numFmtId="0" hierarchy="11" level="1">
      <sharedItems count="2">
        <s v="F"/>
        <s v="M"/>
      </sharedItems>
    </cacheField>
    <cacheField name="[HR Data].[Date (Year)].[Date (Year)]" caption="Date (Year)" numFmtId="0" hierarchy="7" level="1">
      <sharedItems count="4">
        <s v="2015"/>
        <s v="2016"/>
        <s v="2017"/>
        <s v="2018"/>
      </sharedItems>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ynda Treacy" refreshedDate="43593.423059143519" backgroundQuery="1" createdVersion="6" refreshedVersion="6" minRefreshableVersion="3" recordCount="0" supportSubquery="1" supportAdvancedDrill="1">
  <cacheSource type="external" connectionId="6"/>
  <cacheFields count="5">
    <cacheField name="[HR Data].[EthnicGroup].[EthnicGroup]" caption="EthnicGroup" numFmtId="0" hierarchy="9" level="1">
      <sharedItems count="7">
        <s v="Group A"/>
        <s v="Group B"/>
        <s v="Group C"/>
        <s v="Group D"/>
        <s v="Group E"/>
        <s v="Group F"/>
        <s v="Group G"/>
      </sharedItems>
    </cacheField>
    <cacheField name="[HR Data].[Gender].[Gender]" caption="Gender" numFmtId="0" hierarchy="11" level="1">
      <sharedItems count="2">
        <s v="F"/>
        <s v="M"/>
      </sharedItems>
    </cacheField>
    <cacheField name="[HR Data].[FP].[FP]" caption="FP" numFmtId="0" hierarchy="10" level="1">
      <sharedItems count="2">
        <s v="FT"/>
        <s v="PT"/>
      </sharedItems>
    </cacheField>
    <cacheField name="[Measures].[Avg. Tenure Months]" caption="Avg. Tenure Months" numFmtId="0" hierarchy="28" level="32767"/>
    <cacheField name="[HR Data].[Date (Year)].[Date (Year)]" caption="Date (Year)" numFmtId="0" hierarchy="7"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Excel Services" refreshedDate="44109.685037499999" backgroundQuery="1" createdVersion="6" refreshedVersion="6" minRefreshableVersion="3" recordCount="0" supportSubquery="1" supportAdvancedDrill="1">
  <cacheSource type="external" connectionId="6"/>
  <cacheFields count="4">
    <cacheField name="[HR Data].[Gender].[Gender]" caption="Gender" numFmtId="0" hierarchy="11" level="1">
      <sharedItems count="2">
        <s v="F"/>
        <s v="M"/>
      </sharedItems>
    </cacheField>
    <cacheField name="[HR Data].[AgeGroup].[AgeGroup]" caption="AgeGroup" numFmtId="0" hierarchy="1" level="1">
      <sharedItems count="3">
        <s v="&lt;30"/>
        <s v="30-49"/>
        <s v="50+"/>
      </sharedItems>
    </cacheField>
    <cacheField name="[Measures].[Active Employees]" caption="Active Employees" numFmtId="0" hierarchy="26" level="32767"/>
    <cacheField name="[HR Data].[FP].[FP]" caption="FP" numFmtId="0" hierarchy="10"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Excel Services" refreshedDate="44109.685039699078" backgroundQuery="1" createdVersion="6" refreshedVersion="6" minRefreshableVersion="3" recordCount="0" supportSubquery="1" supportAdvancedDrill="1">
  <cacheSource type="external" connectionId="6"/>
  <cacheFields count="3">
    <cacheField name="[HR Data].[Gender].[Gender]" caption="Gender" numFmtId="0" hierarchy="11" level="1">
      <sharedItems count="2">
        <s v="F"/>
        <s v="M"/>
      </sharedItems>
    </cacheField>
    <cacheField name="[Measures].[Active Employees]" caption="Active Employees" numFmtId="0" hierarchy="26" level="32767"/>
    <cacheField name="[HR Data].[FP].[FP]" caption="FP" numFmtId="0" hierarchy="10"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Excel Services" refreshedDate="44109.68504074074" backgroundQuery="1" createdVersion="6" refreshedVersion="6" minRefreshableVersion="3" recordCount="0" supportSubquery="1" supportAdvancedDrill="1">
  <cacheSource type="external" connectionId="6"/>
  <cacheFields count="4">
    <cacheField name="[HR Data].[Gender].[Gender]" caption="Gender" numFmtId="0" hierarchy="11" level="1">
      <sharedItems count="2">
        <s v="F"/>
        <s v="M"/>
      </sharedItems>
    </cacheField>
    <cacheField name="[HR Data].[PayType].[PayType]" caption="PayType" numFmtId="0" hierarchy="14" level="1">
      <sharedItems count="2">
        <s v="Hourly"/>
        <s v="Salary"/>
      </sharedItems>
    </cacheField>
    <cacheField name="[Measures].[Active Employees]" caption="Active Employees" numFmtId="0" hierarchy="26" level="32767"/>
    <cacheField name="[HR Data].[FP].[FP]" caption="FP" numFmtId="0" hierarchy="10"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Excel Services" refreshedDate="44109.685088888888" backgroundQuery="1" createdVersion="6" refreshedVersion="6" minRefreshableVersion="3" recordCount="0" supportSubquery="1" supportAdvancedDrill="1">
  <cacheSource type="external" connectionId="6"/>
  <cacheFields count="8">
    <cacheField name="[HR Data].[Date].[Date]" caption="Date" numFmtId="0" hierarchy="4" level="1">
      <sharedItems containsSemiMixedTypes="0" containsNonDate="0" containsDate="1" containsString="0" minDate="2015-01-01T00:00:00" maxDate="2018-11-02T00:00:00" count="47">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sharedItems>
    </cacheField>
    <cacheField name="[HR Data].[Date (Month)].[Date (Month)]" caption="Date (Month)" numFmtId="0" hierarchy="5" level="1">
      <sharedItems containsNonDate="0" count="12">
        <s v="Jan"/>
        <s v="Feb"/>
        <s v="Mar"/>
        <s v="Apr"/>
        <s v="May"/>
        <s v="Jun"/>
        <s v="Jul"/>
        <s v="Aug"/>
        <s v="Sep"/>
        <s v="Oct"/>
        <s v="Nov"/>
        <s v="Dec"/>
      </sharedItems>
    </cacheField>
    <cacheField name="[HR Data].[Date (Quarter)].[Date (Quarter)]" caption="Date (Quarter)" numFmtId="0" hierarchy="6" level="1">
      <sharedItems count="4">
        <s v="Qtr1"/>
        <s v="Qtr2"/>
        <s v="Qtr3"/>
        <s v="Qtr4"/>
      </sharedItems>
    </cacheField>
    <cacheField name="[HR Data].[Date (Year)].[Date (Year)]" caption="Date (Year)" numFmtId="0" hierarchy="7" level="1">
      <sharedItems count="4">
        <s v="2015"/>
        <s v="2016"/>
        <s v="2017"/>
        <s v="2018"/>
      </sharedItems>
    </cacheField>
    <cacheField name="[Measures].[Active Employees]" caption="Active Employees" numFmtId="0" hierarchy="26" level="32767"/>
    <cacheField name="[Measures].[New Hires]" caption="New Hires" numFmtId="0" hierarchy="27" level="32767"/>
    <cacheField name="[HR Data].[FP].[FP]" caption="FP" numFmtId="0" hierarchy="10" level="1">
      <sharedItems containsSemiMixedTypes="0" containsNonDate="0" containsString="0"/>
    </cacheField>
    <cacheField name="[HR Data].[Gender].[Gender]" caption="Gender" numFmtId="0" hierarchy="11"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6"/>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7"/>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Excel Services" refreshedDate="44109.685090624997" backgroundQuery="1" createdVersion="6" refreshedVersion="6" minRefreshableVersion="3" recordCount="0" supportSubquery="1" supportAdvancedDrill="1">
  <cacheSource type="external" connectionId="6"/>
  <cacheFields count="4">
    <cacheField name="[HR Data].[BU Region].[BU Region]" caption="BU Region" numFmtId="0" hierarchy="3" level="1">
      <sharedItems count="7">
        <s v="Central"/>
        <s v="East"/>
        <s v="Midwest"/>
        <s v="North"/>
        <s v="Northwest"/>
        <s v="South"/>
        <s v="West"/>
      </sharedItems>
    </cacheField>
    <cacheField name="[HR Data].[FP].[FP]" caption="FP" numFmtId="0" hierarchy="10" level="1">
      <sharedItems count="2">
        <s v="FT"/>
        <s v="PT"/>
      </sharedItems>
    </cacheField>
    <cacheField name="[Measures].[Active Employees]" caption="Active Employees" numFmtId="0" hierarchy="26" level="32767"/>
    <cacheField name="[HR Data].[Gender].[Gender]" caption="Gender" numFmtId="0" hierarchy="11" level="1">
      <sharedItems containsSemiMixedTypes="0" containsNonDate="0" containsString="0"/>
    </cacheField>
  </cacheFields>
  <cacheHierarchies count="33">
    <cacheHierarchy uniqueName="[HR Data].[Age]" caption="Age" attribute="1" defaultMemberUniqueName="[HR Data].[Age].[All]" allUniqueName="[HR Data].[Age].[All]" dimensionUniqueName="[HR Data]" displayFolder="" count="0" memberValueDatatype="20" unbalanced="0"/>
    <cacheHierarchy uniqueName="[HR Data].[AgeGroup]" caption="AgeGroup" attribute="1" defaultMemberUniqueName="[HR Data].[AgeGroup].[All]" allUniqueName="[HR Data].[AgeGroup].[All]" dimensionUniqueName="[HR Data]" displayFolder="" count="0" memberValueDatatype="130" unbalanced="0"/>
    <cacheHierarchy uniqueName="[HR Data].[BadHires]" caption="BadHires" attribute="1" defaultMemberUniqueName="[HR Data].[BadHires].[All]" allUniqueName="[HR Data].[BadHires].[All]" dimensionUniqueName="[HR Data]" displayFolder="" count="0" memberValueDatatype="2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Date]" caption="Date" attribute="1" time="1" defaultMemberUniqueName="[HR Data].[Date].[All]" allUniqueName="[HR Data].[Date].[All]" dimensionUniqueName="[HR Data]" displayFolder="" count="0" memberValueDatatype="7"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Year)]" caption="Date (Year)" attribute="1" defaultMemberUniqueName="[HR Data].[Date (Year)].[All]" allUniqueName="[HR Data].[Date (Year)].[All]" dimensionUniqueName="[HR Data]" displayFolder="" count="2" memberValueDatatype="130" unbalanced="0"/>
    <cacheHierarchy uniqueName="[HR Data].[EmpID]" caption="EmpID" attribute="1" defaultMemberUniqueName="[HR Data].[EmpID].[All]" allUniqueName="[HR Data].[EmpID].[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PayType]" caption="PayType" attribute="1" defaultMemberUniqueName="[HR Data].[PayType].[All]" allUniqueName="[HR Data].[PayType].[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TermDate]" caption="TermDate" attribute="1" time="1" defaultMemberUniqueName="[HR Data].[TermDate].[All]" allUniqueName="[HR Data].[TermDate].[All]" dimensionUniqueName="[HR Data]" displayFolder="" count="0" memberValueDatatype="7" unbalanced="0"/>
    <cacheHierarchy uniqueName="[HR Data].[TermReason]" caption="TermReason" attribute="1" defaultMemberUniqueName="[HR Data].[TermReason].[All]" allUniqueName="[HR Data].[TermReason].[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8"/>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8"/>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6"/>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6"/>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2"/>
        </ext>
      </extLst>
    </cacheHierarchy>
    <cacheHierarchy uniqueName="[Measures].[EmpCount]" caption="Emp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arations]" caption="Separations" measure="1" displayFolder="" measureGroup="HR Data" count="0"/>
    <cacheHierarchy uniqueName="[Measures].[TO %]" caption="TO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FT_PT" cacheId="1" applyNumberFormats="0" applyBorderFormats="0" applyFontFormats="0" applyPatternFormats="0" applyAlignmentFormats="0" applyWidthHeightFormats="1" dataCaption="Values" tag="e9f99d41-4aca-45c4-ac55-9598557286fc" updatedVersion="6" minRefreshableVersion="3" useAutoFormatting="1" itemPrintTitles="1" createdVersion="6" indent="0" outline="1" outlineData="1" multipleFieldFilters="0">
  <location ref="A17:D21"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name="Tenure" cacheId="3" applyNumberFormats="0" applyBorderFormats="0" applyFontFormats="0" applyPatternFormats="0" applyAlignmentFormats="0" applyWidthHeightFormats="1" dataCaption="Values" tag="cca477a5-fb00-4d91-954c-abd3e27003f5" updatedVersion="6" minRefreshableVersion="3" useAutoFormatting="1" itemPrintTitles="1" createdVersion="6" indent="0" outline="1" outlineData="1" multipleFieldFilters="0" chartFormat="4">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2">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name="Actives" cacheId="7" applyNumberFormats="0" applyBorderFormats="0" applyFontFormats="0" applyPatternFormats="0" applyAlignmentFormats="0" applyWidthHeightFormats="1" dataCaption="Values" tag="a9a806e1-d4d8-4836-a105-092b17606664" updatedVersion="6" minRefreshableVersion="3" useAutoFormatting="1" subtotalHiddenItems="1" itemPrintTitles="1" createdVersion="6" indent="0" outline="1" outlineData="1" multipleFieldFilters="0" chartFormat="3">
  <location ref="A3:C28" firstHeaderRow="0" firstDataRow="1" firstDataCol="1"/>
  <pivotFields count="8">
    <pivotField axis="axisRow" allDrilled="1" subtotalTop="0" showAll="0" dataSourceSort="1" defaultAttributeDrillState="1">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items count="5">
        <item x="0" e="0"/>
        <item x="1" e="0"/>
        <item x="2" e="0"/>
        <item x="3" e="0"/>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 allDrilled="1" subtotalTop="0" showAll="0" dataSourceSort="1" defaultAttributeDrillState="1"/>
  </pivotFields>
  <rowFields count="4">
    <field x="3"/>
    <field x="2"/>
    <field x="1"/>
    <field x="0"/>
  </rowFields>
  <rowItems count="25">
    <i>
      <x/>
    </i>
    <i r="1">
      <x/>
    </i>
    <i r="1">
      <x v="1"/>
    </i>
    <i r="1">
      <x v="2"/>
    </i>
    <i r="1">
      <x v="3"/>
    </i>
    <i t="default">
      <x/>
    </i>
    <i>
      <x v="1"/>
    </i>
    <i r="1">
      <x/>
    </i>
    <i r="1">
      <x v="1"/>
    </i>
    <i r="1">
      <x v="2"/>
    </i>
    <i r="1">
      <x v="3"/>
    </i>
    <i t="default">
      <x v="1"/>
    </i>
    <i>
      <x v="2"/>
    </i>
    <i r="1">
      <x/>
    </i>
    <i r="1">
      <x v="1"/>
    </i>
    <i r="1">
      <x v="2"/>
    </i>
    <i r="1">
      <x v="3"/>
    </i>
    <i t="default">
      <x v="2"/>
    </i>
    <i>
      <x v="3"/>
    </i>
    <i r="1">
      <x/>
    </i>
    <i r="1">
      <x v="1"/>
    </i>
    <i r="1">
      <x v="2"/>
    </i>
    <i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PT]"/>
      </members>
    </pivotHierarchy>
    <pivotHierarchy multipleItemSelectionAllowed="1" dragToData="1">
      <members count="1" level="1">
        <member name="[HR Data].[Gender].&amp;[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7"/>
    <rowHierarchyUsage hierarchyUsage="6"/>
    <rowHierarchyUsage hierarchyUsage="5"/>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name="PayType" cacheId="6" applyNumberFormats="0" applyBorderFormats="0" applyFontFormats="0" applyPatternFormats="0" applyAlignmentFormats="0" applyWidthHeightFormats="1" dataCaption="Values" tag="934f50bd-a387-47bc-91e0-7d0e39e4b044" updatedVersion="6" minRefreshableVersion="3" useAutoFormatting="1" itemPrintTitles="1" createdVersion="6" indent="0" outline="1" outlineData="1" multipleFieldFilters="0">
  <location ref="A10:D14"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P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Gender" cacheId="5" applyNumberFormats="0" applyBorderFormats="0" applyFontFormats="0" applyPatternFormats="0" applyAlignmentFormats="0" applyWidthHeightFormats="1" dataCaption="Values" tag="95e2309d-322e-46cf-b5d1-1996dc75e3f0" updatedVersion="6" minRefreshableVersion="3" useAutoFormatting="1" itemPrintTitles="1" createdVersion="6" indent="0" outline="1" outlineData="1" multipleFieldFilters="0">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P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Turnover" cacheId="2" applyNumberFormats="0" applyBorderFormats="0" applyFontFormats="0" applyPatternFormats="0" applyAlignmentFormats="0" applyWidthHeightFormats="1" dataCaption="Values" tag="d3e90000-f77f-40fc-aaa0-db20eb84c5c3" updatedVersion="6" minRefreshableVersion="3" useAutoFormatting="1" itemPrintTitles="1" createdVersion="6" indent="0" outline="1" outlineData="1" multipleFieldFilters="0">
  <location ref="A31:D37"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Age" cacheId="4" applyNumberFormats="0" applyBorderFormats="0" applyFontFormats="0" applyPatternFormats="0" applyAlignmentFormats="0" applyWidthHeightFormats="1" dataCaption="Values" tag="f22a523e-307b-47d7-9349-3ff3fd9b9c0d" updatedVersion="6" minRefreshableVersion="3" useAutoFormatting="1" itemPrintTitles="1" createdVersion="6" indent="0" outline="1" outlineData="1" multipleFieldFilters="0" chartFormat="3">
  <location ref="A23:D28"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P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Ethnicity" cacheId="0" applyNumberFormats="0" applyBorderFormats="0" applyFontFormats="0" applyPatternFormats="0" applyAlignmentFormats="0" applyWidthHeightFormats="1" dataCaption="Values" tag="1a431422-237c-431d-996a-fb7182ff6e51" updatedVersion="6" minRefreshableVersion="3" useAutoFormatting="1" itemPrintTitles="1" createdVersion="6" indent="0" outline="1" outlineData="1" multipleFieldFilters="0" chartFormat="3">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2" format="3" series="1">
      <pivotArea type="data" outline="0" fieldPosition="0">
        <references count="2">
          <reference field="4294967294" count="1" selected="0">
            <x v="0"/>
          </reference>
          <reference field="3" count="1" selected="0">
            <x v="0"/>
          </reference>
        </references>
      </pivotArea>
    </chartFormat>
    <chartFormat chart="2" format="4" series="1">
      <pivotArea type="data" outline="0" fieldPosition="0">
        <references count="2">
          <reference field="4294967294" count="1" selected="0">
            <x v="0"/>
          </reference>
          <reference field="3"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Separations" cacheId="9" applyNumberFormats="0" applyBorderFormats="0" applyFontFormats="0" applyPatternFormats="0" applyAlignmentFormats="0" applyWidthHeightFormats="1" dataCaption="Values" tag="1c17fce6-975b-440b-a9e8-23bbd999d4dc" updatedVersion="6" minRefreshableVersion="3" useAutoFormatting="1" itemPrintTitles="1" createdVersion="6" indent="0" outline="1" outlineData="1" multipleFieldFilters="0" chartFormat="3">
  <location ref="A3:C8" firstHeaderRow="0" firstDataRow="1" firstDataCol="1"/>
  <pivotFields count="5">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PT]"/>
      </members>
    </pivotHierarchy>
    <pivotHierarchy multipleItemSelectionAllowed="1" dragToData="1">
      <members count="1" level="1">
        <member name="[HR Data].[Gender].&amp;[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TermReason" cacheId="10" applyNumberFormats="0" applyBorderFormats="0" applyFontFormats="0" applyPatternFormats="0" applyAlignmentFormats="0" applyWidthHeightFormats="1" dataCaption="Values" tag="d2b62eb2-e461-4942-99e9-2e93d1aba396" updatedVersion="6" minRefreshableVersion="3" useAutoFormatting="1" itemPrintTitles="1" createdVersion="6" indent="0" outline="1" outlineData="1" multipleFieldFilters="0" chartFormat="4">
  <location ref="A3:D9" firstHeaderRow="1" firstDataRow="2" firstDataCol="1"/>
  <pivotFields count="5">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members count="1" level="1">
        <member name="[HR Data].[FP].&amp;[PT]"/>
      </members>
    </pivotHierarchy>
    <pivotHierarchy multipleItemSelectionAllowed="1" dragToData="1">
      <members count="1" level="1">
        <member name="[HR Data].[Gender].&amp;[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name="Region" cacheId="8" applyNumberFormats="0" applyBorderFormats="0" applyFontFormats="0" applyPatternFormats="0" applyAlignmentFormats="0" applyWidthHeightFormats="1" dataCaption="Values" tag="0138ae22-772c-481c-9f72-b1b7d9c1d192" updatedVersion="6" minRefreshableVersion="3" useAutoFormatting="1" itemPrintTitles="1" createdVersion="6" indent="0" outline="1" outlineData="1" multipleFieldFilters="0" chartFormat="3">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members count="1" level="1">
        <member name="[HR Data].[Gender].&amp;[F]"/>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Year" sourceName="[HR Data].[Date (Year)]">
  <pivotTables>
    <pivotTable tabId="3" name="Ethnicity"/>
    <pivotTable tabId="8" name="Age"/>
    <pivotTable tabId="8" name="FT_PT"/>
    <pivotTable tabId="8" name="Gender"/>
    <pivotTable tabId="8" name="PayType"/>
    <pivotTable tabId="8" name="Turnover"/>
    <pivotTable tabId="5" name="Region"/>
    <pivotTable tabId="6" name="Separations"/>
    <pivotTable tabId="4" name="Tenure"/>
    <pivotTable tabId="7" name="TermReason"/>
  </pivotTables>
  <data>
    <olap pivotCacheId="1126538644">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thnicGroup" sourceName="[HR Data].[EthnicGroup]">
  <pivotTables>
    <pivotTable tabId="2" name="Actives"/>
    <pivotTable tabId="8" name="Age"/>
    <pivotTable tabId="8" name="FT_PT"/>
    <pivotTable tabId="8" name="Gender"/>
    <pivotTable tabId="8" name="PayType"/>
    <pivotTable tabId="8" name="Turnover"/>
    <pivotTable tabId="5" name="Region"/>
    <pivotTable tabId="6" name="Separations"/>
    <pivotTable tabId="7" name="TermReason"/>
  </pivotTables>
  <data>
    <olap pivotCacheId="1126538644">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P" sourceName="[HR Data].[FP]">
  <pivotTables>
    <pivotTable tabId="2" name="Actives"/>
    <pivotTable tabId="8" name="Age"/>
    <pivotTable tabId="8" name="Gender"/>
    <pivotTable tabId="8" name="PayType"/>
    <pivotTable tabId="6" name="Separations"/>
    <pivotTable tabId="7" name="TermReason"/>
  </pivotTables>
  <data>
    <olap pivotCacheId="1126538644">
      <levels count="2">
        <level uniqueName="[HR Data].[FP].[(All)]" sourceCaption="(All)" count="0"/>
        <level uniqueName="[HR Data].[FP].[FP]" sourceCaption="FP" count="2">
          <ranges>
            <range startItem="0">
              <i n="[HR Data].[FP].&amp;[FT]" c="FT"/>
              <i n="[HR Data].[FP].&amp;[PT]" c="PT"/>
            </range>
          </ranges>
        </level>
      </levels>
      <selections count="1">
        <selection n="[HR Data].[FP].&amp;[PT]"/>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 sourceName="[HR Data].[Gender]">
  <pivotTables>
    <pivotTable tabId="2" name="Actives"/>
    <pivotTable tabId="5" name="Region"/>
    <pivotTable tabId="6" name="Separations"/>
    <pivotTable tabId="7" name="TermReason"/>
  </pivotTables>
  <data>
    <olap pivotCacheId="1126538644">
      <levels count="2">
        <level uniqueName="[HR Data].[Gender].[(All)]" sourceCaption="(All)" count="0"/>
        <level uniqueName="[HR Data].[Gender].[Gender]" sourceCaption="Gender" count="2">
          <ranges>
            <range startItem="0">
              <i n="[HR Data].[Gender].&amp;[F]" c="F"/>
              <i n="[HR Data].[Gender].&amp;[M]" c="M"/>
            </range>
          </ranges>
        </level>
      </levels>
      <selections count="1">
        <selection n="[HR Data].[Gender].&amp;[F]"/>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BU_Region" sourceName="[HR Data].[BU Region]">
  <pivotTables>
    <pivotTable tabId="2" name="Actives"/>
    <pivotTable tabId="3" name="Ethnicity"/>
    <pivotTable tabId="8" name="Age"/>
    <pivotTable tabId="8" name="FT_PT"/>
    <pivotTable tabId="8" name="Gender"/>
    <pivotTable tabId="8" name="PayType"/>
    <pivotTable tabId="8" name="Turnover"/>
    <pivotTable tabId="6" name="Separations"/>
    <pivotTable tabId="4" name="Tenure"/>
    <pivotTable tabId="7" name="TermReason"/>
  </pivotTables>
  <data>
    <olap pivotCacheId="1126538644">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Year)" cache="Slicer_Date__Year" caption="Year" columnCount="2" level="1" rowHeight="241300"/>
  <slicer name="EthnicGroup" cache="Slicer_EthnicGroup" caption="Ethnicity" level="1" rowHeight="241300"/>
  <slicer name="FP" cache="Slicer_FP" caption="Full/Part" columnCount="2" level="1" rowHeight="241300"/>
  <slicer name="Gender" cache="Slicer_Gender" caption="Gender" columnCount="2" level="1" rowHeight="241300"/>
  <slicer name="BU Region" cache="Slicer_BU_Region" caption="Region" level="1" rowHeight="241300"/>
</slicer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
  <sheetViews>
    <sheetView showGridLines="0" zoomScale="80" zoomScaleNormal="80" workbookViewId="0">
      <selection activeCell="B3" sqref="A3:B3"/>
    </sheetView>
  </sheetViews>
  <sheetFormatPr defaultRowHeight="15" x14ac:dyDescent="0.25"/>
  <sheetData>
    <row r="1" spans="1:24" ht="4.5" customHeight="1" x14ac:dyDescent="0.25">
      <c r="A1" t="s">
        <v>0</v>
      </c>
    </row>
    <row r="2" spans="1:24" ht="19.5" customHeight="1" x14ac:dyDescent="0.35">
      <c r="A2" s="1" t="s">
        <v>1</v>
      </c>
      <c r="F2" s="2" t="s">
        <v>2</v>
      </c>
      <c r="G2" s="3">
        <f>G5/$F$5</f>
        <v>0.63275434243176176</v>
      </c>
      <c r="H2" s="4">
        <f>H5/$F$5</f>
        <v>0.36724565756823824</v>
      </c>
      <c r="S2" s="5" t="s">
        <v>3</v>
      </c>
      <c r="T2" s="6"/>
      <c r="U2" s="6"/>
    </row>
    <row r="3" spans="1:24" ht="19.5" customHeight="1" x14ac:dyDescent="0.25">
      <c r="A3" s="30"/>
      <c r="F3" s="7"/>
      <c r="G3" s="8"/>
      <c r="H3" s="8"/>
    </row>
    <row r="4" spans="1:24" ht="18.75" x14ac:dyDescent="0.3">
      <c r="F4" s="9"/>
      <c r="G4" s="10"/>
      <c r="H4" s="10"/>
      <c r="I4" s="11" t="s">
        <v>4</v>
      </c>
      <c r="J4" s="12">
        <f>IFERROR(GETPIVOTDATA("[Measures].[Active Employees]",Headline!$A$10,"[HR Data].[Gender]","[HR Data].[Gender].&amp;[M]","[HR Data].[PayType]","[HR Data].[PayType].&amp;[Hourly]"),"")</f>
        <v>1</v>
      </c>
      <c r="K4" s="13">
        <f>IFERROR(GETPIVOTDATA("[Measures].[Active Employees]",Headline!$A$10,"[HR Data].[Gender]","[HR Data].[Gender].&amp;[F]","[HR Data].[PayType]","[HR Data].[PayType].&amp;[Hourly]"),"")</f>
        <v>0.9932432432432432</v>
      </c>
      <c r="L4" s="11" t="s">
        <v>5</v>
      </c>
      <c r="M4" s="12">
        <f>IFERROR(GETPIVOTDATA("[Measures].[Active Employees]",Headline!$A$17,"[HR Data].[Gender]","[HR Data].[Gender].&amp;[M]","[HR Data].[FP]","[HR Data].[FP].&amp;[FT]"),"")</f>
        <v>0.27762039660056659</v>
      </c>
      <c r="N4" s="13">
        <f>IFERROR(GETPIVOTDATA("[Measures].[Active Employees]",Headline!$A$17,"[HR Data].[Gender]","[HR Data].[Gender].&amp;[F]","[HR Data].[FP]","[HR Data].[FP].&amp;[FT]"),"")</f>
        <v>0.50168350168350173</v>
      </c>
    </row>
    <row r="5" spans="1:24" ht="24" thickBot="1" x14ac:dyDescent="0.4">
      <c r="A5" s="14"/>
      <c r="B5" s="15"/>
      <c r="C5" s="15"/>
      <c r="D5" s="15"/>
      <c r="E5" s="15"/>
      <c r="F5" s="16">
        <f>IFERROR(GETPIVOTDATA("[Measures].[Active Employees]",Headline!$A$3),"")</f>
        <v>403</v>
      </c>
      <c r="G5" s="17">
        <f>IFERROR(GETPIVOTDATA("[Measures].[Active Employees]",Headline!$A$3,"[HR Data].[Gender]","[HR Data].[Gender].&amp;[M]"),"")</f>
        <v>255</v>
      </c>
      <c r="H5" s="18">
        <f>IFERROR(GETPIVOTDATA("[Measures].[Active Employees]",Headline!$A$3,"[HR Data].[Gender]","[HR Data].[Gender].&amp;[F]"),"")</f>
        <v>148</v>
      </c>
      <c r="I5" s="19" t="s">
        <v>6</v>
      </c>
      <c r="J5" s="20">
        <f>IFERROR(GETPIVOTDATA("[Measures].[Active Employees]",Headline!$A$10,"[HR Data].[Gender]","[HR Data].[Gender].&amp;[M]","[HR Data].[PayType]","[HR Data].[PayType].&amp;[Salary]"),"")</f>
        <v>0</v>
      </c>
      <c r="K5" s="21">
        <f>IFERROR(GETPIVOTDATA("[Measures].[Active Employees]",Headline!$A$10,"[HR Data].[Gender]","[HR Data].[Gender].&amp;[F]","[HR Data].[PayType]","[HR Data].[PayType].&amp;[Salary]"),"")</f>
        <v>6.7567567567567571E-3</v>
      </c>
      <c r="L5" s="19" t="s">
        <v>7</v>
      </c>
      <c r="M5" s="20">
        <f>IFERROR(GETPIVOTDATA("[Measures].[Active Employees]",Headline!$A$17,"[HR Data].[Gender]","[HR Data].[Gender].&amp;[M]","[HR Data].[FP]","[HR Data].[FP].&amp;[PT]"),"")</f>
        <v>0.72237960339943341</v>
      </c>
      <c r="N5" s="21">
        <f>IFERROR(GETPIVOTDATA("[Measures].[Active Employees]",Headline!$A$17,"[HR Data].[Gender]","[HR Data].[Gender].&amp;[F]","[HR Data].[FP]","[HR Data].[FP].&amp;[PT]"),"")</f>
        <v>0.49831649831649832</v>
      </c>
      <c r="O5" s="15"/>
      <c r="P5" s="15"/>
      <c r="Q5" s="15"/>
      <c r="R5" s="15"/>
      <c r="S5" s="22">
        <f>IFERROR(GETPIVOTDATA("[Measures].[TO %]",Headline!$A$31),"")</f>
        <v>2.5476923076923077</v>
      </c>
      <c r="T5" s="22">
        <f>IFERROR(GETPIVOTDATA("[Measures].[TO %]",Headline!$A$31,"[HR Data].[Gender]","[HR Data].[Gender].&amp;[M]"),"")</f>
        <v>2.5552407932011332</v>
      </c>
      <c r="U5" s="22">
        <f>IFERROR(GETPIVOTDATA("[Measures].[TO %]",Headline!$A$31,"[HR Data].[Gender]","[HR Data].[Gender].&amp;[F]"),"")</f>
        <v>2.5387205387205389</v>
      </c>
      <c r="V5" s="15"/>
      <c r="W5" s="15"/>
      <c r="X5" s="15"/>
    </row>
    <row r="6" spans="1:24" ht="4.5" customHeight="1" thickTop="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7"/>
  <sheetViews>
    <sheetView topLeftCell="A7" workbookViewId="0">
      <selection activeCell="D38" sqref="D38"/>
    </sheetView>
  </sheetViews>
  <sheetFormatPr defaultRowHeight="15" x14ac:dyDescent="0.25"/>
  <cols>
    <col min="1" max="1" width="17" bestFit="1" customWidth="1"/>
    <col min="2" max="2" width="17.28515625" bestFit="1" customWidth="1"/>
    <col min="3" max="3" width="8.28515625" bestFit="1" customWidth="1"/>
    <col min="4" max="4" width="11.42578125" bestFit="1" customWidth="1"/>
  </cols>
  <sheetData>
    <row r="3" spans="1:4" x14ac:dyDescent="0.25">
      <c r="A3" s="23" t="s">
        <v>8</v>
      </c>
      <c r="B3" t="s">
        <v>9</v>
      </c>
    </row>
    <row r="4" spans="1:4" x14ac:dyDescent="0.25">
      <c r="A4" s="24" t="s">
        <v>10</v>
      </c>
      <c r="B4" s="27">
        <v>148</v>
      </c>
    </row>
    <row r="5" spans="1:4" x14ac:dyDescent="0.25">
      <c r="A5" s="24" t="s">
        <v>11</v>
      </c>
      <c r="B5" s="27">
        <v>255</v>
      </c>
    </row>
    <row r="6" spans="1:4" x14ac:dyDescent="0.25">
      <c r="A6" s="24" t="s">
        <v>12</v>
      </c>
      <c r="B6" s="27">
        <v>403</v>
      </c>
    </row>
    <row r="10" spans="1:4" x14ac:dyDescent="0.25">
      <c r="A10" s="23" t="s">
        <v>9</v>
      </c>
      <c r="B10" s="23" t="s">
        <v>13</v>
      </c>
    </row>
    <row r="11" spans="1:4" x14ac:dyDescent="0.25">
      <c r="A11" s="23" t="s">
        <v>8</v>
      </c>
      <c r="B11" t="s">
        <v>10</v>
      </c>
      <c r="C11" t="s">
        <v>11</v>
      </c>
      <c r="D11" t="s">
        <v>12</v>
      </c>
    </row>
    <row r="12" spans="1:4" x14ac:dyDescent="0.25">
      <c r="A12" s="24" t="s">
        <v>4</v>
      </c>
      <c r="B12" s="28">
        <v>0.9932432432432432</v>
      </c>
      <c r="C12" s="28">
        <v>1</v>
      </c>
      <c r="D12" s="28">
        <v>0.9975186104218362</v>
      </c>
    </row>
    <row r="13" spans="1:4" x14ac:dyDescent="0.25">
      <c r="A13" s="24" t="s">
        <v>6</v>
      </c>
      <c r="B13" s="28">
        <v>6.7567567567567571E-3</v>
      </c>
      <c r="C13" s="28">
        <v>0</v>
      </c>
      <c r="D13" s="28">
        <v>2.4813895781637717E-3</v>
      </c>
    </row>
    <row r="14" spans="1:4" x14ac:dyDescent="0.25">
      <c r="A14" s="24" t="s">
        <v>12</v>
      </c>
      <c r="B14" s="28">
        <v>1</v>
      </c>
      <c r="C14" s="28">
        <v>1</v>
      </c>
      <c r="D14" s="28">
        <v>1</v>
      </c>
    </row>
    <row r="17" spans="1:4" x14ac:dyDescent="0.25">
      <c r="A17" s="23" t="s">
        <v>9</v>
      </c>
      <c r="B17" s="23" t="s">
        <v>13</v>
      </c>
    </row>
    <row r="18" spans="1:4" x14ac:dyDescent="0.25">
      <c r="A18" s="23" t="s">
        <v>8</v>
      </c>
      <c r="B18" t="s">
        <v>10</v>
      </c>
      <c r="C18" t="s">
        <v>11</v>
      </c>
      <c r="D18" t="s">
        <v>12</v>
      </c>
    </row>
    <row r="19" spans="1:4" x14ac:dyDescent="0.25">
      <c r="A19" s="24" t="s">
        <v>14</v>
      </c>
      <c r="B19" s="28">
        <v>0.50168350168350173</v>
      </c>
      <c r="C19" s="28">
        <v>0.27762039660056659</v>
      </c>
      <c r="D19" s="28">
        <v>0.38</v>
      </c>
    </row>
    <row r="20" spans="1:4" x14ac:dyDescent="0.25">
      <c r="A20" s="24" t="s">
        <v>15</v>
      </c>
      <c r="B20" s="28">
        <v>0.49831649831649832</v>
      </c>
      <c r="C20" s="28">
        <v>0.72237960339943341</v>
      </c>
      <c r="D20" s="28">
        <v>0.62</v>
      </c>
    </row>
    <row r="21" spans="1:4" x14ac:dyDescent="0.25">
      <c r="A21" s="24" t="s">
        <v>12</v>
      </c>
      <c r="B21" s="28">
        <v>1</v>
      </c>
      <c r="C21" s="28">
        <v>1</v>
      </c>
      <c r="D21" s="28">
        <v>1</v>
      </c>
    </row>
    <row r="23" spans="1:4" x14ac:dyDescent="0.25">
      <c r="A23" s="23" t="s">
        <v>9</v>
      </c>
      <c r="B23" s="23" t="s">
        <v>13</v>
      </c>
    </row>
    <row r="24" spans="1:4" x14ac:dyDescent="0.25">
      <c r="A24" s="23" t="s">
        <v>8</v>
      </c>
      <c r="B24" t="s">
        <v>10</v>
      </c>
      <c r="C24" t="s">
        <v>11</v>
      </c>
      <c r="D24" t="s">
        <v>12</v>
      </c>
    </row>
    <row r="25" spans="1:4" x14ac:dyDescent="0.25">
      <c r="A25" s="24" t="s">
        <v>16</v>
      </c>
      <c r="B25" s="27">
        <v>136</v>
      </c>
      <c r="C25" s="27">
        <v>143</v>
      </c>
      <c r="D25" s="27">
        <v>279</v>
      </c>
    </row>
    <row r="26" spans="1:4" x14ac:dyDescent="0.25">
      <c r="A26" s="24" t="s">
        <v>17</v>
      </c>
      <c r="B26" s="27">
        <v>9</v>
      </c>
      <c r="C26" s="27">
        <v>63</v>
      </c>
      <c r="D26" s="27">
        <v>72</v>
      </c>
    </row>
    <row r="27" spans="1:4" x14ac:dyDescent="0.25">
      <c r="A27" s="24" t="s">
        <v>18</v>
      </c>
      <c r="B27" s="27">
        <v>3</v>
      </c>
      <c r="C27" s="27">
        <v>49</v>
      </c>
      <c r="D27" s="27">
        <v>52</v>
      </c>
    </row>
    <row r="28" spans="1:4" x14ac:dyDescent="0.25">
      <c r="A28" s="24" t="s">
        <v>12</v>
      </c>
      <c r="B28" s="27">
        <v>148</v>
      </c>
      <c r="C28" s="27">
        <v>255</v>
      </c>
      <c r="D28" s="27">
        <v>403</v>
      </c>
    </row>
    <row r="31" spans="1:4" x14ac:dyDescent="0.25">
      <c r="A31" s="23" t="s">
        <v>19</v>
      </c>
      <c r="B31" s="23" t="s">
        <v>13</v>
      </c>
    </row>
    <row r="32" spans="1:4" x14ac:dyDescent="0.25">
      <c r="A32" s="23" t="s">
        <v>8</v>
      </c>
      <c r="B32" t="s">
        <v>10</v>
      </c>
      <c r="C32" t="s">
        <v>11</v>
      </c>
      <c r="D32" t="s">
        <v>12</v>
      </c>
    </row>
    <row r="33" spans="1:4" x14ac:dyDescent="0.25">
      <c r="A33" s="24" t="s">
        <v>20</v>
      </c>
      <c r="B33" s="29">
        <v>3.2258064516129031E-2</v>
      </c>
      <c r="C33" s="29">
        <v>4.1379310344827586E-2</v>
      </c>
      <c r="D33" s="29">
        <v>3.6666666666666667E-2</v>
      </c>
    </row>
    <row r="34" spans="1:4" x14ac:dyDescent="0.25">
      <c r="A34" s="24" t="s">
        <v>21</v>
      </c>
      <c r="B34" s="29">
        <v>0.19742489270386265</v>
      </c>
      <c r="C34" s="29">
        <v>0.21367521367521367</v>
      </c>
      <c r="D34" s="29">
        <v>0.20556745182012848</v>
      </c>
    </row>
    <row r="35" spans="1:4" x14ac:dyDescent="0.25">
      <c r="A35" s="24" t="s">
        <v>22</v>
      </c>
      <c r="B35" s="29">
        <v>1.1836734693877551</v>
      </c>
      <c r="C35" s="29">
        <v>1.1884615384615385</v>
      </c>
      <c r="D35" s="29">
        <v>1.1861386138613861</v>
      </c>
    </row>
    <row r="36" spans="1:4" x14ac:dyDescent="0.25">
      <c r="A36" s="24" t="s">
        <v>23</v>
      </c>
      <c r="B36" s="29">
        <v>1.3905723905723906</v>
      </c>
      <c r="C36" s="29">
        <v>1.5212464589235128</v>
      </c>
      <c r="D36" s="29">
        <v>1.4615384615384615</v>
      </c>
    </row>
    <row r="37" spans="1:4" x14ac:dyDescent="0.25">
      <c r="A37" s="24" t="s">
        <v>12</v>
      </c>
      <c r="B37" s="29">
        <v>2.5387205387205389</v>
      </c>
      <c r="C37" s="29">
        <v>2.5552407932011332</v>
      </c>
      <c r="D37" s="29">
        <v>2.5476923076923077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6"/>
  <sheetViews>
    <sheetView workbookViewId="0">
      <selection activeCell="B10" sqref="B10"/>
    </sheetView>
  </sheetViews>
  <sheetFormatPr defaultRowHeight="15" x14ac:dyDescent="0.25"/>
  <cols>
    <col min="1" max="1" width="16.85546875" bestFit="1" customWidth="1"/>
    <col min="2" max="2" width="16.28515625" bestFit="1" customWidth="1"/>
    <col min="3" max="3" width="4" bestFit="1" customWidth="1"/>
    <col min="4" max="4" width="11.28515625" bestFit="1" customWidth="1"/>
  </cols>
  <sheetData>
    <row r="3" spans="1:4" x14ac:dyDescent="0.25">
      <c r="A3" s="23" t="s">
        <v>9</v>
      </c>
      <c r="B3" s="23" t="s">
        <v>13</v>
      </c>
    </row>
    <row r="4" spans="1:4" x14ac:dyDescent="0.25">
      <c r="A4" s="23" t="s">
        <v>8</v>
      </c>
      <c r="B4" t="s">
        <v>14</v>
      </c>
      <c r="C4" t="s">
        <v>15</v>
      </c>
      <c r="D4" t="s">
        <v>12</v>
      </c>
    </row>
    <row r="5" spans="1:4" x14ac:dyDescent="0.25">
      <c r="A5" s="24" t="s">
        <v>24</v>
      </c>
      <c r="B5" s="31"/>
      <c r="C5" s="31"/>
      <c r="D5" s="31"/>
    </row>
    <row r="6" spans="1:4" x14ac:dyDescent="0.25">
      <c r="A6" s="25" t="s">
        <v>10</v>
      </c>
      <c r="B6" s="27">
        <v>20</v>
      </c>
      <c r="C6" s="27">
        <v>25</v>
      </c>
      <c r="D6" s="27">
        <v>45</v>
      </c>
    </row>
    <row r="7" spans="1:4" x14ac:dyDescent="0.25">
      <c r="A7" s="25" t="s">
        <v>11</v>
      </c>
      <c r="B7" s="27">
        <v>14</v>
      </c>
      <c r="C7" s="27">
        <v>35</v>
      </c>
      <c r="D7" s="27">
        <v>49</v>
      </c>
    </row>
    <row r="8" spans="1:4" x14ac:dyDescent="0.25">
      <c r="A8" s="24" t="s">
        <v>25</v>
      </c>
      <c r="B8" s="31"/>
      <c r="C8" s="31"/>
      <c r="D8" s="31"/>
    </row>
    <row r="9" spans="1:4" x14ac:dyDescent="0.25">
      <c r="A9" s="25" t="s">
        <v>10</v>
      </c>
      <c r="B9" s="27">
        <v>25</v>
      </c>
      <c r="C9" s="27">
        <v>17</v>
      </c>
      <c r="D9" s="27">
        <v>42</v>
      </c>
    </row>
    <row r="10" spans="1:4" x14ac:dyDescent="0.25">
      <c r="A10" s="25" t="s">
        <v>11</v>
      </c>
      <c r="B10" s="27">
        <v>15</v>
      </c>
      <c r="C10" s="27">
        <v>35</v>
      </c>
      <c r="D10" s="27">
        <v>50</v>
      </c>
    </row>
    <row r="11" spans="1:4" x14ac:dyDescent="0.25">
      <c r="A11" s="24" t="s">
        <v>26</v>
      </c>
      <c r="B11" s="31"/>
      <c r="C11" s="31"/>
      <c r="D11" s="31"/>
    </row>
    <row r="12" spans="1:4" x14ac:dyDescent="0.25">
      <c r="A12" s="25" t="s">
        <v>10</v>
      </c>
      <c r="B12" s="27">
        <v>14</v>
      </c>
      <c r="C12" s="27">
        <v>16</v>
      </c>
      <c r="D12" s="27">
        <v>30</v>
      </c>
    </row>
    <row r="13" spans="1:4" x14ac:dyDescent="0.25">
      <c r="A13" s="25" t="s">
        <v>11</v>
      </c>
      <c r="B13" s="27">
        <v>11</v>
      </c>
      <c r="C13" s="27">
        <v>50</v>
      </c>
      <c r="D13" s="27">
        <v>61</v>
      </c>
    </row>
    <row r="14" spans="1:4" x14ac:dyDescent="0.25">
      <c r="A14" s="24" t="s">
        <v>27</v>
      </c>
      <c r="B14" s="31"/>
      <c r="C14" s="31"/>
      <c r="D14" s="31"/>
    </row>
    <row r="15" spans="1:4" x14ac:dyDescent="0.25">
      <c r="A15" s="25" t="s">
        <v>10</v>
      </c>
      <c r="B15" s="27">
        <v>19</v>
      </c>
      <c r="C15" s="27">
        <v>24</v>
      </c>
      <c r="D15" s="27">
        <v>43</v>
      </c>
    </row>
    <row r="16" spans="1:4" x14ac:dyDescent="0.25">
      <c r="A16" s="25" t="s">
        <v>11</v>
      </c>
      <c r="B16" s="27">
        <v>13</v>
      </c>
      <c r="C16" s="27">
        <v>35</v>
      </c>
      <c r="D16" s="27">
        <v>48</v>
      </c>
    </row>
    <row r="17" spans="1:4" x14ac:dyDescent="0.25">
      <c r="A17" s="24" t="s">
        <v>28</v>
      </c>
      <c r="B17" s="31"/>
      <c r="C17" s="31"/>
      <c r="D17" s="31"/>
    </row>
    <row r="18" spans="1:4" x14ac:dyDescent="0.25">
      <c r="A18" s="25" t="s">
        <v>10</v>
      </c>
      <c r="B18" s="27">
        <v>27</v>
      </c>
      <c r="C18" s="27">
        <v>22</v>
      </c>
      <c r="D18" s="27">
        <v>49</v>
      </c>
    </row>
    <row r="19" spans="1:4" x14ac:dyDescent="0.25">
      <c r="A19" s="25" t="s">
        <v>11</v>
      </c>
      <c r="B19" s="27">
        <v>13</v>
      </c>
      <c r="C19" s="27">
        <v>30</v>
      </c>
      <c r="D19" s="27">
        <v>43</v>
      </c>
    </row>
    <row r="20" spans="1:4" x14ac:dyDescent="0.25">
      <c r="A20" s="24" t="s">
        <v>29</v>
      </c>
      <c r="B20" s="31"/>
      <c r="C20" s="31"/>
      <c r="D20" s="31"/>
    </row>
    <row r="21" spans="1:4" x14ac:dyDescent="0.25">
      <c r="A21" s="25" t="s">
        <v>10</v>
      </c>
      <c r="B21" s="27">
        <v>23</v>
      </c>
      <c r="C21" s="27">
        <v>25</v>
      </c>
      <c r="D21" s="27">
        <v>48</v>
      </c>
    </row>
    <row r="22" spans="1:4" x14ac:dyDescent="0.25">
      <c r="A22" s="25" t="s">
        <v>11</v>
      </c>
      <c r="B22" s="27">
        <v>14</v>
      </c>
      <c r="C22" s="27">
        <v>40</v>
      </c>
      <c r="D22" s="27">
        <v>54</v>
      </c>
    </row>
    <row r="23" spans="1:4" x14ac:dyDescent="0.25">
      <c r="A23" s="24" t="s">
        <v>30</v>
      </c>
      <c r="B23" s="31"/>
      <c r="C23" s="31"/>
      <c r="D23" s="31"/>
    </row>
    <row r="24" spans="1:4" x14ac:dyDescent="0.25">
      <c r="A24" s="25" t="s">
        <v>10</v>
      </c>
      <c r="B24" s="27">
        <v>21</v>
      </c>
      <c r="C24" s="27">
        <v>19</v>
      </c>
      <c r="D24" s="27">
        <v>40</v>
      </c>
    </row>
    <row r="25" spans="1:4" x14ac:dyDescent="0.25">
      <c r="A25" s="25" t="s">
        <v>11</v>
      </c>
      <c r="B25" s="27">
        <v>18</v>
      </c>
      <c r="C25" s="27">
        <v>30</v>
      </c>
      <c r="D25" s="27">
        <v>48</v>
      </c>
    </row>
    <row r="26" spans="1:4" x14ac:dyDescent="0.25">
      <c r="A26" s="24" t="s">
        <v>12</v>
      </c>
      <c r="B26" s="27">
        <v>247</v>
      </c>
      <c r="C26" s="27">
        <v>403</v>
      </c>
      <c r="D26" s="27">
        <v>650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
  <sheetViews>
    <sheetView workbookViewId="0">
      <selection activeCell="F16" sqref="F16"/>
    </sheetView>
  </sheetViews>
  <sheetFormatPr defaultRowHeight="15" x14ac:dyDescent="0.25"/>
  <cols>
    <col min="1" max="1" width="14.140625" bestFit="1" customWidth="1"/>
    <col min="2" max="2" width="11.5703125" bestFit="1" customWidth="1"/>
    <col min="3" max="3" width="9.42578125" bestFit="1" customWidth="1"/>
  </cols>
  <sheetData>
    <row r="3" spans="1:3" x14ac:dyDescent="0.25">
      <c r="A3" s="23" t="s">
        <v>8</v>
      </c>
      <c r="B3" t="s">
        <v>31</v>
      </c>
      <c r="C3" t="s">
        <v>32</v>
      </c>
    </row>
    <row r="4" spans="1:3" x14ac:dyDescent="0.25">
      <c r="A4" s="24" t="s">
        <v>20</v>
      </c>
      <c r="B4" s="26">
        <v>4</v>
      </c>
      <c r="C4" s="31">
        <v>4</v>
      </c>
    </row>
    <row r="5" spans="1:3" x14ac:dyDescent="0.25">
      <c r="A5" s="24" t="s">
        <v>21</v>
      </c>
      <c r="B5" s="26">
        <v>36</v>
      </c>
      <c r="C5" s="31">
        <v>33</v>
      </c>
    </row>
    <row r="6" spans="1:3" x14ac:dyDescent="0.25">
      <c r="A6" s="24" t="s">
        <v>22</v>
      </c>
      <c r="B6" s="26">
        <v>270</v>
      </c>
      <c r="C6" s="31">
        <v>187</v>
      </c>
    </row>
    <row r="7" spans="1:3" x14ac:dyDescent="0.25">
      <c r="A7" s="24" t="s">
        <v>23</v>
      </c>
      <c r="B7" s="26">
        <v>392</v>
      </c>
      <c r="C7" s="31">
        <v>289</v>
      </c>
    </row>
    <row r="8" spans="1:3" x14ac:dyDescent="0.25">
      <c r="A8" s="24" t="s">
        <v>12</v>
      </c>
      <c r="B8" s="26">
        <v>702</v>
      </c>
      <c r="C8" s="31">
        <v>513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G2" sqref="G2"/>
    </sheetView>
  </sheetViews>
  <sheetFormatPr defaultRowHeight="15" x14ac:dyDescent="0.25"/>
  <cols>
    <col min="1" max="1" width="14.140625" bestFit="1" customWidth="1"/>
    <col min="2" max="2" width="17.28515625" bestFit="1" customWidth="1"/>
    <col min="3" max="3" width="9.85546875" bestFit="1" customWidth="1"/>
    <col min="4" max="4" width="11.42578125" bestFit="1" customWidth="1"/>
    <col min="5" max="5" width="11.140625" bestFit="1" customWidth="1"/>
    <col min="6" max="6" width="9.7109375" bestFit="1" customWidth="1"/>
    <col min="7" max="7" width="16.42578125" bestFit="1" customWidth="1"/>
    <col min="8" max="8" width="14.28515625" bestFit="1" customWidth="1"/>
  </cols>
  <sheetData>
    <row r="3" spans="1:4" x14ac:dyDescent="0.25">
      <c r="A3" s="23" t="s">
        <v>31</v>
      </c>
      <c r="B3" s="23" t="s">
        <v>13</v>
      </c>
    </row>
    <row r="4" spans="1:4" x14ac:dyDescent="0.25">
      <c r="A4" s="23" t="s">
        <v>8</v>
      </c>
      <c r="B4" t="s">
        <v>33</v>
      </c>
      <c r="C4" t="s">
        <v>34</v>
      </c>
      <c r="D4" t="s">
        <v>12</v>
      </c>
    </row>
    <row r="5" spans="1:4" x14ac:dyDescent="0.25">
      <c r="A5" s="24" t="s">
        <v>20</v>
      </c>
      <c r="B5" s="26">
        <v>4</v>
      </c>
      <c r="C5" s="26"/>
      <c r="D5" s="26">
        <v>4</v>
      </c>
    </row>
    <row r="6" spans="1:4" x14ac:dyDescent="0.25">
      <c r="A6" s="24" t="s">
        <v>21</v>
      </c>
      <c r="B6" s="26">
        <v>23</v>
      </c>
      <c r="C6" s="26">
        <v>13</v>
      </c>
      <c r="D6" s="26">
        <v>36</v>
      </c>
    </row>
    <row r="7" spans="1:4" x14ac:dyDescent="0.25">
      <c r="A7" s="24" t="s">
        <v>22</v>
      </c>
      <c r="B7" s="26">
        <v>61</v>
      </c>
      <c r="C7" s="26">
        <v>209</v>
      </c>
      <c r="D7" s="26">
        <v>270</v>
      </c>
    </row>
    <row r="8" spans="1:4" x14ac:dyDescent="0.25">
      <c r="A8" s="24" t="s">
        <v>23</v>
      </c>
      <c r="B8" s="26">
        <v>105</v>
      </c>
      <c r="C8" s="26">
        <v>287</v>
      </c>
      <c r="D8" s="26">
        <v>392</v>
      </c>
    </row>
    <row r="9" spans="1:4" x14ac:dyDescent="0.25">
      <c r="A9" s="24" t="s">
        <v>12</v>
      </c>
      <c r="B9" s="26">
        <v>193</v>
      </c>
      <c r="C9" s="26">
        <v>509</v>
      </c>
      <c r="D9" s="26">
        <v>702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
  <sheetViews>
    <sheetView workbookViewId="0">
      <selection activeCell="I4" sqref="I4"/>
    </sheetView>
  </sheetViews>
  <sheetFormatPr defaultRowHeight="15" x14ac:dyDescent="0.25"/>
  <cols>
    <col min="1" max="1" width="17" bestFit="1" customWidth="1"/>
    <col min="2" max="2" width="17.28515625" bestFit="1" customWidth="1"/>
    <col min="3" max="3" width="4.140625" bestFit="1" customWidth="1"/>
    <col min="4" max="4" width="11.42578125" bestFit="1" customWidth="1"/>
  </cols>
  <sheetData>
    <row r="3" spans="1:4" x14ac:dyDescent="0.25">
      <c r="A3" s="23" t="s">
        <v>9</v>
      </c>
      <c r="B3" s="23" t="s">
        <v>13</v>
      </c>
    </row>
    <row r="4" spans="1:4" x14ac:dyDescent="0.25">
      <c r="A4" s="23" t="s">
        <v>8</v>
      </c>
      <c r="B4" t="s">
        <v>14</v>
      </c>
      <c r="C4" t="s">
        <v>15</v>
      </c>
      <c r="D4" t="s">
        <v>12</v>
      </c>
    </row>
    <row r="5" spans="1:4" x14ac:dyDescent="0.25">
      <c r="A5" s="24" t="s">
        <v>35</v>
      </c>
      <c r="B5" s="27">
        <v>15</v>
      </c>
      <c r="C5" s="27">
        <v>18</v>
      </c>
      <c r="D5" s="27">
        <v>33</v>
      </c>
    </row>
    <row r="6" spans="1:4" x14ac:dyDescent="0.25">
      <c r="A6" s="24" t="s">
        <v>36</v>
      </c>
      <c r="B6" s="27">
        <v>64</v>
      </c>
      <c r="C6" s="27">
        <v>17</v>
      </c>
      <c r="D6" s="27">
        <v>81</v>
      </c>
    </row>
    <row r="7" spans="1:4" x14ac:dyDescent="0.25">
      <c r="A7" s="24" t="s">
        <v>37</v>
      </c>
      <c r="B7" s="27">
        <v>13</v>
      </c>
      <c r="C7" s="27">
        <v>15</v>
      </c>
      <c r="D7" s="27">
        <v>28</v>
      </c>
    </row>
    <row r="8" spans="1:4" x14ac:dyDescent="0.25">
      <c r="A8" s="24" t="s">
        <v>38</v>
      </c>
      <c r="B8" s="27">
        <v>17</v>
      </c>
      <c r="C8" s="27">
        <v>38</v>
      </c>
      <c r="D8" s="27">
        <v>55</v>
      </c>
    </row>
    <row r="9" spans="1:4" x14ac:dyDescent="0.25">
      <c r="A9" s="24" t="s">
        <v>39</v>
      </c>
      <c r="B9" s="27">
        <v>8</v>
      </c>
      <c r="C9" s="27">
        <v>24</v>
      </c>
      <c r="D9" s="27">
        <v>32</v>
      </c>
    </row>
    <row r="10" spans="1:4" x14ac:dyDescent="0.25">
      <c r="A10" s="24" t="s">
        <v>40</v>
      </c>
      <c r="B10" s="27">
        <v>18</v>
      </c>
      <c r="C10" s="27">
        <v>18</v>
      </c>
      <c r="D10" s="27">
        <v>36</v>
      </c>
    </row>
    <row r="11" spans="1:4" x14ac:dyDescent="0.25">
      <c r="A11" s="24" t="s">
        <v>41</v>
      </c>
      <c r="B11" s="27">
        <v>14</v>
      </c>
      <c r="C11" s="27">
        <v>18</v>
      </c>
      <c r="D11" s="27">
        <v>32</v>
      </c>
    </row>
    <row r="12" spans="1:4" x14ac:dyDescent="0.25">
      <c r="A12" s="24" t="s">
        <v>12</v>
      </c>
      <c r="B12" s="27">
        <v>149</v>
      </c>
      <c r="C12" s="27">
        <v>148</v>
      </c>
      <c r="D12" s="27">
        <v>297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6"/>
  <sheetViews>
    <sheetView workbookViewId="0">
      <selection activeCell="F3" sqref="F3"/>
    </sheetView>
  </sheetViews>
  <sheetFormatPr defaultRowHeight="15" x14ac:dyDescent="0.25"/>
  <cols>
    <col min="1" max="1" width="19.140625" bestFit="1" customWidth="1"/>
    <col min="2" max="2" width="16.28515625" bestFit="1" customWidth="1"/>
    <col min="3" max="3" width="3.140625" bestFit="1" customWidth="1"/>
    <col min="4" max="4" width="11.28515625" bestFit="1" customWidth="1"/>
    <col min="5" max="5" width="19.140625" bestFit="1" customWidth="1"/>
    <col min="6" max="6" width="29.7109375" bestFit="1" customWidth="1"/>
    <col min="7" max="7" width="24.140625" bestFit="1" customWidth="1"/>
    <col min="8" max="16" width="11.5703125" bestFit="1" customWidth="1"/>
    <col min="17" max="17" width="11.28515625" bestFit="1" customWidth="1"/>
  </cols>
  <sheetData>
    <row r="3" spans="1:4" x14ac:dyDescent="0.25">
      <c r="A3" s="23" t="s">
        <v>42</v>
      </c>
      <c r="B3" s="23" t="s">
        <v>13</v>
      </c>
    </row>
    <row r="4" spans="1:4" x14ac:dyDescent="0.25">
      <c r="A4" s="23" t="s">
        <v>8</v>
      </c>
      <c r="B4" t="s">
        <v>14</v>
      </c>
      <c r="C4" t="s">
        <v>15</v>
      </c>
      <c r="D4" t="s">
        <v>12</v>
      </c>
    </row>
    <row r="5" spans="1:4" x14ac:dyDescent="0.25">
      <c r="A5" s="24" t="s">
        <v>24</v>
      </c>
      <c r="B5" s="31"/>
      <c r="C5" s="31"/>
      <c r="D5" s="31"/>
    </row>
    <row r="6" spans="1:4" x14ac:dyDescent="0.25">
      <c r="A6" s="25" t="s">
        <v>10</v>
      </c>
      <c r="B6" s="26">
        <v>76.815238095238087</v>
      </c>
      <c r="C6" s="26">
        <v>28.947199999999999</v>
      </c>
      <c r="D6" s="26">
        <v>50.800000000000004</v>
      </c>
    </row>
    <row r="7" spans="1:4" x14ac:dyDescent="0.25">
      <c r="A7" s="25" t="s">
        <v>11</v>
      </c>
      <c r="B7" s="26">
        <v>112.63642857142858</v>
      </c>
      <c r="C7" s="26">
        <v>20.302857142857142</v>
      </c>
      <c r="D7" s="26">
        <v>46.683877551020416</v>
      </c>
    </row>
    <row r="8" spans="1:4" x14ac:dyDescent="0.25">
      <c r="A8" s="24" t="s">
        <v>25</v>
      </c>
      <c r="B8" s="31"/>
      <c r="C8" s="31"/>
      <c r="D8" s="31"/>
    </row>
    <row r="9" spans="1:4" x14ac:dyDescent="0.25">
      <c r="A9" s="25" t="s">
        <v>10</v>
      </c>
      <c r="B9" s="26">
        <v>86.816800000000001</v>
      </c>
      <c r="C9" s="26">
        <v>15.668823529411766</v>
      </c>
      <c r="D9" s="26">
        <v>58.018809523809523</v>
      </c>
    </row>
    <row r="10" spans="1:4" x14ac:dyDescent="0.25">
      <c r="A10" s="25" t="s">
        <v>11</v>
      </c>
      <c r="B10" s="26">
        <v>63.764000000000003</v>
      </c>
      <c r="C10" s="26">
        <v>16.629428571428569</v>
      </c>
      <c r="D10" s="26">
        <v>30.7698</v>
      </c>
    </row>
    <row r="11" spans="1:4" x14ac:dyDescent="0.25">
      <c r="A11" s="24" t="s">
        <v>26</v>
      </c>
      <c r="B11" s="31"/>
      <c r="C11" s="31"/>
      <c r="D11" s="31"/>
    </row>
    <row r="12" spans="1:4" x14ac:dyDescent="0.25">
      <c r="A12" s="25" t="s">
        <v>10</v>
      </c>
      <c r="B12" s="26">
        <v>55.166428571428575</v>
      </c>
      <c r="C12" s="26">
        <v>10.90764705882353</v>
      </c>
      <c r="D12" s="26">
        <v>30.895483870967741</v>
      </c>
    </row>
    <row r="13" spans="1:4" x14ac:dyDescent="0.25">
      <c r="A13" s="25" t="s">
        <v>11</v>
      </c>
      <c r="B13" s="26">
        <v>130.64363636363635</v>
      </c>
      <c r="C13" s="26">
        <v>18.820399999999999</v>
      </c>
      <c r="D13" s="26">
        <v>38.985245901639345</v>
      </c>
    </row>
    <row r="14" spans="1:4" x14ac:dyDescent="0.25">
      <c r="A14" s="24" t="s">
        <v>27</v>
      </c>
      <c r="B14" s="31"/>
      <c r="C14" s="31"/>
      <c r="D14" s="31"/>
    </row>
    <row r="15" spans="1:4" x14ac:dyDescent="0.25">
      <c r="A15" s="25" t="s">
        <v>10</v>
      </c>
      <c r="B15" s="26">
        <v>88.446315789473687</v>
      </c>
      <c r="C15" s="26">
        <v>18.317083333333333</v>
      </c>
      <c r="D15" s="26">
        <v>49.304418604651168</v>
      </c>
    </row>
    <row r="16" spans="1:4" x14ac:dyDescent="0.25">
      <c r="A16" s="25" t="s">
        <v>11</v>
      </c>
      <c r="B16" s="26">
        <v>83.696923076923071</v>
      </c>
      <c r="C16" s="26">
        <v>18.36611111111111</v>
      </c>
      <c r="D16" s="26">
        <v>35.698775510204079</v>
      </c>
    </row>
    <row r="17" spans="1:4" x14ac:dyDescent="0.25">
      <c r="A17" s="24" t="s">
        <v>28</v>
      </c>
      <c r="B17" s="31"/>
      <c r="C17" s="31"/>
      <c r="D17" s="31"/>
    </row>
    <row r="18" spans="1:4" x14ac:dyDescent="0.25">
      <c r="A18" s="25" t="s">
        <v>10</v>
      </c>
      <c r="B18" s="26">
        <v>86.20703703703704</v>
      </c>
      <c r="C18" s="26">
        <v>12.388260869565217</v>
      </c>
      <c r="D18" s="26">
        <v>52.250399999999999</v>
      </c>
    </row>
    <row r="19" spans="1:4" x14ac:dyDescent="0.25">
      <c r="A19" s="25" t="s">
        <v>11</v>
      </c>
      <c r="B19" s="26">
        <v>66.261538461538464</v>
      </c>
      <c r="C19" s="26">
        <v>33.782258064516128</v>
      </c>
      <c r="D19" s="26">
        <v>43.378409090909095</v>
      </c>
    </row>
    <row r="20" spans="1:4" x14ac:dyDescent="0.25">
      <c r="A20" s="24" t="s">
        <v>29</v>
      </c>
      <c r="B20" s="31"/>
      <c r="C20" s="31"/>
      <c r="D20" s="31"/>
    </row>
    <row r="21" spans="1:4" x14ac:dyDescent="0.25">
      <c r="A21" s="25" t="s">
        <v>10</v>
      </c>
      <c r="B21" s="26">
        <v>68.317826086956515</v>
      </c>
      <c r="C21" s="26">
        <v>12.6516</v>
      </c>
      <c r="D21" s="26">
        <v>39.324999999999996</v>
      </c>
    </row>
    <row r="22" spans="1:4" x14ac:dyDescent="0.25">
      <c r="A22" s="25" t="s">
        <v>11</v>
      </c>
      <c r="B22" s="26">
        <v>74.398571428571429</v>
      </c>
      <c r="C22" s="26">
        <v>19.814146341463413</v>
      </c>
      <c r="D22" s="26">
        <v>33.708363636363636</v>
      </c>
    </row>
    <row r="23" spans="1:4" x14ac:dyDescent="0.25">
      <c r="A23" s="24" t="s">
        <v>30</v>
      </c>
      <c r="B23" s="31"/>
      <c r="C23" s="31"/>
      <c r="D23" s="31"/>
    </row>
    <row r="24" spans="1:4" x14ac:dyDescent="0.25">
      <c r="A24" s="25" t="s">
        <v>10</v>
      </c>
      <c r="B24" s="26">
        <v>73.84571428571428</v>
      </c>
      <c r="C24" s="26">
        <v>7.696315789473684</v>
      </c>
      <c r="D24" s="26">
        <v>42.424750000000003</v>
      </c>
    </row>
    <row r="25" spans="1:4" x14ac:dyDescent="0.25">
      <c r="A25" s="25" t="s">
        <v>11</v>
      </c>
      <c r="B25" s="26">
        <v>93.846666666666664</v>
      </c>
      <c r="C25" s="26">
        <v>17.697741935483872</v>
      </c>
      <c r="D25" s="26">
        <v>45.670816326530613</v>
      </c>
    </row>
    <row r="26" spans="1:4" x14ac:dyDescent="0.25">
      <c r="A26" s="24" t="s">
        <v>12</v>
      </c>
      <c r="B26" s="26">
        <v>82.002983870967753</v>
      </c>
      <c r="C26" s="26">
        <v>18.742371638141808</v>
      </c>
      <c r="D26" s="26">
        <v>42.621567732115679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8"/>
  <sheetViews>
    <sheetView tabSelected="1" workbookViewId="0"/>
  </sheetViews>
  <sheetFormatPr defaultRowHeight="15" x14ac:dyDescent="0.25"/>
  <cols>
    <col min="1" max="1" width="14.140625" bestFit="1" customWidth="1"/>
    <col min="2" max="2" width="17" bestFit="1" customWidth="1"/>
    <col min="3" max="3" width="10.28515625" bestFit="1" customWidth="1"/>
  </cols>
  <sheetData>
    <row r="3" spans="1:3" x14ac:dyDescent="0.25">
      <c r="A3" s="23" t="s">
        <v>8</v>
      </c>
      <c r="B3" t="s">
        <v>9</v>
      </c>
      <c r="C3" t="s">
        <v>43</v>
      </c>
    </row>
    <row r="4" spans="1:3" x14ac:dyDescent="0.25">
      <c r="A4" s="24" t="s">
        <v>20</v>
      </c>
      <c r="B4" s="31"/>
      <c r="C4" s="31"/>
    </row>
    <row r="5" spans="1:3" x14ac:dyDescent="0.25">
      <c r="A5" s="25" t="s">
        <v>44</v>
      </c>
      <c r="B5" s="27">
        <v>21</v>
      </c>
      <c r="C5" s="26"/>
    </row>
    <row r="6" spans="1:3" x14ac:dyDescent="0.25">
      <c r="A6" s="25" t="s">
        <v>45</v>
      </c>
      <c r="B6" s="27">
        <v>26</v>
      </c>
      <c r="C6" s="26">
        <v>5</v>
      </c>
    </row>
    <row r="7" spans="1:3" x14ac:dyDescent="0.25">
      <c r="A7" s="25" t="s">
        <v>46</v>
      </c>
      <c r="B7" s="27">
        <v>34</v>
      </c>
      <c r="C7" s="26">
        <v>8</v>
      </c>
    </row>
    <row r="8" spans="1:3" x14ac:dyDescent="0.25">
      <c r="A8" s="25" t="s">
        <v>47</v>
      </c>
      <c r="B8" s="27">
        <v>42</v>
      </c>
      <c r="C8" s="26">
        <v>10</v>
      </c>
    </row>
    <row r="9" spans="1:3" x14ac:dyDescent="0.25">
      <c r="A9" s="24" t="s">
        <v>48</v>
      </c>
      <c r="B9" s="27">
        <v>42</v>
      </c>
      <c r="C9" s="26">
        <v>23</v>
      </c>
    </row>
    <row r="10" spans="1:3" x14ac:dyDescent="0.25">
      <c r="A10" s="24" t="s">
        <v>21</v>
      </c>
      <c r="B10" s="31"/>
      <c r="C10" s="31"/>
    </row>
    <row r="11" spans="1:3" x14ac:dyDescent="0.25">
      <c r="A11" s="25" t="s">
        <v>44</v>
      </c>
      <c r="B11" s="27">
        <v>52</v>
      </c>
      <c r="C11" s="26">
        <v>11</v>
      </c>
    </row>
    <row r="12" spans="1:3" x14ac:dyDescent="0.25">
      <c r="A12" s="25" t="s">
        <v>45</v>
      </c>
      <c r="B12" s="27">
        <v>62</v>
      </c>
      <c r="C12" s="26">
        <v>10</v>
      </c>
    </row>
    <row r="13" spans="1:3" x14ac:dyDescent="0.25">
      <c r="A13" s="25" t="s">
        <v>46</v>
      </c>
      <c r="B13" s="27">
        <v>82</v>
      </c>
      <c r="C13" s="26">
        <v>21</v>
      </c>
    </row>
    <row r="14" spans="1:3" x14ac:dyDescent="0.25">
      <c r="A14" s="25" t="s">
        <v>47</v>
      </c>
      <c r="B14" s="27">
        <v>104</v>
      </c>
      <c r="C14" s="26">
        <v>25</v>
      </c>
    </row>
    <row r="15" spans="1:3" x14ac:dyDescent="0.25">
      <c r="A15" s="24" t="s">
        <v>49</v>
      </c>
      <c r="B15" s="27">
        <v>104</v>
      </c>
      <c r="C15" s="26">
        <v>67</v>
      </c>
    </row>
    <row r="16" spans="1:3" x14ac:dyDescent="0.25">
      <c r="A16" s="24" t="s">
        <v>22</v>
      </c>
      <c r="B16" s="31"/>
      <c r="C16" s="31"/>
    </row>
    <row r="17" spans="1:3" x14ac:dyDescent="0.25">
      <c r="A17" s="25" t="s">
        <v>44</v>
      </c>
      <c r="B17" s="27">
        <v>93</v>
      </c>
      <c r="C17" s="26">
        <v>28</v>
      </c>
    </row>
    <row r="18" spans="1:3" x14ac:dyDescent="0.25">
      <c r="A18" s="25" t="s">
        <v>45</v>
      </c>
      <c r="B18" s="27">
        <v>96</v>
      </c>
      <c r="C18" s="26">
        <v>51</v>
      </c>
    </row>
    <row r="19" spans="1:3" x14ac:dyDescent="0.25">
      <c r="A19" s="25" t="s">
        <v>46</v>
      </c>
      <c r="B19" s="27">
        <v>107</v>
      </c>
      <c r="C19" s="26">
        <v>77</v>
      </c>
    </row>
    <row r="20" spans="1:3" x14ac:dyDescent="0.25">
      <c r="A20" s="25" t="s">
        <v>47</v>
      </c>
      <c r="B20" s="27">
        <v>112</v>
      </c>
      <c r="C20" s="26">
        <v>50</v>
      </c>
    </row>
    <row r="21" spans="1:3" x14ac:dyDescent="0.25">
      <c r="A21" s="24" t="s">
        <v>50</v>
      </c>
      <c r="B21" s="27">
        <v>112</v>
      </c>
      <c r="C21" s="26">
        <v>206</v>
      </c>
    </row>
    <row r="22" spans="1:3" x14ac:dyDescent="0.25">
      <c r="A22" s="24" t="s">
        <v>23</v>
      </c>
      <c r="B22" s="31"/>
      <c r="C22" s="31"/>
    </row>
    <row r="23" spans="1:3" x14ac:dyDescent="0.25">
      <c r="A23" s="25" t="s">
        <v>44</v>
      </c>
      <c r="B23" s="27">
        <v>118</v>
      </c>
      <c r="C23" s="26">
        <v>52</v>
      </c>
    </row>
    <row r="24" spans="1:3" x14ac:dyDescent="0.25">
      <c r="A24" s="25" t="s">
        <v>45</v>
      </c>
      <c r="B24" s="27">
        <v>139</v>
      </c>
      <c r="C24" s="26">
        <v>99</v>
      </c>
    </row>
    <row r="25" spans="1:3" x14ac:dyDescent="0.25">
      <c r="A25" s="25" t="s">
        <v>46</v>
      </c>
      <c r="B25" s="27">
        <v>139</v>
      </c>
      <c r="C25" s="26">
        <v>114</v>
      </c>
    </row>
    <row r="26" spans="1:3" x14ac:dyDescent="0.25">
      <c r="A26" s="25" t="s">
        <v>47</v>
      </c>
      <c r="B26" s="27">
        <v>148</v>
      </c>
      <c r="C26" s="26">
        <v>62</v>
      </c>
    </row>
    <row r="27" spans="1:3" x14ac:dyDescent="0.25">
      <c r="A27" s="24" t="s">
        <v>51</v>
      </c>
      <c r="B27" s="27">
        <v>148</v>
      </c>
      <c r="C27" s="26">
        <v>327</v>
      </c>
    </row>
    <row r="28" spans="1:3" x14ac:dyDescent="0.25">
      <c r="A28" s="24" t="s">
        <v>12</v>
      </c>
      <c r="B28" s="27">
        <v>148</v>
      </c>
      <c r="C28" s="26">
        <v>623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a 4 3 1 4 2 2 - 2 3 7 c - 4 3 1 d - 9 9 6 a - f b 7 1 8 2 f f 6 e 5 1 " > < 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 2 0 2 0 - 0 6 - 0 8 T 0 9 : 0 9 : 1 4 . 1 6 8 9 9 6 + 1 0 : 0 0 < / L a s t P r o c e s s e d T i m e > < / D a t a M o d e l i n g S a n d b o x . S e r i a l i z e d S a n d b o x E r r o r C a c h e > ] ] > < / C u s t o m C o n t e n t > < / G e m i n i > 
</file>

<file path=customXml/item11.xml>��< ? x m l   v e r s i o n = " 1 . 0 "   e n c o d i n g = " U T F - 1 6 " ? > < G e m i n i   x m l n s = " h t t p : / / g e m i n i / p i v o t c u s t o m i z a t i o n / d 2 b 6 2 e b 2 - e 4 6 1 - 4 9 4 2 - 9 9 e 9 - 2 e 9 3 d 1 a b a 3 9 6 " > < 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12.xml>��< ? x m l   v e r s i o n = " 1 . 0 "   e n c o d i n g = " U T F - 1 6 " ? > < G e m i n i   x m l n s = " h t t p : / / g e m i n i / p i v o t c u s t o m i z a t i o n / 9 3 4 f 5 0 b d - a 3 8 7 - 4 7 b c - 9 1 e 0 - 7 d 0 e 3 9 e 4 b 0 4 4 " > < 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3.xml>��< ? x m l   v e r s i o n = " 1 . 0 "   e n c o d i n g = " U T F - 1 6 " ? > < G e m i n i   x m l n s = " h t t p : / / g e m i n i / p i v o t c u s t o m i z a t i o n / f 2 2 a 5 2 3 e - 3 0 7 b - 4 7 d 7 - 9 3 4 9 - 3 f f 3 f d 9 b 9 c 0 d " > < 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4.xml>��< ? x m l   v e r s i o n = " 1 . 0 "   e n c o d i n g = " U T F - 1 6 " ? > < G e m i n i   x m l n s = " h t t p : / / g e m i n i / p i v o t c u s t o m i z a t i o n / M a n u a l C a l c M o d e " > < C u s t o m C o n t e n t > < ! [ C D A T A [ F a l s 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 D a t a _ a 3 c a b 3 5 d - b 5 4 f - 4 a a f - 9 8 f 7 - 9 5 8 6 2 7 e c 7 7 8 b 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I s S a n d b o x E m b e d d e d " > < C u s t o m C o n t e n t > < ! [ C D A T A [ y e s ] ] > < / C u s t o m C o n t e n t > < / G e m i n i > 
</file>

<file path=customXml/item17.xml>��< ? x m l   v e r s i o n = " 1 . 0 "   e n c o d i n g = " U T F - 1 6 " ? > < G e m i n i   x m l n s = " h t t p : / / g e m i n i / p i v o t c u s t o m i z a t i o n / e 9 f 9 9 d 4 1 - 4 a c a - 4 5 c 4 - a c 5 5 - 9 5 9 8 5 5 7 2 8 6 f 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8.xml>��< ? x m l   v e r s i o n = " 1 . 0 "   e n c o d i n g = " U T F - 1 6 " ? > < G e m i n i   x m l n s = " h t t p : / / g e m i n i / p i v o t c u s t o m i z a t i o n / c c a 4 7 7 a 5 - f b 0 0 - 4 d 9 1 - 9 5 4 c - a b d 3 e 2 7 0 0 3 f 5 " > < 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 T r u e 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19.xml>��< ? x m l   v e r s i o n = " 1 . 0 "   e n c o d i n g = " U T F - 1 6 " ? > < G e m i n i   x m l n s = " h t t p : / / g e m i n i / p i v o t c u s t o m i z a t i o n / C l i e n t W i n d o w X M L " > < C u s t o m C o n t e n t > < ! [ C D A T A [ H R   D a t a _ a 3 c a b 3 5 d - b 5 4 f - 4 a a f - 9 8 f 7 - 9 5 8 6 2 7 e c 7 7 8 b ] ] > < / C u s t o m C o n t e n t > < / G e m i n i > 
</file>

<file path=customXml/item2.xml>��< ? x m l   v e r s i o n = " 1 . 0 "   e n c o d i n g = " U T F - 1 6 " ? > < G e m i n i   x m l n s = " h t t p : / / g e m i n i / p i v o t c u s t o m i z a t i o n / S h o w H i d d e n " > < C u s t o m C o n t e n t > < ! [ C D A T A [ T r u e ] ] > < / C u s t o m C o n t e n t > < / G e m i n i > 
</file>

<file path=customXml/item20.xml>��< ? x m l   v e r s i o n = " 1 . 0 "   e n c o d i n g = " U T F - 1 6 " ? > < G e m i n i   x m l n s = " h t t p : / / g e m i n i / p i v o t c u s t o m i z a t i o n / 0 1 3 8 a e 2 2 - 7 7 2 c - 4 8 1 c - 9 f 7 2 - b 1 b 7 d 9 c 1 d 1 9 2 " > < 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 M e a s u r e s \ S u m   o f   B a d H i r e s < / K e y > < / D i a g r a m O b j e c t K e y > < D i a g r a m O b j e c t K e y > < K e y > M e a s u r e s \ S u m   o f   B a d H i r e s \ T a g I n f o \ F o r m u l a < / K e y > < / D i a g r a m O b j e c t K e y > < D i a g r a m O b j e c t K e y > < K e y > M e a s u r e s \ S u m   o f   B a d H i r e s \ T a g I n f o \ V a l u e < / K e y > < / D i a g r a m O b j e c t K e y > < D i a g r a m O b j e c t K e y > < K e y > M e a s u r e s \ E m p C o u n t < / K e y > < / D i a g r a m O b j e c t K e y > < D i a g r a m O b j e c t K e y > < K e y > M e a s u r e s \ E m p C o u n t \ T a g I n f o \ F o r m u l a < / K e y > < / D i a g r a m O b j e c t K e y > < D i a g r a m O b j e c t K e y > < K e y > M e a s u r e s \ E m p C o u n t \ T a g I n f o \ V a l u e 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 M e a s u r e s \ A v g .   T e n u r e   M o n t h s < / K e y > < / D i a g r a m O b j e c t K e y > < D i a g r a m O b j e c t K e y > < K e y > M e a s u r e s \ A v g .   T e n u r e   M o n t h s \ T a g I n f o \ F o r m u l a < / K e y > < / D i a g r a m O b j e c t K e y > < D i a g r a m O b j e c t K e y > < K e y > M e a s u r e s \ A v g .   T e n u r e   M o n t h s \ T a g I n f o \ V a l u e < / K e y > < / D i a g r a m O b j e c t K e y > < D i a g r a m O b j e c t K e y > < K e y > M e a s u r e s \ S e p a r a t i o n s < / K e y > < / D i a g r a m O b j e c t K e y > < D i a g r a m O b j e c t K e y > < K e y > M e a s u r e s \ S e p a r a t i o n s \ T a g I n f o \ F o r m u l a < / K e y > < / D i a g r a m O b j e c t K e y > < D i a g r a m O b j e c t K e y > < K e y > M e a s u r e s \ S e p a r a t i o n s \ T a g I n f o \ V a l u e < / K e y > < / D i a g r a m O b j e c t K e y > < D i a g r a m O b j e c t K e y > < K e y > M e a s u r e s \ T O   % < / K e y > < / D i a g r a m O b j e c t K e y > < D i a g r a m O b j e c t K e y > < K e y > M e a s u r e s \ T O   % \ T a g I n f o \ F o r m u l a < / K e y > < / D i a g r a m O b j e c t K e y > < D i a g r a m O b j e c t K e y > < K e y > M e a s u r e s \ T O   % \ T a g I n f o \ V a l u e 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D i a g r a m O b j e c t K e y > < K e y > L i n k s \ & l t ; C o l u m n s \ S u m   o f   B a d H i r e s & g t ; - & l t ; M e a s u r e s \ B a d H i r e s & g t ; < / K e y > < / D i a g r a m O b j e c t K e y > < D i a g r a m O b j e c t K e y > < K e y > L i n k s \ & l t ; C o l u m n s \ S u m   o f   B a d H i r e s & g t ; - & l t ; M e a s u r e s \ B a d H i r e s & g t ; \ C O L U M N < / K e y > < / D i a g r a m O b j e c t K e y > < D i a g r a m O b j e c t K e y > < K e y > L i n k s \ & l t ; C o l u m n s \ S u m   o f   B a d H i r e s & g t ; - & l t ; M e a s u r e s \ B a d H i r e s & g t ; \ M E A S U R E 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 M e a s u r e s \ S u m   o f   B a d H i r e s < / K e y > < / a : K e y > < a : V a l u e   i : t y p e = " M e a s u r e G r i d N o d e V i e w S t a t e " > < C o l u m n > 1 5 < / C o l u m n > < L a y e d O u t > t r u e < / L a y e d O u t > < W a s U I I n v i s i b l e > t r u e < / W a s U I I n v i s i b l e > < / a : V a l u e > < / a : K e y V a l u e O f D i a g r a m O b j e c t K e y a n y T y p e z b w N T n L X > < a : K e y V a l u e O f D i a g r a m O b j e c t K e y a n y T y p e z b w N T n L X > < a : K e y > < K e y > M e a s u r e s \ S u m   o f   B a d H i r e s \ T a g I n f o \ F o r m u l a < / K e y > < / a : K e y > < a : V a l u e   i : t y p e = " M e a s u r e G r i d V i e w S t a t e I D i a g r a m T a g A d d i t i o n a l I n f o " / > < / a : K e y V a l u e O f D i a g r a m O b j e c t K e y a n y T y p e z b w N T n L X > < a : K e y V a l u e O f D i a g r a m O b j e c t K e y a n y T y p e z b w N T n L X > < a : K e y > < K e y > M e a s u r e s \ S u m   o f   B a d H i r e s \ T a g I n f o \ V a l u e 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 M e a s u r e s \ S e p a r a t i o n s < / K e y > < / a : K e y > < a : V a l u e   i : t y p e = " M e a s u r e G r i d N o d e V i e w S t a t e " > < L a y e d O u t > t r u e < / L a y e d O u t > < R o w > 4 < / R o w > < / a : V a l u e > < / a : K e y V a l u e O f D i a g r a m O b j e c t K e y a n y T y p e z b w N T n L X > < a : K e y V a l u e O f D i a g r a m O b j e c t K e y a n y T y p e z b w N T n L X > < a : K e y > < K e y > M e a s u r e s \ S e p a r a t i o n s \ T a g I n f o \ F o r m u l a < / K e y > < / a : K e y > < a : V a l u e   i : t y p e = " M e a s u r e G r i d V i e w S t a t e I D i a g r a m T a g A d d i t i o n a l I n f o " / > < / a : K e y V a l u e O f D i a g r a m O b j e c t K e y a n y T y p e z b w N T n L X > < a : K e y V a l u e O f D i a g r a m O b j e c t K e y a n y T y p e z b w N T n L X > < a : K e y > < K e y > M e a s u r e s \ S e p a r a t i o n s \ T a g I n f o \ V a l u e < / K e y > < / a : K e y > < a : V a l u e   i : t y p e = " M e a s u r e G r i d V i e w S t a t e I D i a g r a m T a g A d d i t i o n a l I n f o " / > < / a : K e y V a l u e O f D i a g r a m O b j e c t K e y a n y T y p e z b w N T n L X > < a : K e y V a l u e O f D i a g r a m O b j e c t K e y a n y T y p e z b w N T n L X > < a : K e y > < K e y > M e a s u r e s \ T O   % < / K e y > < / a : K e y > < a : V a l u e   i : t y p e = " M e a s u r e G r i d N o d e V i e w S t a t e " > < L a y e d O u t > t r u e < / L a y e d O u t > < R o w > 5 < / R o w > < / a : V a l u e > < / a : K e y V a l u e O f D i a g r a m O b j e c t K e y a n y T y p e z b w N T n L X > < a : K e y V a l u e O f D i a g r a m O b j e c t K e y a n y T y p e z b w N T n L X > < a : K e y > < K e y > M e a s u r e s \ T O   % \ T a g I n f o \ F o r m u l a < / K e y > < / a : K e y > < a : V a l u e   i : t y p e = " M e a s u r e G r i d V i e w S t a t e I D i a g r a m T a g A d d i t i o n a l I n f o " / > < / a : K e y V a l u e O f D i a g r a m O b j e c t K e y a n y T y p e z b w N T n L X > < a : K e y V a l u e O f D i a g r a m O b j e c t K e y a n y T y p e z b w N T n L X > < a : K e y > < K e y > M e a s u r e s \ T O   % \ T a g I n f o \ V a l u e 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a : K e y V a l u e O f D i a g r a m O b j e c t K e y a n y T y p e z b w N T n L X > < a : K e y > < K e y > L i n k s \ & l t ; C o l u m n s \ S u m   o f   B a d H i r e s & g t ; - & l t ; M e a s u r e s \ B a d H i r e s & g t ; < / K e y > < / a : K e y > < a : V a l u e   i : t y p e = " M e a s u r e G r i d V i e w S t a t e I D i a g r a m L i n k " / > < / a : K e y V a l u e O f D i a g r a m O b j e c t K e y a n y T y p e z b w N T n L X > < a : K e y V a l u e O f D i a g r a m O b j e c t K e y a n y T y p e z b w N T n L X > < a : K e y > < K e y > L i n k s \ & l t ; C o l u m n s \ S u m   o f   B a d H i r e s & g t ; - & l t ; M e a s u r e s \ B a d H i r e s & g t ; \ C O L U M N < / K e y > < / a : K e y > < a : V a l u e   i : t y p e = " M e a s u r e G r i d V i e w S t a t e I D i a g r a m L i n k E n d p o i n t " / > < / a : K e y V a l u e O f D i a g r a m O b j e c t K e y a n y T y p e z b w N T n L X > < a : K e y V a l u e O f D i a g r a m O b j e c t K e y a n y T y p e z b w N T n L X > < a : K e y > < K e y > L i n k s \ & l t ; C o l u m n s \ S u m   o f   B a d H i r e s & g t ; - & l t ; M e a s u r e s \ B a d H i r e s & g t ; \ M E A S U R E < / K e y > < / a : K e y > < a : V a l u e   i : t y p e = " M e a s u r e G r i d V i e w S t a t e I D i a g r a m L i n k E n d p o i n t " / > < / a : K e y V a l u e O f D i a g r a m O b j e c t K e y a n y T y p e z b w N T n L X > < / V i e w S t a t e s > < / D i a g r a m M a n a g e r . S e r i a l i z a b l e D i a g r a m > < / A r r a y O f D i a g r a m M a n a g e r . S e r i a l i z a b l e D i a g r a m > ] ] > < / C u s t o m C o n t e n t > < / G e m i n i > 
</file>

<file path=customXml/item23.xml>��< ? x m l   v e r s i o n = " 1 . 0 "   e n c o d i n g = " U T F - 1 6 " ? > < G e m i n i   x m l n s = " h t t p : / / g e m i n i / p i v o t c u s t o m i z a t i o n / P o w e r P i v o t V e r s i o n " > < C u s t o m C o n t e n t > < ! [ C D A T A [ 2 0 1 5 . 1 3 0 . 8 0 0 . 1 3 2 1 ] ] > < / 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T a b l e O r d e r " > < C u s t o m C o n t e n t > < ! [ C D A T A [ H R   D a t a _ a 3 c a b 3 5 d - b 5 4 f - 4 a a f - 9 8 f 7 - 9 5 8 6 2 7 e c 7 7 8 b ] ] > < / C u s t o m C o n t e n t > < / G e m i n i > 
</file>

<file path=customXml/item26.xml>��< ? x m l   v e r s i o n = " 1 . 0 "   e n c o d i n g = " U T F - 1 6 " ? > < G e m i n i   x m l n s = " h t t p : / / g e m i n i / p i v o t c u s t o m i z a t i o n / T a b l e X M L _ H R   D a t a _ a 3 c a b 3 5 d - b 5 4 f - 4 a a f - 9 8 f 7 - 9 5 8 6 2 7 e c 7 7 8 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 E m p I D < / s t r i n g > < / k e y > < v a l u e > < i n t > 7 6 < / i n t > < / v a l u e > < / i t e m > < i t e m > < k e y > < s t r i n g > G e n d e r < / s t r i n g > < / k e y > < v a l u e > < i n t > 8 2 < / i n t > < / v a l u e > < / i t e m > < i t e m > < k e y > < s t r i n g > A g e < / s t r i n g > < / k e y > < v a l u e > < i n t > 6 0 < / i n t > < / v a l u e > < / i t e m > < i t e m > < k e y > < s t r i n g > E t h n i c G r o u p < / s t r i n g > < / k e y > < v a l u e > < i n t > 1 1 2 < / i n t > < / v a l u e > < / i t e m > < i t e m > < k e y > < s t r i n g > F P < / s t r i n g > < / k e y > < v a l u e > < i n t > 5 1 < / i n t > < / v a l u e > < / i t e m > < i t e m > < k e y > < s t r i n g > T e r m D a t e < / s t r i n g > < / k e y > < v a l u e > < i n t > 9 6 < / i n t > < / v a l u e > < / i t e m > < i t e m > < k e y > < s t r i n g > i s N e w H i r e < / s t r i n g > < / k e y > < v a l u e > < i n t > 1 0 1 < / i n t > < / v a l u e > < / i t e m > < i t e m > < k e y > < s t r i n g > B U   R e g i o n < / s t r i n g > < / k e y > < v a l u e > < i n t > 9 9 < / i n t > < / v a l u e > < / i t e m > < i t e m > < k e y > < s t r i n g > H i r e D a t e < / s t r i n g > < / k e y > < v a l u e > < i n t > 9 1 < / i n t > < / v a l u e > < / i t e m > < i t e m > < k e y > < s t r i n g > P a y T y p e < / s t r i n g > < / k e y > < v a l u e > < i n t > 8 7 < / i n t > < / v a l u e > < / i t e m > < i t e m > < k e y > < s t r i n g > T e r m R e a s o n < / s t r i n g > < / k e y > < v a l u e > < i n t > 1 1 2 < / i n t > < / v a l u e > < / i t e m > < i t e m > < k e y > < s t r i n g > A g e G r o u p < / s t r i n g > < / k e y > < v a l u e > < i n t > 9 8 < / i n t > < / v a l u e > < / i t e m > < i t e m > < k e y > < s t r i n g > T e n u r e D a y s < / s t r i n g > < / k e y > < v a l u e > < i n t > 1 0 8 < / i n t > < / v a l u e > < / i t e m > < i t e m > < k e y > < s t r i n g > T e n u r e M o n t h s < / s t r i n g > < / k e y > < v a l u e > < i n t > 1 2 6 < / i n t > < / v a l u e > < / i t e m > < i t e m > < k e y > < s t r i n g > B a d H i r e s < / s t r i n g > < / k e y > < v a l u e > < i n t > 9 1 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d 3 e 9 0 0 0 0 - f 7 7 f - 4 0 f c - a a a 0 - d b 2 0 e b 8 4 c 5 c 3 " > < 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 T r u e < / V i s i b l e > < / i t e m > < / C a l c u l a t e d F i e l d s > < S A H o s t H a s h > 0 < / S A H o s t H a s h > < G e m i n i F i e l d L i s t V i s i b l e > T r u e < / G e m i n i F i e l d L i s t V i s i b l e > < / S e t t i n g s > ] ] > < / C u s t o m C o n t e n t > < / G e m i n i > 
</file>

<file path=customXml/item28.xml>��< ? x m l   v e r s i o n = " 1 . 0 "   e n c o d i n g = " U T F - 1 6 " ? > < G e m i n i   x m l n s = " h t t p : / / g e m i n i / p i v o t c u s t o m i z a t i o n / 1 c 1 7 f c e 6 - 9 7 5 b - 4 4 0 b - a 9 e 8 - 2 3 b b d 9 9 9 d 4 d c " > < 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 T r u e < / V i s i b l e > < / i t e m > < i t e m > < M e a s u r e N a m e > T O   % < / M e a s u r e N a m e > < D i s p l a y N a m e > T O   % < / D i s p l a y N a m e > < V i s i b l e > F a l s e < / V i s i b l e > < / i t e m > < / C a l c u l a t e d F i e l d s > < S A H o s t H a s h > 0 < / S A H o s t H a s h > < G e m i n i F i e l d L i s t V i s i b l e > T r u e < / G e m i n i F i e l d L i s t V i s i b l e > < / S e t t i n g s > ] ] > < / C u s t o m C o n t e n t > < / G e m i n i > 
</file>

<file path=customXml/item3.xml>��< ? x m l   v e r s i o n = " 1 . 0 "   e n c o d i n g = " U T F - 1 6 " ? > < G e m i n i   x m l n s = " h t t p : / / g e m i n i / p i v o t c u s t o m i z a t i o n / L i n k e d T a b l e U p d a t e M o d e " > < C u s t o m C o n t e n t > < ! [ C D A T A [ T r u e ] ] > < / C u s t o m C o n t e n t > < / G e m i n i > 
</file>

<file path=customXml/item4.xml>��< ? x m l   v e r s i o n = " 1 . 0 "   e n c o d i n g = " U T F - 1 6 " ? > < G e m i n i   x m l n s = " h t t p : / / g e m i n i / p i v o t c u s t o m i z a t i o n / 9 5 e 2 3 0 9 d - 3 2 2 e - 4 6 c f - b 5 d 1 - 1 9 9 6 d c 7 5 e 3 f 0 " > < C u s t o m C o n t e n t > < ! [ C D A T A [ < ? x m l   v e r s i o n = " 1 . 0 "   e n c o d i n g = " u t f - 1 6 " ? > < S e t t i n g s > < C a l c u l a t e d F i e l d s > < i t e m > < M e a s u r e N a m e > E m p C o u n t < / M e a s u r e N a m e > < D i s p l a y N a m e > E m p C o u n t < / D i s p l a y N a m e > < V i s i b l e > F a l s e < / V i s i b l e > < / i t e m > < i t e m > < M e a s u r e N a m e > A c t i v e   E m p l o y e e s < / M e a s u r e N a m e > < D i s p l a y N a m e > A c t i v e   E m p l o y e e s < / D i s p l a y N a m e > < V i s i b l e > F a l s e < / V i s i b l e > < / i t e m > < i t e m > < M e a s u r e N a m e > N e w   H i r e s < / M e a s u r e N a m e > < D i s p l a y N a m e > N e w   H i r e s < / D i s p l a y N a m e > < V i s i b l e > F a l s e 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D a t a M a s h u p   s q m i d = " 6 4 8 a a a d b - 7 2 4 8 - 4 0 1 0 - b e a 2 - 0 e a 2 3 a 8 c 2 1 8 a "   x m l n s = " h t t p : / / s c h e m a s . m i c r o s o f t . c o m / D a t a M a s h u p " > A A A A A H E G A A B Q S w M E F A A C A A g A a 6 5 S T j p j 4 H + n A A A A + A A A A B I A H A B D b 2 5 m a W c v U G F j a 2 F n Z S 5 4 b W w g o h g A K K A U A A A A A A A A A A A A A A A A A A A A A A A A A A A A h Y 8 x D o I w G E a v Q r r T F l A k 5 K f E u E p i Y j S u T a 3 Q C M X Q Y r m b g 0 f y C p I o 6 u b 4 v b z h f Y / b H f K h q b 2 r 7 I x q d Y Y C T J E n t W i P S p c Z 6 u 3 J T 1 D O Y M P F m Z f S G 2 V t 0 s E c M 1 R Z e 0 k J c c 5 h F + G 2 K 0 l I a U A O x X o r K t l w 9 J H V f 9 l X 2 l i u h U Q M 9 q 8 Y F u I 4 x v N o E e N k F g C Z M B R K f 5 V w L M Y U y A + E V V / b v p N M a n + 5 A z J N I O 8 X 7 A l Q S w M E F A A C A A g A a 6 5 S 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u u U k 6 D v w y f a A M A A N M K A A A T A B w A R m 9 y b X V s Y X M v U 2 V j d G l v b j E u b S C i G A A o o B Q A A A A A A A A A A A A A A A A A A A A A A A A A A A D V V U 1 v 2 z g Q v Q f I f y C Y i w 1 o j T r o 9 t C u W q T + q H 1 I 4 t g u 9 m D 5 Q F s T m 6 h E e U n K j W D 4 v 3 d I K p J s W e 0 e F l j U F 1 M z w 3 l v 3 g x J B W v N E 0 F m 7 r / 7 4 f r q + k p t m Y S Q 3 N D R l P S Z Z p T 4 J A J 9 f U X w N 0 t S u Q a 0 D J M o B N k Z 8 g h U i / b e B 1 8 V S B X E m Q h Z 8 C i g L / k e y B / k P i O P I u I C y F w y L r j Y k F G 6 C l 4 / i g X p J U K D 0 M E s i y K 2 S h U o c v 8 4 H w W D l z V E Q Z + p 7 S p h M l S 3 w d + w 4 o I h G B L M 1 2 T y R J g I y W Q S 5 K w D 2 v Y c 5 R u K J D W Y m k Y 8 D E E Q S 7 p r 6 p q z V Q S d G U Q o w D T 5 r l q u P o 8 A W 2 / J 4 k 5 r y V e p B r X 8 t H C b l 5 / I X x + J l i m U + c d i n 3 w D 0 k u V T m I y T I V T s w S 4 C 8 N e E q W x a D W S 8 Q h F K Y R 6 T m R s b e R Z Y j I U l u Z s b h o D W o t c v G W 7 J D U F w W K E c c D V c p 0 n t 7 e a 6 X v k Q B 8 w 0 n B z u n T s 5 7 E K E i d 7 B H n U W 5 A X o J y y J V S N l M G o 5 v 6 J D B X Y w c s O u 4 1 5 L E q e r Q L r / H Z d 6 N 5 A 9 a e 6 u 2 w u 1 t A z J T Q 2 4 Y b O W L x D k 7 H T d q U V v S 0 T G 8 M 2 2 0 F J s k j k 8 h u n y d 9 Q m 3 c 4 F 0 r j B q L h R R + N i D j z h T H E t T U O 4 t 2 4 j 9 a x 0 O / e d g y C N X 8 B B J C 1 F H c b q M c O 9 F b w 9 R e Z p L v a h u G k Z p q D j K t U m M i s n a s H + D 7 i s k 7 8 8 1 c y h Q 0 O X M 1 j w i + W N W G Z l f I S + B S Y K n O 9 w m N p l 0 u Y g 0 g N S q b q p T v f P R 6 t r X r d K N J 4 B d I R Z 6 F h e L b x w u H I Z 6 1 6 A I 2 j P B U n 8 + E d m g 5 b N a z 7 y z k 6 R z c D d N 6 d Q t G 6 c l a h Y / v 6 i o v L + K d v R X X 0 f / P 3 4 o H t + Y b Z K x B 5 u w I O b 4 7 F H V t K U o l s V I N M m M Q + 4 p V v W 3 a m F D o Y W Y x V E f S U g s x 8 8 7 x 4 5 L N h m o 3 x k d D 8 m Y P 0 T z d 7 t h E + d W F m C s / S T O G f F A c 0 t O m W p w z L W 6 z K t b j M L r a w p / a d f r J O Y y T U a i z S W / Q h 4 j H H D 5 9 6 S C s f Q L / 7 z i M D s U 5 C 7 J 7 f v f 3 z 1 i N P a a J h p r M I / H L Z e U g E L M u x n y A p 9 O G D C Q x H q H K O c k 9 u L 9 7 u R W 6 / i 6 L Z m k X Y e a f A y T D X s l p 9 F s X z Z x V E a Q 1 b B K Q H S u E F s G I m h y h b G j F 7 P O l 7 + g s t A 0 q P l C w v a v 8 v R G 8 W u k 3 8 j + W G / 7 9 T / 3 2 3 T M b X j j V k L 1 v q 8 n 3 4 A V B L A Q I t A B Q A A g A I A G u u U k 4 6 Y + B / p w A A A P g A A A A S A A A A A A A A A A A A A A A A A A A A A A B D b 2 5 m a W c v U G F j a 2 F n Z S 5 4 b W x Q S w E C L Q A U A A I A C A B r r l J O D 8 r p q 6 Q A A A D p A A A A E w A A A A A A A A A A A A A A A A D z A A A A W 0 N v b n R l b n R f V H l w Z X N d L n h t b F B L A Q I t A B Q A A g A I A G u u U k 6 D v w y f a A M A A N M K A A A T A A A A A A A A A A A A A A A A A O Q B A A B G b 3 J t d W x h c y 9 T Z W N 0 a W 9 u M S 5 t U E s F B g A A A A A D A A M A w g A A A J 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w l A A A A A A A A S i 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Z 0 F B Q U F B Q U F B Q i t W a n l o d 2 V Q T F F v d E U y b T V N M k F W a 0 Y x U n l Z V z V 6 W m 0 5 e W J T Q k d h V 3 h s S U d a e W I y M G d R e n B j Q U F B Q U F B Q U F B Q U F B Q U k 0 c E c 3 N j g r K 0 5 J c T h v Y U V m U 2 J F R m 9 N V T J G d G N H e G x J R k Y x W l h K N U F B R i t W a n l o d 2 V Q T F F v d E U y b T V N M k F W a 0 F B Q U F B Q T 0 9 I i A v P j x F b n R y e S B U e X B l P S J S Z W x h d G l v b n N o a X B z I i B W Y W x 1 Z T 0 i c 0 F B Q U F B Q T 0 9 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E 5 L T A y L T E 2 V D A y O j M w O j A y L j c 2 O T A 3 N z J a I i A v P j x F b n R y e S B U e X B l P S J G a W x s R X J y b 3 J D b 2 R l I i B W Y W x 1 Z T 0 i c 1 V u a 2 5 v d 2 4 i I C 8 + P E V u d H J 5 I F R 5 c G U 9 I k F k Z G V k V G 9 E Y X R h T W 9 k Z W w i I F Z h b H V l P S J s M C I g L z 4 8 R W 5 0 c n k g V H l w Z T 0 i T G 9 h Z F R v U m V w b 3 J 0 R G l z Y W J s Z W Q i I F Z h b H V l P S J s M S I g L z 4 8 R W 5 0 c n k g V H l w Z T 0 i U X V l c n l H c m 9 1 c E l E I i B W Y W x 1 Z T 0 i c 2 J l M W I y O T h l L W Z i Y m M t N D h l M y 1 h Y m N h L T F h M T F m N D l i M T A 1 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A 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T Y W 1 w b G U l M j B G a W x l J T I w U G F y Y W 1 l d G V y M T w v S X R l b V B h d G g + P C 9 J d G V t T G 9 j Y X R p b 2 4 + P F N 0 Y W J s Z U V u d H J p Z X M + P E V u d H J 5 I F R 5 c G U 9 I k l z U H J p d m F 0 Z S I g V m F s d W U 9 I m w w I i A v P j x F b n R y e S B U e X B l P S J M b 2 F k V G 9 S Z X B v c n R E a X N h Y m x l Z C I g V m F s d W U 9 I m w x I i A v P j x F b n R y e S B U e X B l P S J R d W V y e U d y b 3 V w S U Q i I F Z h b H V l P S J z Y m U x Y j I 5 O G U t Z m J i Y y 0 0 O G U z L W F i Y 2 E t M W E x M W Y 0 O W I x M D V h 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T k t M D I t M T Z U M D I 6 M z A 6 M D I u N z c 5 M D c 3 O F o i I C 8 + P E V u d H J 5 I F R 5 c G U 9 I k Z p b G x T d G F 0 d X M i I F Z h b H V l P S J z Q 2 9 t c G x l d G U i I C 8 + P C 9 T d G F i b G V F b n R y a W V z P j w v S X R l b T 4 8 S X R l b T 4 8 S X R l b U x v Y 2 F 0 a W 9 u P j x J d G V t V H l w Z T 5 G b 3 J t d W x h P C 9 J d G V t V H l w Z T 4 8 S X R l b V B h d G g + U 2 V j d G l v b j E v V H J h b n N m b 3 J t J T I w U 2 F t c G x l J T I w R m l s Z S U y M G Z y b 2 0 l M j B D J T N B J T V D P C 9 J d G V t U G F 0 a D 4 8 L 0 l 0 Z W 1 M b 2 N h d G l v b j 4 8 U 3 R h Y m x l R W 5 0 c m l l c z 4 8 R W 5 0 c n k g V H l w Z T 0 i S X N Q c m l 2 Y X R l I i B W Y W x 1 Z T 0 i b D A i I C 8 + P E V u d H J 5 I F R 5 c G U 9 I k x v Y W R U b 1 J l c G 9 y d E R p c 2 F i b G V k I i B W Y W x 1 Z T 0 i b D E i I C 8 + P E V u d H J 5 I F R 5 c G U 9 I l F 1 Z X J 5 R 3 J v d X B J R C I g V m F s d W U 9 I n N h M T N j N T Y 3 Z S 1 l M 2 M x L T Q y Y 2 I t O G I 0 N C 1 k Y T Z l N G N k O D A 1 N j Q 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5 L T A y L T E 2 V D A y O j M w O j A y L j c 4 O T A 4 M j l a I i A v P j x F b n R y e S B U e X B l P S J G a W x s U 3 R h d H V z I i B W Y W x 1 Z T 0 i c 0 N v b X B s Z X R l I i A v P j w v U 3 R h Y m x l R W 5 0 c m l l c z 4 8 L 0 l 0 Z W 0 + P E l 0 Z W 0 + P E l 0 Z W 1 M b 2 N h d G l v b j 4 8 S X R l b V R 5 c G U + R m 9 y b X V s Y T w v S X R l b V R 5 c G U + P E l 0 Z W 1 Q Y X R o P l N l Y 3 R p b 2 4 x L 1 R y Y W 5 z Z m 9 y b S U y M F N h b X B s Z S U y M E Z p b G U l M j B m c m 9 t J T I w Q y U z Q S U 1 Q y 9 T b 3 V y Y 2 U 8 L 0 l 0 Z W 1 Q Y X R o P j w v S X R l b U x v Y 2 F 0 a W 9 u P j x T d G F i b G V F b n R y a W V z I C 8 + P C 9 J d G V t P j x J d G V t P j x J d G V t T G 9 j Y X R p b 2 4 + P E l 0 Z W 1 U e X B l P k Z v c m 1 1 b G E 8 L 0 l 0 Z W 1 U e X B l P j x J d G V t U G F 0 a D 5 T Z W N 0 a W 9 u M S 9 U c m F u c 2 Z v c m 0 l M j B T Y W 1 w b G U l M j B G a W x l J T I w Z n J v b S U y M E M l M 0 E l N U M v U H J v b W 9 0 Z W Q l M j B I Z W F k Z X J z P C 9 J d G V t U G F 0 a D 4 8 L 0 l 0 Z W 1 M b 2 N h d G l v b j 4 8 U 3 R h Y m x l R W 5 0 c m l l c y A v P j w v S X R l b T 4 8 S X R l b T 4 8 S X R l b U x v Y 2 F 0 a W 9 u P j x J d G V t V H l w Z T 5 G b 3 J t d W x h P C 9 J d G V t V H l w Z T 4 8 S X R l b V B h d G g + U 2 V j d G l v b j E v V H J h b n N m b 3 J t J T I w R m l s Z S U y M G Z y b 2 0 l M j B D J T N B J T V D P C 9 J d G V t U G F 0 a D 4 8 L 0 l 0 Z W 1 M b 2 N h d G l v b j 4 8 U 3 R h Y m x l R W 5 0 c m l l c z 4 8 R W 5 0 c n k g V H l w Z T 0 i T G 9 h Z F R v U m V w b 3 J 0 R G l z Y W J s Z W Q i I F Z h b H V l P S J s M S I g L z 4 8 R W 5 0 c n k g V H l w Z T 0 i U X V l c n l H c m 9 1 c E l E I i B W Y W x 1 Z T 0 i c 2 E x M 2 M 1 N j d l L W U z Y z E t N D J j Y i 0 4 Y j Q 0 L W R h N m U 0 Y 2 Q 4 M D U 2 N C 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5 L T A y L T E 2 V D A y O j M w O j A y L j g w N z A 3 N z R a I i A v P j x F b n R y e S B U e X B l P S J G a W x s U 3 R h d H V z I i B W Y W x 1 Z T 0 i c 0 N v b X B s Z X R l I i A v P j w v U 3 R h Y m x l R W 5 0 c m l l c z 4 8 L 0 l 0 Z W 0 + P E l 0 Z W 0 + P E l 0 Z W 1 M b 2 N h d G l v b j 4 8 S X R l b V R 5 c G U + R m 9 y b X V s Y T w v S X R l b V R 5 c G U + P E l 0 Z W 1 Q Y X R o P l N l Y 3 R p b 2 4 x L 1 R y Y W 5 z Z m 9 y b S U y M E Z p b G U l M j B m c m 9 t J T I w Q y U z Q S U 1 Q y 9 T b 3 V y Y 2 U 8 L 0 l 0 Z W 1 Q Y X R o P j w v S X R l b U x v Y 2 F 0 a W 9 u P j x T d G F i b G V F b n R y a W V z I C 8 + P C 9 J d G V t P j x J d G V t P j x J d G V t T G 9 j Y X R p b 2 4 + P E l 0 Z W 1 U e X B l P k Z v c m 1 1 b G E 8 L 0 l 0 Z W 1 U e X B l P j x J d G V t U G F 0 a D 5 T Z W N 0 a W 9 u M S 9 I U i U y M E R h d G E 8 L 0 l 0 Z W 1 Q Y X R o P j w v S X R l b U x v Y 2 F 0 a W 9 u P j x T d G F i b G V F b n R y a W V z P j x F b n R y e S B U e X B l P S J J c 1 B y a X Z h d G U i I F Z h b H V l P S J s M C I g L z 4 8 R W 5 0 c n k g V H l w Z T 0 i T m F 2 a W d h d G l v b l N 0 Z X B O Y W 1 l I i B W Y W x 1 Z T 0 i c 0 5 h d m l n Y X R p b 2 4 i I C 8 + P E V u d H J 5 I F R 5 c G U 9 I k Z p b G x F b m F i b G V k I i B W Y W x 1 Z T 0 i b D A i I C 8 + P E V u d H J 5 I F R 5 c G U 9 I k Z p b G x P Y m p l Y 3 R U e X B l I i B W Y W x 1 Z T 0 i c 1 B p d m 9 0 V G F i b G U i I C 8 + P E V u d H J 5 I F R 5 c G U 9 I k Z p b G x U b 0 R h d G F N b 2 R l b E V u Y W J s Z W Q i I F Z h b H V l P S J s M S I g L z 4 8 R W 5 0 c n k g V H l w Z T 0 i Q n V m Z m V y T m V 4 d F J l Z n J l c 2 g i I F Z h b H V l P S J s M C I g L z 4 8 R W 5 0 c n k g V H l w Z T 0 i U m V z d W x 0 V H l w Z S I g V m F s d W U 9 I n N U Y W J s Z S I g L z 4 8 R W 5 0 c n k g V H l w Z T 0 i T m F t Z V V w Z G F 0 Z W R B Z n R l c k Z p b G w i I F Z h b H V l P S J s M C I g L z 4 8 R W 5 0 c n k g V H l w Z T 0 i U G l 2 b 3 R P Y m p l Y 3 R O Y W 1 l I i B W Y W x 1 Z T 0 i c 1 R l b n V y Z S F U Z W 5 1 c m U i I C 8 + P E V u d H J 5 I F R 5 c G U 9 I k Z p b G x l Z E N v b X B s Z X R l U m V z d W x 0 V G 9 X b 3 J r c 2 h l Z X Q i I F Z h b H V l P S J s M C I g L z 4 8 R W 5 0 c n k g V H l w Z T 0 i U m V s Y X R p b 2 5 z a G l w S W 5 m b 0 N v b n R h a W 5 l c i I g V m F s d W U 9 I n N 7 J n F 1 b 3 Q 7 Y 2 9 s d W 1 u Q 2 9 1 b n Q m c X V v d D s 6 M T Y s J n F 1 b 3 Q 7 a 2 V 5 Q 2 9 s d W 1 u T m F t Z X M m c X V v d D s 6 W 1 0 s J n F 1 b 3 Q 7 c X V l c n l S Z W x h d G l v b n N o a X B z J n F 1 b 3 Q 7 O l t d L C Z x d W 9 0 O 2 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S 5 7 S G l y Z U R h d G U s M T B 9 J n F 1 b 3 Q 7 L C Z x d W 9 0 O 1 N l Y 3 R p b 2 4 x L 0 h S I E R h d G E v Q 2 h h b m d l Z C B U e X B l L n t Q Y X l U e X B l L D E x f S Z x d W 9 0 O y w m c X V v d D t T Z W N 0 a W 9 u M S 9 I U i B E Y X R h L 0 N o Y W 5 n Z W Q g V H l w Z T E 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1 J l b G F 0 a W 9 u c 2 h p c E l u Z m 8 m c X V v d D s 6 W 1 1 9 I i A v P j x F b n R y e S B U e X B l P S J G a W x s U 3 R h d H V z I i B W Y W x 1 Z T 0 i c 0 N v b X B s Z X R l I i A v P j x F b n R y e S B U e X B l P S J G a W x s Q 2 9 s d W 1 u T m F t Z X M i I F Z h b H V l P S J z W y Z x d W 9 0 O 0 R h d G U m c X V v d D s s J n F 1 b 3 Q 7 R W 1 w S U Q m c X V v d D s s J n F 1 b 3 Q 7 R 2 V u Z G V y J n F 1 b 3 Q 7 L C Z x d W 9 0 O 0 F n Z S Z x d W 9 0 O y w m c X V v d D t F d G h u a W N H c m 9 1 c C Z x d W 9 0 O y w m c X V v d D t G U C Z x d W 9 0 O y w m c X V v d D t U Z X J t R G F 0 Z S Z x d W 9 0 O y w m c X V v d D t p c 0 5 l d 0 h p c m U m c X V v d D s s J n F 1 b 3 Q 7 Q l U g U m V n a W 9 u J n F 1 b 3 Q 7 L C Z x d W 9 0 O 0 h p c m V E Y X R l J n F 1 b 3 Q 7 L C Z x d W 9 0 O 1 B h e V R 5 c G U m c X V v d D s s J n F 1 b 3 Q 7 V G V y b V J l Y X N v b i Z x d W 9 0 O y w m c X V v d D t B Z 2 V H c m 9 1 c C Z x d W 9 0 O y w m c X V v d D t U Z W 5 1 c m V E Y X l z J n F 1 b 3 Q 7 L C Z x d W 9 0 O 1 R l b n V y Z U 1 v b n R o c y Z x d W 9 0 O y w m c X V v d D t C Y W R I a X J l c y Z x d W 9 0 O 1 0 i I C 8 + P E V u d H J 5 I F R 5 c G U 9 I k Z p b G x D b 2 x 1 b W 5 U e X B l c y I g V m F s d W U 9 I n N D U U 1 H Q X d Z R 0 N R W U d D U V l H Q m d N R k F 3 P T 0 i I C 8 + P E V u d H J 5 I F R 5 c G U 9 I k Z p b G x M Y X N 0 V X B k Y X R l Z C I g V m F s d W U 9 I m Q y M D E 5 L T A y L T E 4 V D E x O j U x O j E 3 L j A 3 O T A 3 M T R a I i A v P j x F b n R y e S B U e X B l P S J G a W x s R X J y b 3 J D b 3 V u d C I g V m F s d W U 9 I m w w I i A v P j x F b n R y e S B U e X B l P S J G a W x s R X J y b 3 J D b 2 R l I i B W Y W x 1 Z T 0 i c 1 V u a 2 5 v d 2 4 i I C 8 + P E V u d H J 5 I F R 5 c G U 9 I k Z p b G x D b 3 V u d C I g V m F s d W U 9 I m w y M j E y O S I g L z 4 8 R W 5 0 c n k g V H l w Z T 0 i Q W R k Z W R U b 0 R h d G F N b 2 R l b C I g V m F s d W U 9 I m w x I i A v P j x F b n R y e S B U e X B l P S J R d W V y e U l E I i B W Y W x 1 Z T 0 i c z g z Z j Q 3 Z j Y 2 L W V m N T Q t N G E z N i 0 5 O T U x L W Q 1 Z j Q 0 M W N i N D I 2 M i I g L z 4 8 L 1 N 0 Y W J s Z U V u d H J p Z X M + P C 9 J d G V t P j x J d G V t P j x J d G V t T G 9 j Y X R p b 2 4 + P E l 0 Z W 1 U e X B l P k Z v c m 1 1 b G E 8 L 0 l 0 Z W 1 U e X B l P j x J d G V t U G F 0 a D 5 T Z W N 0 a W 9 u M S 9 I U i U y M E R h d G E v U 2 9 1 c m N l P C 9 J d G V t U G F 0 a D 4 8 L 0 l 0 Z W 1 M b 2 N h d G l v b j 4 8 U 3 R h Y m x l R W 5 0 c m l l c y A v P j w v S X R l b T 4 8 S X R l b T 4 8 S X R l b U x v Y 2 F 0 a W 9 u P j x J d G V t V H l w Z T 5 G b 3 J t d W x h P C 9 J d G V t V H l w Z T 4 8 S X R l b V B h d G g + U 2 V j d G l v b j E v S F I l M j B E Y X R h L 0 Z p b H R l c m V k J T I w S G l k Z G V u J T I w R m l s Z X M x P C 9 J d G V t U G F 0 a D 4 8 L 0 l 0 Z W 1 M b 2 N h d G l v b j 4 8 U 3 R h Y m x l R W 5 0 c m l l c y A v P j w v S X R l b T 4 8 S X R l b T 4 8 S X R l b U x v Y 2 F 0 a W 9 u P j x J d G V t V H l w Z T 5 G b 3 J t d W x h P C 9 J d G V t V H l w Z T 4 8 S X R l b V B h d G g + U 2 V j d G l v b j E v S F I l M j B E Y X R h L 0 l u d m 9 r Z S U y M E N 1 c 3 R v b S U y M E Z 1 b m N 0 a W 9 u M T w v S X R l b V B h d G g + P C 9 J d G V t T G 9 j Y X R p b 2 4 + P F N 0 Y W J s Z U V u d H J p Z X M g L z 4 8 L 0 l 0 Z W 0 + P E l 0 Z W 0 + P E l 0 Z W 1 M b 2 N h d G l v b j 4 8 S X R l b V R 5 c G U + R m 9 y b X V s Y T w v S X R l b V R 5 c G U + P E l 0 Z W 1 Q Y X R o P l N l Y 3 R p b 2 4 x L 0 h S J T I w R G F 0 Y S 9 S Z W 5 h b W V k J T I w Q 2 9 s d W 1 u c z E 8 L 0 l 0 Z W 1 Q Y X R o P j w v S X R l b U x v Y 2 F 0 a W 9 u P j x T d G F i b G V F b n R y a W V z I C 8 + P C 9 J d G V t P j x J d G V t P j x J d G V t T G 9 j Y X R p b 2 4 + P E l 0 Z W 1 U e X B l P k Z v c m 1 1 b G E 8 L 0 l 0 Z W 1 U e X B l P j x J d G V t U G F 0 a D 5 T Z W N 0 a W 9 u M S 9 I U i U y M E R h d G E v U m V t b 3 Z l Z C U y M E 9 0 a G V y J T I w Q 2 9 s d W 1 u c z E 8 L 0 l 0 Z W 1 Q Y X R o P j w v S X R l b U x v Y 2 F 0 a W 9 u P j x T d G F i b G V F b n R y a W V z I C 8 + P C 9 J d G V t P j x J d G V t P j x J d G V t T G 9 j Y X R p b 2 4 + P E l 0 Z W 1 U e X B l P k Z v c m 1 1 b G E 8 L 0 l 0 Z W 1 U e X B l P j x J d G V t U G F 0 a D 5 T Z W N 0 a W 9 u M S 9 I U i U y M E R h d G E v R X h w Y W 5 k Z W Q l M j B U Y W J s Z S U y M E N v b H V t b j E 8 L 0 l 0 Z W 1 Q Y X R o P j w v S X R l b U x v Y 2 F 0 a W 9 u P j x T d G F i b G V F b n R y a W V z I C 8 + P C 9 J d G V t P j x J d G V t P j x J d G V t T G 9 j Y X R p b 2 4 + P E l 0 Z W 1 U e X B l P k Z v c m 1 1 b G E 8 L 0 l 0 Z W 1 U e X B l P j x J d G V t U G F 0 a D 5 T Z W N 0 a W 9 u M S 9 I U i U y M E R h d G E v Q 2 h h b m d l Z C U y M F R 5 c G U 8 L 0 l 0 Z W 1 Q Y X R o P j w v S X R l b U x v Y 2 F 0 a W 9 u P j x T d G F i b G V F b n R y a W V z I C 8 + P C 9 J d G V t P j x J d G V t P j x J d G V t T G 9 j Y X R p b 2 4 + P E l 0 Z W 1 U e X B l P k Z v c m 1 1 b G E 8 L 0 l 0 Z W 1 U e X B l P j x J d G V t U G F 0 a D 5 T Z W N 0 a W 9 u M S 9 I U i U y M E R h d G E v U m V t b 3 Z l Z C U y M E N v b H V t b n M 8 L 0 l 0 Z W 1 Q Y X R o P j w v S X R l b U x v Y 2 F 0 a W 9 u P j x T d G F i b G V F b n R y a W V z I C 8 + P C 9 J d G V t P j x J d G V t P j x J d G V t T G 9 j Y X R p b 2 4 + P E l 0 Z W 1 U e X B l P k Z v c m 1 1 b G E 8 L 0 l 0 Z W 1 U e X B l P j x J d G V t U G F 0 a D 5 T Z W N 0 a W 9 u M S 9 I U i U y M E R h d G E v Q 2 h h b m d l Z C U y M F R 5 c G U x P C 9 J d G V t U G F 0 a D 4 8 L 0 l 0 Z W 1 M b 2 N h d G l v b j 4 8 U 3 R h Y m x l R W 5 0 c m l l c y A v P j w v S X R l b T 4 8 L 0 l 0 Z W 1 z P j w v T G 9 j Y W x Q Y W N r Y W d l T W V 0 Y W R h d G F G a W x l P h Y A A A B Q S w U G A A A A A A A A A A A A A A A A A A A A A A A A J g E A A A E A A A D Q j J 3 f A R X R E Y x 6 A M B P w p f r A Q A A A G m a 3 4 o 6 1 S 9 K q o A m y o 9 9 J T o A A A A A A g A A A A A A E G Y A A A A B A A A g A A A A 1 j K l 9 f m Z / v u k O / r r X h C U + I N I c z h 0 8 z 8 P c E Q Y T V t H 1 V Y A A A A A D o A A A A A C A A A g A A A A v s E R K u t O / a z j U o 4 k r 5 n r L T Q j 0 F 3 C Z p k O p 7 r K 3 T 1 R F l 5 Q A A A A b W 8 D d c H 7 s y w W A D i a o Q C M D Z Z d q m U n 9 p x j 6 t O m q O y A n m X t 6 6 Q g Z 3 Q I R X U s W W M Q O T F U 8 U 2 f 1 Z H o b K E h U O J / m I + Z 5 e n K Z w d i V 6 2 7 4 r 0 t W m j Q e d l A A A A A G S l s 1 s x p r 7 M 1 I B Q 1 P B H a L T S I N b b n p l M B H M x w x 0 W 9 w / S 7 s E z T n v v c J + N z a N g J Q R s r 3 W e 6 g K C m V R w A 8 X P Y l H k T N Q = = < / D a t a M a s h u p > 
</file>

<file path=customXml/item7.xml>��< ? x m l   v e r s i o n = " 1 . 0 "   e n c o d i n g = " U T F - 1 6 " ? > < G e m i n i   x m l n s = " h t t p : / / g e m i n i / p i v o t c u s t o m i z a t i o n / S a n d b o x N o n E m p t y " > < C u s t o m C o n t e n t > < ! [ C D A T A [ 1 ] ] > < / C u s t o m C o n t e n t > < / G e m i n i > 
</file>

<file path=customXml/item8.xml>��< ? x m l   v e r s i o n = " 1 . 0 "   e n c o d i n g = " U T F - 1 6 " ? > < G e m i n i   x m l n s = " h t t p : / / g e m i n i / p i v o t c u s t o m i z a t i o n / a 9 a 8 0 6 e 1 - d 4 d 8 - 4 8 3 6 - a 1 0 5 - 0 9 2 b 1 7 6 0 6 6 6 4 " > < C u s t o m C o n t e n t > < ! [ C D A T A [ < ? x m l   v e r s i o n = " 1 . 0 "   e n c o d i n g = " u t f - 1 6 " ? > < S e t t i n g s > < C a l c u l a t e d F i e l d s > < i t e m > < M e a s u r e N a m e > E m p C o u n t < / M e a s u r e N a m e > < D i s p l a y N a m e > E m p C o u n t < / D i s p l a y N a m e > < V i s i b l e > T r u e < / V i s i b l e > < / i t e m > < i t e m > < M e a s u r e N a m e > A c t i v e   E m p l o y e e s < / M e a s u r e N a m e > < D i s p l a y N a m e > A c t i v e   E m p l o y e e s < / D i s p l a y N a m e > < V i s i b l e > T r u e < / V i s i b l e > < / i t e m > < i t e m > < M e a s u r e N a m e > N e w   H i r e s < / M e a s u r e N a m e > < D i s p l a y N a m e > N e w   H i r e s < / D i s p l a y N a m e > < V i s i b l e > T r u e < / V i s i b l e > < / i t e m > < i t e m > < M e a s u r e N a m e > A v g .   T e n u r e   M o n t h s < / M e a s u r e N a m e > < D i s p l a y N a m e > A v g .   T e n u r e   M o n t h s < / D i s p l a y N a m e > < V i s i b l e > F a l s e < / V i s i b l e > < / i t e m > < i t e m > < M e a s u r e N a m e > S e p a r a t i o n s < / M e a s u r e N a m e > < D i s p l a y N a m e > S e p a r a t i o n s < / D i s p l a y N a m e > < V i s i b l e > F a l s e < / V i s i b l e > < / i t e m > < i t e m > < M e a s u r e N a m e > T O   % < / M e a s u r e N a m e > < D i s p l a y N a m e > T O   % < / D i s p l a y N a m e > < V i s i b l e > F a l s e < / V i s i b l e > < / i t e m > < / C a l c u l a t e d F i e l d s > < S A H o s t H a s h > 0 < / S A H o s t H a s h > < G e m i n i F i e l d L i s t V i s i b l e > T r u e < / G e m i n i F i e l d L i s t V i s i b l e > < / S e t t i n g 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A8946CF4-17AE-4019-97D8-12D19ADE930F}">
  <ds:schemaRefs>
    <ds:schemaRef ds:uri="http://gemini/pivotcustomization/1a431422-237c-431d-996a-fb7182ff6e51"/>
  </ds:schemaRefs>
</ds:datastoreItem>
</file>

<file path=customXml/itemProps10.xml><?xml version="1.0" encoding="utf-8"?>
<ds:datastoreItem xmlns:ds="http://schemas.openxmlformats.org/officeDocument/2006/customXml" ds:itemID="{33B4F7FA-C2A9-40C3-9978-3C4E9FB1CE04}">
  <ds:schemaRefs>
    <ds:schemaRef ds:uri="http://gemini/pivotcustomization/ErrorCache"/>
  </ds:schemaRefs>
</ds:datastoreItem>
</file>

<file path=customXml/itemProps11.xml><?xml version="1.0" encoding="utf-8"?>
<ds:datastoreItem xmlns:ds="http://schemas.openxmlformats.org/officeDocument/2006/customXml" ds:itemID="{41B4BA89-3F3E-4EA0-B8DC-BEB59AC0E60E}">
  <ds:schemaRefs>
    <ds:schemaRef ds:uri="http://gemini/pivotcustomization/d2b62eb2-e461-4942-99e9-2e93d1aba396"/>
  </ds:schemaRefs>
</ds:datastoreItem>
</file>

<file path=customXml/itemProps12.xml><?xml version="1.0" encoding="utf-8"?>
<ds:datastoreItem xmlns:ds="http://schemas.openxmlformats.org/officeDocument/2006/customXml" ds:itemID="{8C661CA7-BF89-42C4-960F-D4EF9A1A38AF}">
  <ds:schemaRefs>
    <ds:schemaRef ds:uri="http://gemini/pivotcustomization/934f50bd-a387-47bc-91e0-7d0e39e4b044"/>
  </ds:schemaRefs>
</ds:datastoreItem>
</file>

<file path=customXml/itemProps13.xml><?xml version="1.0" encoding="utf-8"?>
<ds:datastoreItem xmlns:ds="http://schemas.openxmlformats.org/officeDocument/2006/customXml" ds:itemID="{8A62504D-62A6-4C98-BF7A-A625A1491020}">
  <ds:schemaRefs>
    <ds:schemaRef ds:uri="http://gemini/pivotcustomization/f22a523e-307b-47d7-9349-3ff3fd9b9c0d"/>
  </ds:schemaRefs>
</ds:datastoreItem>
</file>

<file path=customXml/itemProps14.xml><?xml version="1.0" encoding="utf-8"?>
<ds:datastoreItem xmlns:ds="http://schemas.openxmlformats.org/officeDocument/2006/customXml" ds:itemID="{20BB6E0F-0EE3-4E72-A818-8D2266C59B4C}">
  <ds:schemaRefs>
    <ds:schemaRef ds:uri="http://gemini/pivotcustomization/ManualCalcMode"/>
  </ds:schemaRefs>
</ds:datastoreItem>
</file>

<file path=customXml/itemProps15.xml><?xml version="1.0" encoding="utf-8"?>
<ds:datastoreItem xmlns:ds="http://schemas.openxmlformats.org/officeDocument/2006/customXml" ds:itemID="{367935A3-F480-4E85-8382-F7FF8D10153A}">
  <ds:schemaRefs>
    <ds:schemaRef ds:uri="http://gemini/pivotcustomization/MeasureGridState"/>
  </ds:schemaRefs>
</ds:datastoreItem>
</file>

<file path=customXml/itemProps16.xml><?xml version="1.0" encoding="utf-8"?>
<ds:datastoreItem xmlns:ds="http://schemas.openxmlformats.org/officeDocument/2006/customXml" ds:itemID="{41F81814-92DD-450F-8F5A-298DB2A777D2}">
  <ds:schemaRefs>
    <ds:schemaRef ds:uri="http://gemini/pivotcustomization/IsSandboxEmbedded"/>
  </ds:schemaRefs>
</ds:datastoreItem>
</file>

<file path=customXml/itemProps17.xml><?xml version="1.0" encoding="utf-8"?>
<ds:datastoreItem xmlns:ds="http://schemas.openxmlformats.org/officeDocument/2006/customXml" ds:itemID="{616140CF-9148-4075-9269-65214E209800}">
  <ds:schemaRefs>
    <ds:schemaRef ds:uri="http://gemini/pivotcustomization/e9f99d41-4aca-45c4-ac55-9598557286fc"/>
  </ds:schemaRefs>
</ds:datastoreItem>
</file>

<file path=customXml/itemProps18.xml><?xml version="1.0" encoding="utf-8"?>
<ds:datastoreItem xmlns:ds="http://schemas.openxmlformats.org/officeDocument/2006/customXml" ds:itemID="{10B9FADA-1A69-451E-8BD7-15D93650B6F6}">
  <ds:schemaRefs>
    <ds:schemaRef ds:uri="http://gemini/pivotcustomization/cca477a5-fb00-4d91-954c-abd3e27003f5"/>
  </ds:schemaRefs>
</ds:datastoreItem>
</file>

<file path=customXml/itemProps19.xml><?xml version="1.0" encoding="utf-8"?>
<ds:datastoreItem xmlns:ds="http://schemas.openxmlformats.org/officeDocument/2006/customXml" ds:itemID="{D2E30F30-10E6-4FDE-9BE6-1A89122D8B0D}">
  <ds:schemaRefs>
    <ds:schemaRef ds:uri="http://gemini/pivotcustomization/ClientWindowXML"/>
  </ds:schemaRefs>
</ds:datastoreItem>
</file>

<file path=customXml/itemProps2.xml><?xml version="1.0" encoding="utf-8"?>
<ds:datastoreItem xmlns:ds="http://schemas.openxmlformats.org/officeDocument/2006/customXml" ds:itemID="{005B08CA-B65E-481F-B1B4-71BB48C15B00}">
  <ds:schemaRefs>
    <ds:schemaRef ds:uri="http://gemini/pivotcustomization/ShowHidden"/>
  </ds:schemaRefs>
</ds:datastoreItem>
</file>

<file path=customXml/itemProps20.xml><?xml version="1.0" encoding="utf-8"?>
<ds:datastoreItem xmlns:ds="http://schemas.openxmlformats.org/officeDocument/2006/customXml" ds:itemID="{8C220F06-7210-40FC-9199-A92865A21BE1}">
  <ds:schemaRefs>
    <ds:schemaRef ds:uri="http://gemini/pivotcustomization/0138ae22-772c-481c-9f72-b1b7d9c1d192"/>
  </ds:schemaRefs>
</ds:datastoreItem>
</file>

<file path=customXml/itemProps21.xml><?xml version="1.0" encoding="utf-8"?>
<ds:datastoreItem xmlns:ds="http://schemas.openxmlformats.org/officeDocument/2006/customXml" ds:itemID="{42B26456-8142-4B7A-9136-D08B25860C21}">
  <ds:schemaRefs>
    <ds:schemaRef ds:uri="http://gemini/pivotcustomization/RelationshipAutoDetectionEnabled"/>
  </ds:schemaRefs>
</ds:datastoreItem>
</file>

<file path=customXml/itemProps22.xml><?xml version="1.0" encoding="utf-8"?>
<ds:datastoreItem xmlns:ds="http://schemas.openxmlformats.org/officeDocument/2006/customXml" ds:itemID="{22F72BCD-3A0C-4879-8940-6ACADF2551DC}">
  <ds:schemaRefs>
    <ds:schemaRef ds:uri="http://gemini/pivotcustomization/Diagrams"/>
  </ds:schemaRefs>
</ds:datastoreItem>
</file>

<file path=customXml/itemProps23.xml><?xml version="1.0" encoding="utf-8"?>
<ds:datastoreItem xmlns:ds="http://schemas.openxmlformats.org/officeDocument/2006/customXml" ds:itemID="{902AA74B-7DA7-4F15-B8CB-64B3953383A6}">
  <ds:schemaRefs>
    <ds:schemaRef ds:uri="http://gemini/pivotcustomization/PowerPivotVersion"/>
  </ds:schemaRefs>
</ds:datastoreItem>
</file>

<file path=customXml/itemProps24.xml><?xml version="1.0" encoding="utf-8"?>
<ds:datastoreItem xmlns:ds="http://schemas.openxmlformats.org/officeDocument/2006/customXml" ds:itemID="{F04C927F-B405-4E40-9553-969A5C53C0B5}">
  <ds:schemaRefs>
    <ds:schemaRef ds:uri="http://gemini/pivotcustomization/TableWidget"/>
  </ds:schemaRefs>
</ds:datastoreItem>
</file>

<file path=customXml/itemProps25.xml><?xml version="1.0" encoding="utf-8"?>
<ds:datastoreItem xmlns:ds="http://schemas.openxmlformats.org/officeDocument/2006/customXml" ds:itemID="{55900AC9-F83D-4519-B2F6-D0AD247F59EE}">
  <ds:schemaRefs>
    <ds:schemaRef ds:uri="http://gemini/pivotcustomization/TableOrder"/>
  </ds:schemaRefs>
</ds:datastoreItem>
</file>

<file path=customXml/itemProps26.xml><?xml version="1.0" encoding="utf-8"?>
<ds:datastoreItem xmlns:ds="http://schemas.openxmlformats.org/officeDocument/2006/customXml" ds:itemID="{F02E472D-16A1-462C-BF73-05678E21EDBB}">
  <ds:schemaRefs>
    <ds:schemaRef ds:uri="http://gemini/pivotcustomization/TableXML_HR Data_a3cab35d-b54f-4aaf-98f7-958627ec778b"/>
  </ds:schemaRefs>
</ds:datastoreItem>
</file>

<file path=customXml/itemProps27.xml><?xml version="1.0" encoding="utf-8"?>
<ds:datastoreItem xmlns:ds="http://schemas.openxmlformats.org/officeDocument/2006/customXml" ds:itemID="{3E471582-2D64-4DB6-BC17-00C3EFD8C77E}">
  <ds:schemaRefs>
    <ds:schemaRef ds:uri="http://gemini/pivotcustomization/d3e90000-f77f-40fc-aaa0-db20eb84c5c3"/>
  </ds:schemaRefs>
</ds:datastoreItem>
</file>

<file path=customXml/itemProps28.xml><?xml version="1.0" encoding="utf-8"?>
<ds:datastoreItem xmlns:ds="http://schemas.openxmlformats.org/officeDocument/2006/customXml" ds:itemID="{0A4CF291-3EBC-41FE-A1B5-985E5299A7AF}">
  <ds:schemaRefs>
    <ds:schemaRef ds:uri="http://gemini/pivotcustomization/1c17fce6-975b-440b-a9e8-23bbd999d4dc"/>
  </ds:schemaRefs>
</ds:datastoreItem>
</file>

<file path=customXml/itemProps3.xml><?xml version="1.0" encoding="utf-8"?>
<ds:datastoreItem xmlns:ds="http://schemas.openxmlformats.org/officeDocument/2006/customXml" ds:itemID="{63A69F31-B23F-44A6-9ED7-18DD12185065}">
  <ds:schemaRefs>
    <ds:schemaRef ds:uri="http://gemini/pivotcustomization/LinkedTableUpdateMode"/>
  </ds:schemaRefs>
</ds:datastoreItem>
</file>

<file path=customXml/itemProps4.xml><?xml version="1.0" encoding="utf-8"?>
<ds:datastoreItem xmlns:ds="http://schemas.openxmlformats.org/officeDocument/2006/customXml" ds:itemID="{4E2B5294-C2E1-4171-A7FA-264EE9C6E5B2}">
  <ds:schemaRefs>
    <ds:schemaRef ds:uri="http://gemini/pivotcustomization/95e2309d-322e-46cf-b5d1-1996dc75e3f0"/>
  </ds:schemaRefs>
</ds:datastoreItem>
</file>

<file path=customXml/itemProps5.xml><?xml version="1.0" encoding="utf-8"?>
<ds:datastoreItem xmlns:ds="http://schemas.openxmlformats.org/officeDocument/2006/customXml" ds:itemID="{11A6D4A2-0A89-4314-8B59-1F3BDFBA1D32}">
  <ds:schemaRefs>
    <ds:schemaRef ds:uri="http://gemini/pivotcustomization/FormulaBarState"/>
  </ds:schemaRefs>
</ds:datastoreItem>
</file>

<file path=customXml/itemProps6.xml><?xml version="1.0" encoding="utf-8"?>
<ds:datastoreItem xmlns:ds="http://schemas.openxmlformats.org/officeDocument/2006/customXml" ds:itemID="{B653BBAE-DD54-4DE1-96BE-5D5F3ABABDC2}">
  <ds:schemaRefs>
    <ds:schemaRef ds:uri="http://schemas.microsoft.com/DataMashup"/>
  </ds:schemaRefs>
</ds:datastoreItem>
</file>

<file path=customXml/itemProps7.xml><?xml version="1.0" encoding="utf-8"?>
<ds:datastoreItem xmlns:ds="http://schemas.openxmlformats.org/officeDocument/2006/customXml" ds:itemID="{08B793FE-B8CE-45FC-8EF2-AC0E24ECA592}">
  <ds:schemaRefs>
    <ds:schemaRef ds:uri="http://gemini/pivotcustomization/SandboxNonEmpty"/>
  </ds:schemaRefs>
</ds:datastoreItem>
</file>

<file path=customXml/itemProps8.xml><?xml version="1.0" encoding="utf-8"?>
<ds:datastoreItem xmlns:ds="http://schemas.openxmlformats.org/officeDocument/2006/customXml" ds:itemID="{B63AA0E2-FBE6-4F87-AAE0-2F5661B52B26}">
  <ds:schemaRefs>
    <ds:schemaRef ds:uri="http://gemini/pivotcustomization/a9a806e1-d4d8-4836-a105-092b17606664"/>
  </ds:schemaRefs>
</ds:datastoreItem>
</file>

<file path=customXml/itemProps9.xml><?xml version="1.0" encoding="utf-8"?>
<ds:datastoreItem xmlns:ds="http://schemas.openxmlformats.org/officeDocument/2006/customXml" ds:itemID="{E1131996-D736-44B8-8635-96D677422178}">
  <ds:schemaRefs>
    <ds:schemaRef ds:uri="http://gemini/pivotcustomization/ShowImplicitMeasur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Actives Dashboard</vt:lpstr>
      <vt:lpstr>Headline</vt:lpstr>
      <vt:lpstr>Ethnicity</vt:lpstr>
      <vt:lpstr>Separations</vt:lpstr>
      <vt:lpstr>Term Reason</vt:lpstr>
      <vt:lpstr>Region</vt:lpstr>
      <vt:lpstr>Tenure</vt:lpstr>
      <vt:lpstr>Actives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Mynda Treacy</dc:creator>
  <cp:keywords/>
  <dc:description/>
  <cp:lastModifiedBy>GunSolo</cp:lastModifiedBy>
  <cp:revision/>
  <dcterms:created xsi:type="dcterms:W3CDTF">2019-02-14T03:48:08Z</dcterms:created>
  <dcterms:modified xsi:type="dcterms:W3CDTF">2023-02-11T07:16:40Z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251f5108-bfda-42f5-827c-d0365521a223</vt:lpwstr>
  </property>
  <property fmtid="{D5CDD505-2E9C-101B-9397-08002B2CF9AE}" pid="3" name="Workbook type">
    <vt:lpwstr>Custom</vt:lpwstr>
  </property>
  <property fmtid="{D5CDD505-2E9C-101B-9397-08002B2CF9AE}" pid="4" name="Workbook version">
    <vt:lpwstr>Custom</vt:lpwstr>
  </property>
</Properties>
</file>