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m\Downloads\Courses\UCSD\CSE 240C\HW\1\"/>
    </mc:Choice>
  </mc:AlternateContent>
  <xr:revisionPtr revIDLastSave="0" documentId="13_ncr:1_{C83D2B7C-029D-4DC3-B50C-93A5B355F854}" xr6:coauthVersionLast="47" xr6:coauthVersionMax="47" xr10:uidLastSave="{00000000-0000-0000-0000-000000000000}"/>
  <bookViews>
    <workbookView xWindow="-98" yWindow="-98" windowWidth="19396" windowHeight="11596" activeTab="2" xr2:uid="{525CD392-5CB2-4E2D-9E74-8F9022E57E89}"/>
  </bookViews>
  <sheets>
    <sheet name="D_JOLT_Baseline" sheetId="1" r:id="rId1"/>
    <sheet name="FNL+MMA_Baseline" sheetId="2" r:id="rId2"/>
    <sheet name="DJOLT_Design" sheetId="3" r:id="rId3"/>
    <sheet name="DJOLT_Space" sheetId="4" r:id="rId4"/>
    <sheet name="FNL_Design" sheetId="5" r:id="rId5"/>
    <sheet name="FNL_spa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9" i="3" l="1"/>
  <c r="AS40" i="3"/>
  <c r="AS41" i="3"/>
  <c r="AS42" i="3"/>
  <c r="AS38" i="3"/>
  <c r="AR39" i="3"/>
  <c r="AR40" i="3"/>
  <c r="AR41" i="3"/>
  <c r="AR42" i="3"/>
  <c r="AR38" i="3"/>
  <c r="AO39" i="3"/>
  <c r="AO40" i="3"/>
  <c r="AO41" i="3"/>
  <c r="AO42" i="3"/>
  <c r="AO38" i="3"/>
  <c r="AP39" i="3"/>
  <c r="AP40" i="3"/>
  <c r="AP41" i="3"/>
  <c r="AP42" i="3"/>
  <c r="AP38" i="3"/>
  <c r="AM39" i="3"/>
  <c r="AM40" i="3"/>
  <c r="AM41" i="3"/>
  <c r="AM42" i="3"/>
  <c r="AM38" i="3"/>
  <c r="AL39" i="3"/>
  <c r="AL40" i="3"/>
  <c r="AL41" i="3"/>
  <c r="AL42" i="3"/>
  <c r="AL38" i="3"/>
  <c r="H53" i="2"/>
  <c r="N53" i="2"/>
  <c r="M4" i="2"/>
  <c r="N4" i="2" s="1"/>
  <c r="M5" i="2"/>
  <c r="N5" i="2" s="1"/>
  <c r="M6" i="2"/>
  <c r="N6" i="2" s="1"/>
  <c r="M7" i="2"/>
  <c r="N7" i="2"/>
  <c r="M8" i="2"/>
  <c r="N8" i="2"/>
  <c r="M9" i="2"/>
  <c r="N9" i="2" s="1"/>
  <c r="M10" i="2"/>
  <c r="N10" i="2" s="1"/>
  <c r="M11" i="2"/>
  <c r="N11" i="2"/>
  <c r="M12" i="2"/>
  <c r="N12" i="2"/>
  <c r="M13" i="2"/>
  <c r="N13" i="2" s="1"/>
  <c r="M14" i="2"/>
  <c r="N14" i="2" s="1"/>
  <c r="M15" i="2"/>
  <c r="N15" i="2"/>
  <c r="M16" i="2"/>
  <c r="N16" i="2"/>
  <c r="M17" i="2"/>
  <c r="N17" i="2" s="1"/>
  <c r="M18" i="2"/>
  <c r="N18" i="2" s="1"/>
  <c r="M19" i="2"/>
  <c r="N19" i="2"/>
  <c r="M20" i="2"/>
  <c r="N20" i="2"/>
  <c r="M21" i="2"/>
  <c r="N21" i="2" s="1"/>
  <c r="M22" i="2"/>
  <c r="N22" i="2" s="1"/>
  <c r="M23" i="2"/>
  <c r="N23" i="2"/>
  <c r="M24" i="2"/>
  <c r="N24" i="2"/>
  <c r="M25" i="2"/>
  <c r="N25" i="2" s="1"/>
  <c r="M26" i="2"/>
  <c r="N26" i="2" s="1"/>
  <c r="M27" i="2"/>
  <c r="N27" i="2"/>
  <c r="M28" i="2"/>
  <c r="N28" i="2"/>
  <c r="M29" i="2"/>
  <c r="N29" i="2" s="1"/>
  <c r="M30" i="2"/>
  <c r="N30" i="2" s="1"/>
  <c r="M31" i="2"/>
  <c r="N31" i="2"/>
  <c r="M32" i="2"/>
  <c r="N32" i="2"/>
  <c r="M33" i="2"/>
  <c r="N33" i="2" s="1"/>
  <c r="M34" i="2"/>
  <c r="N34" i="2" s="1"/>
  <c r="M35" i="2"/>
  <c r="N35" i="2"/>
  <c r="M36" i="2"/>
  <c r="N36" i="2"/>
  <c r="M37" i="2"/>
  <c r="N37" i="2" s="1"/>
  <c r="M38" i="2"/>
  <c r="N38" i="2" s="1"/>
  <c r="M39" i="2"/>
  <c r="N39" i="2"/>
  <c r="M40" i="2"/>
  <c r="N40" i="2"/>
  <c r="M41" i="2"/>
  <c r="N41" i="2" s="1"/>
  <c r="M42" i="2"/>
  <c r="N42" i="2" s="1"/>
  <c r="M43" i="2"/>
  <c r="N43" i="2"/>
  <c r="M44" i="2"/>
  <c r="N44" i="2"/>
  <c r="M45" i="2"/>
  <c r="N45" i="2" s="1"/>
  <c r="M46" i="2"/>
  <c r="N46" i="2" s="1"/>
  <c r="M47" i="2"/>
  <c r="N47" i="2"/>
  <c r="M48" i="2"/>
  <c r="N48" i="2"/>
  <c r="M49" i="2"/>
  <c r="N49" i="2" s="1"/>
  <c r="M50" i="2"/>
  <c r="N50" i="2" s="1"/>
  <c r="M51" i="2"/>
  <c r="N51" i="2"/>
  <c r="M52" i="2"/>
  <c r="N52" i="2"/>
  <c r="N3" i="2"/>
  <c r="M3" i="2"/>
  <c r="H53" i="1"/>
  <c r="I53" i="1"/>
  <c r="I53" i="2"/>
  <c r="K5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" i="2"/>
  <c r="G28" i="4"/>
  <c r="G27" i="4"/>
  <c r="G26" i="4"/>
  <c r="G25" i="4"/>
  <c r="G24" i="4"/>
  <c r="F26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B21" i="4"/>
  <c r="AC21" i="4"/>
  <c r="AB22" i="4"/>
  <c r="AC22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AC3" i="4"/>
  <c r="X3" i="4"/>
  <c r="S3" i="4"/>
  <c r="N3" i="4"/>
  <c r="I3" i="4"/>
  <c r="AB3" i="4"/>
  <c r="W3" i="4"/>
  <c r="F28" i="4" s="1"/>
  <c r="R3" i="4"/>
  <c r="F27" i="4" s="1"/>
  <c r="M3" i="4"/>
  <c r="F25" i="4" s="1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H3" i="4"/>
  <c r="F24" i="4" s="1"/>
  <c r="G3" i="4"/>
  <c r="D3" i="4"/>
  <c r="BH25" i="5"/>
  <c r="BI27" i="5"/>
  <c r="BH27" i="5"/>
  <c r="AE27" i="5"/>
  <c r="AF27" i="5"/>
  <c r="BI29" i="5"/>
  <c r="BI28" i="5"/>
  <c r="BI26" i="5"/>
  <c r="BI25" i="5"/>
  <c r="AE29" i="5"/>
  <c r="BH29" i="5"/>
  <c r="BH28" i="5"/>
  <c r="BH26" i="5"/>
  <c r="BP4" i="5"/>
  <c r="BQ4" i="5"/>
  <c r="BP5" i="5"/>
  <c r="BQ5" i="5"/>
  <c r="BP6" i="5"/>
  <c r="BQ6" i="5"/>
  <c r="BP7" i="5"/>
  <c r="BQ7" i="5"/>
  <c r="BP8" i="5"/>
  <c r="BQ8" i="5"/>
  <c r="BP9" i="5"/>
  <c r="BQ9" i="5"/>
  <c r="BP10" i="5"/>
  <c r="BQ10" i="5"/>
  <c r="BP11" i="5"/>
  <c r="BQ11" i="5"/>
  <c r="BP12" i="5"/>
  <c r="BQ12" i="5"/>
  <c r="BP13" i="5"/>
  <c r="BQ13" i="5"/>
  <c r="BP14" i="5"/>
  <c r="BQ14" i="5"/>
  <c r="BP15" i="5"/>
  <c r="BQ15" i="5"/>
  <c r="BP16" i="5"/>
  <c r="BQ16" i="5"/>
  <c r="BP17" i="5"/>
  <c r="BQ17" i="5"/>
  <c r="BP18" i="5"/>
  <c r="BQ18" i="5"/>
  <c r="BP19" i="5"/>
  <c r="BQ19" i="5"/>
  <c r="BP20" i="5"/>
  <c r="BQ20" i="5"/>
  <c r="BP21" i="5"/>
  <c r="BQ21" i="5"/>
  <c r="BP22" i="5"/>
  <c r="BQ22" i="5"/>
  <c r="BK4" i="5"/>
  <c r="BL4" i="5"/>
  <c r="BK5" i="5"/>
  <c r="BL5" i="5"/>
  <c r="BK6" i="5"/>
  <c r="BL6" i="5"/>
  <c r="BK7" i="5"/>
  <c r="BL7" i="5"/>
  <c r="BK8" i="5"/>
  <c r="BL8" i="5"/>
  <c r="BK9" i="5"/>
  <c r="BL9" i="5"/>
  <c r="BK10" i="5"/>
  <c r="BL10" i="5"/>
  <c r="BK11" i="5"/>
  <c r="BL11" i="5"/>
  <c r="BK12" i="5"/>
  <c r="BL12" i="5"/>
  <c r="BK13" i="5"/>
  <c r="BL13" i="5"/>
  <c r="BK14" i="5"/>
  <c r="BL14" i="5"/>
  <c r="BK15" i="5"/>
  <c r="BL15" i="5"/>
  <c r="BK16" i="5"/>
  <c r="BL16" i="5"/>
  <c r="BK17" i="5"/>
  <c r="BL17" i="5"/>
  <c r="BK18" i="5"/>
  <c r="BL18" i="5"/>
  <c r="BK19" i="5"/>
  <c r="BL19" i="5"/>
  <c r="BK20" i="5"/>
  <c r="BL20" i="5"/>
  <c r="BK21" i="5"/>
  <c r="BL21" i="5"/>
  <c r="BK22" i="5"/>
  <c r="BL22" i="5"/>
  <c r="BF4" i="5"/>
  <c r="BG4" i="5"/>
  <c r="BF5" i="5"/>
  <c r="BG5" i="5"/>
  <c r="BF6" i="5"/>
  <c r="BG6" i="5"/>
  <c r="BF7" i="5"/>
  <c r="BG7" i="5"/>
  <c r="BF8" i="5"/>
  <c r="BG8" i="5"/>
  <c r="BF9" i="5"/>
  <c r="BG9" i="5"/>
  <c r="BF10" i="5"/>
  <c r="BG10" i="5"/>
  <c r="BF11" i="5"/>
  <c r="BG11" i="5"/>
  <c r="BF12" i="5"/>
  <c r="BG12" i="5"/>
  <c r="BF13" i="5"/>
  <c r="BG13" i="5"/>
  <c r="BF14" i="5"/>
  <c r="BG14" i="5"/>
  <c r="BF15" i="5"/>
  <c r="BG15" i="5"/>
  <c r="BF16" i="5"/>
  <c r="BG16" i="5"/>
  <c r="BF17" i="5"/>
  <c r="BG17" i="5"/>
  <c r="BF18" i="5"/>
  <c r="BG18" i="5"/>
  <c r="BF19" i="5"/>
  <c r="BG19" i="5"/>
  <c r="BF20" i="5"/>
  <c r="BG20" i="5"/>
  <c r="BF21" i="5"/>
  <c r="BG21" i="5"/>
  <c r="BF22" i="5"/>
  <c r="BG22" i="5"/>
  <c r="BA22" i="5"/>
  <c r="BB22" i="5"/>
  <c r="BA4" i="5"/>
  <c r="BB4" i="5"/>
  <c r="BA5" i="5"/>
  <c r="BB5" i="5"/>
  <c r="BA6" i="5"/>
  <c r="BB6" i="5"/>
  <c r="BA7" i="5"/>
  <c r="BB7" i="5"/>
  <c r="BA8" i="5"/>
  <c r="BB8" i="5"/>
  <c r="BA9" i="5"/>
  <c r="BB9" i="5"/>
  <c r="BA10" i="5"/>
  <c r="BB10" i="5"/>
  <c r="BA11" i="5"/>
  <c r="BB11" i="5"/>
  <c r="BA12" i="5"/>
  <c r="BB12" i="5"/>
  <c r="BA13" i="5"/>
  <c r="BB13" i="5"/>
  <c r="BA14" i="5"/>
  <c r="BB14" i="5"/>
  <c r="BA15" i="5"/>
  <c r="BB15" i="5"/>
  <c r="BA16" i="5"/>
  <c r="BB16" i="5"/>
  <c r="BA17" i="5"/>
  <c r="BB17" i="5"/>
  <c r="BA18" i="5"/>
  <c r="BB18" i="5"/>
  <c r="BA19" i="5"/>
  <c r="BB19" i="5"/>
  <c r="BA20" i="5"/>
  <c r="BB20" i="5"/>
  <c r="BA21" i="5"/>
  <c r="BB21" i="5"/>
  <c r="BQ3" i="5"/>
  <c r="BL3" i="5"/>
  <c r="BG3" i="5"/>
  <c r="BB3" i="5"/>
  <c r="BP3" i="5"/>
  <c r="BK3" i="5"/>
  <c r="BF3" i="5"/>
  <c r="BA3" i="5"/>
  <c r="BO22" i="5"/>
  <c r="BJ22" i="5"/>
  <c r="BE22" i="5"/>
  <c r="AZ22" i="5"/>
  <c r="BO21" i="5"/>
  <c r="BJ21" i="5"/>
  <c r="BE21" i="5"/>
  <c r="AZ21" i="5"/>
  <c r="BO20" i="5"/>
  <c r="BJ20" i="5"/>
  <c r="BE20" i="5"/>
  <c r="AZ20" i="5"/>
  <c r="BO19" i="5"/>
  <c r="BJ19" i="5"/>
  <c r="BE19" i="5"/>
  <c r="AZ19" i="5"/>
  <c r="BO18" i="5"/>
  <c r="BJ18" i="5"/>
  <c r="BE18" i="5"/>
  <c r="AZ18" i="5"/>
  <c r="BO17" i="5"/>
  <c r="BJ17" i="5"/>
  <c r="BE17" i="5"/>
  <c r="AZ17" i="5"/>
  <c r="BO16" i="5"/>
  <c r="BJ16" i="5"/>
  <c r="BE16" i="5"/>
  <c r="AZ16" i="5"/>
  <c r="BO15" i="5"/>
  <c r="BJ15" i="5"/>
  <c r="BE15" i="5"/>
  <c r="AZ15" i="5"/>
  <c r="BO14" i="5"/>
  <c r="BJ14" i="5"/>
  <c r="BE14" i="5"/>
  <c r="AZ14" i="5"/>
  <c r="BO13" i="5"/>
  <c r="BJ13" i="5"/>
  <c r="BE13" i="5"/>
  <c r="AZ13" i="5"/>
  <c r="BO12" i="5"/>
  <c r="BJ12" i="5"/>
  <c r="BE12" i="5"/>
  <c r="AZ12" i="5"/>
  <c r="BO11" i="5"/>
  <c r="BJ11" i="5"/>
  <c r="BE11" i="5"/>
  <c r="AZ11" i="5"/>
  <c r="BO10" i="5"/>
  <c r="BJ10" i="5"/>
  <c r="BE10" i="5"/>
  <c r="AZ10" i="5"/>
  <c r="BO9" i="5"/>
  <c r="BJ9" i="5"/>
  <c r="BE9" i="5"/>
  <c r="AZ9" i="5"/>
  <c r="BO8" i="5"/>
  <c r="BJ8" i="5"/>
  <c r="BE8" i="5"/>
  <c r="AZ8" i="5"/>
  <c r="BO7" i="5"/>
  <c r="BJ7" i="5"/>
  <c r="BE7" i="5"/>
  <c r="AZ7" i="5"/>
  <c r="BO6" i="5"/>
  <c r="BJ6" i="5"/>
  <c r="BE6" i="5"/>
  <c r="AZ6" i="5"/>
  <c r="BO5" i="5"/>
  <c r="BJ5" i="5"/>
  <c r="BE5" i="5"/>
  <c r="AZ5" i="5"/>
  <c r="BO4" i="5"/>
  <c r="BJ4" i="5"/>
  <c r="BE4" i="5"/>
  <c r="AZ4" i="5"/>
  <c r="BO3" i="5"/>
  <c r="BJ3" i="5"/>
  <c r="BE3" i="5"/>
  <c r="AZ3" i="5"/>
  <c r="AF29" i="5"/>
  <c r="AF26" i="5"/>
  <c r="AF28" i="5"/>
  <c r="AF25" i="5"/>
  <c r="AE26" i="5"/>
  <c r="AE28" i="5"/>
  <c r="AE25" i="5"/>
  <c r="C26" i="5"/>
  <c r="AL4" i="5"/>
  <c r="AM4" i="5"/>
  <c r="AL5" i="5"/>
  <c r="AM5" i="5"/>
  <c r="AL6" i="5"/>
  <c r="AM6" i="5"/>
  <c r="AL7" i="5"/>
  <c r="AM7" i="5"/>
  <c r="AL8" i="5"/>
  <c r="AM8" i="5"/>
  <c r="AL9" i="5"/>
  <c r="AM9" i="5"/>
  <c r="AL10" i="5"/>
  <c r="AM10" i="5"/>
  <c r="AL11" i="5"/>
  <c r="AM11" i="5"/>
  <c r="AL12" i="5"/>
  <c r="AM12" i="5"/>
  <c r="AL13" i="5"/>
  <c r="AM13" i="5"/>
  <c r="AL14" i="5"/>
  <c r="AM14" i="5"/>
  <c r="AL15" i="5"/>
  <c r="AM15" i="5"/>
  <c r="AL16" i="5"/>
  <c r="AM16" i="5"/>
  <c r="AL17" i="5"/>
  <c r="AM17" i="5"/>
  <c r="AL18" i="5"/>
  <c r="AM18" i="5"/>
  <c r="AL19" i="5"/>
  <c r="AM19" i="5"/>
  <c r="AL20" i="5"/>
  <c r="AM20" i="5"/>
  <c r="AL21" i="5"/>
  <c r="AM21" i="5"/>
  <c r="AL22" i="5"/>
  <c r="AM22" i="5"/>
  <c r="AG4" i="5"/>
  <c r="AH4" i="5"/>
  <c r="AG5" i="5"/>
  <c r="AH5" i="5"/>
  <c r="AG6" i="5"/>
  <c r="AH6" i="5"/>
  <c r="AG7" i="5"/>
  <c r="AH7" i="5"/>
  <c r="AG8" i="5"/>
  <c r="AH8" i="5"/>
  <c r="AG9" i="5"/>
  <c r="AH9" i="5"/>
  <c r="AG10" i="5"/>
  <c r="AH10" i="5"/>
  <c r="AG11" i="5"/>
  <c r="AH11" i="5"/>
  <c r="AG12" i="5"/>
  <c r="AH12" i="5"/>
  <c r="AG13" i="5"/>
  <c r="AH13" i="5"/>
  <c r="AG14" i="5"/>
  <c r="AH14" i="5"/>
  <c r="AG15" i="5"/>
  <c r="AH15" i="5"/>
  <c r="AG16" i="5"/>
  <c r="AH16" i="5"/>
  <c r="AG17" i="5"/>
  <c r="AH17" i="5"/>
  <c r="AG18" i="5"/>
  <c r="AH18" i="5"/>
  <c r="AG19" i="5"/>
  <c r="AH19" i="5"/>
  <c r="AG20" i="5"/>
  <c r="AH20" i="5"/>
  <c r="AG21" i="5"/>
  <c r="AH21" i="5"/>
  <c r="AG22" i="5"/>
  <c r="AH22" i="5"/>
  <c r="AV4" i="5"/>
  <c r="AW4" i="5"/>
  <c r="AV5" i="5"/>
  <c r="AW5" i="5"/>
  <c r="AV6" i="5"/>
  <c r="AW6" i="5"/>
  <c r="AV7" i="5"/>
  <c r="AW7" i="5"/>
  <c r="AV8" i="5"/>
  <c r="AW8" i="5"/>
  <c r="AV9" i="5"/>
  <c r="AW9" i="5"/>
  <c r="AV10" i="5"/>
  <c r="AW10" i="5"/>
  <c r="AV11" i="5"/>
  <c r="AW11" i="5"/>
  <c r="AV12" i="5"/>
  <c r="AW12" i="5"/>
  <c r="AV13" i="5"/>
  <c r="AW13" i="5"/>
  <c r="AV14" i="5"/>
  <c r="AW14" i="5"/>
  <c r="AV15" i="5"/>
  <c r="AW15" i="5"/>
  <c r="AV16" i="5"/>
  <c r="AW16" i="5"/>
  <c r="AV17" i="5"/>
  <c r="AW17" i="5"/>
  <c r="AV18" i="5"/>
  <c r="AW18" i="5"/>
  <c r="AV19" i="5"/>
  <c r="AW19" i="5"/>
  <c r="AV20" i="5"/>
  <c r="AW20" i="5"/>
  <c r="AV21" i="5"/>
  <c r="AW21" i="5"/>
  <c r="AV22" i="5"/>
  <c r="AW22" i="5"/>
  <c r="AQ4" i="5"/>
  <c r="AR4" i="5"/>
  <c r="AQ5" i="5"/>
  <c r="AR5" i="5"/>
  <c r="AQ6" i="5"/>
  <c r="AR6" i="5"/>
  <c r="AQ7" i="5"/>
  <c r="AR7" i="5"/>
  <c r="AQ8" i="5"/>
  <c r="AR8" i="5"/>
  <c r="AQ9" i="5"/>
  <c r="AR9" i="5"/>
  <c r="AQ10" i="5"/>
  <c r="AR10" i="5"/>
  <c r="AQ11" i="5"/>
  <c r="AR11" i="5"/>
  <c r="AQ12" i="5"/>
  <c r="AR12" i="5"/>
  <c r="AQ13" i="5"/>
  <c r="AR13" i="5"/>
  <c r="AQ14" i="5"/>
  <c r="AR14" i="5"/>
  <c r="AQ15" i="5"/>
  <c r="AR15" i="5"/>
  <c r="AQ16" i="5"/>
  <c r="AR16" i="5"/>
  <c r="AQ17" i="5"/>
  <c r="AR17" i="5"/>
  <c r="AQ18" i="5"/>
  <c r="AR18" i="5"/>
  <c r="AQ19" i="5"/>
  <c r="AR19" i="5"/>
  <c r="AQ20" i="5"/>
  <c r="AR20" i="5"/>
  <c r="AQ21" i="5"/>
  <c r="AR21" i="5"/>
  <c r="AQ22" i="5"/>
  <c r="AR22" i="5"/>
  <c r="AV3" i="5"/>
  <c r="AQ3" i="5"/>
  <c r="AL3" i="5"/>
  <c r="AG3" i="5"/>
  <c r="AU22" i="5"/>
  <c r="AP22" i="5"/>
  <c r="AU21" i="5"/>
  <c r="AP21" i="5"/>
  <c r="AU20" i="5"/>
  <c r="AP20" i="5"/>
  <c r="AU19" i="5"/>
  <c r="AP19" i="5"/>
  <c r="AU18" i="5"/>
  <c r="AP18" i="5"/>
  <c r="AU17" i="5"/>
  <c r="AP17" i="5"/>
  <c r="AU16" i="5"/>
  <c r="AP16" i="5"/>
  <c r="AU15" i="5"/>
  <c r="AP15" i="5"/>
  <c r="AU14" i="5"/>
  <c r="AP14" i="5"/>
  <c r="AU13" i="5"/>
  <c r="AP13" i="5"/>
  <c r="AU12" i="5"/>
  <c r="AP12" i="5"/>
  <c r="AU11" i="5"/>
  <c r="AP11" i="5"/>
  <c r="AU10" i="5"/>
  <c r="AP10" i="5"/>
  <c r="AU9" i="5"/>
  <c r="AP9" i="5"/>
  <c r="AU8" i="5"/>
  <c r="AP8" i="5"/>
  <c r="AU7" i="5"/>
  <c r="AP7" i="5"/>
  <c r="AU6" i="5"/>
  <c r="AP6" i="5"/>
  <c r="AU5" i="5"/>
  <c r="AP5" i="5"/>
  <c r="AU4" i="5"/>
  <c r="AP4" i="5"/>
  <c r="AW3" i="5"/>
  <c r="AU3" i="5"/>
  <c r="AR3" i="5"/>
  <c r="AP3" i="5"/>
  <c r="AK22" i="5"/>
  <c r="AF22" i="5"/>
  <c r="AK21" i="5"/>
  <c r="AF21" i="5"/>
  <c r="AK20" i="5"/>
  <c r="AF20" i="5"/>
  <c r="AK19" i="5"/>
  <c r="AF19" i="5"/>
  <c r="AK18" i="5"/>
  <c r="AF18" i="5"/>
  <c r="AK17" i="5"/>
  <c r="AF17" i="5"/>
  <c r="AK16" i="5"/>
  <c r="AF16" i="5"/>
  <c r="AK15" i="5"/>
  <c r="AF15" i="5"/>
  <c r="AK14" i="5"/>
  <c r="AF14" i="5"/>
  <c r="AK13" i="5"/>
  <c r="AF13" i="5"/>
  <c r="AK12" i="5"/>
  <c r="AF12" i="5"/>
  <c r="AK11" i="5"/>
  <c r="AF11" i="5"/>
  <c r="AK10" i="5"/>
  <c r="AF10" i="5"/>
  <c r="AK9" i="5"/>
  <c r="AF9" i="5"/>
  <c r="AK8" i="5"/>
  <c r="AF8" i="5"/>
  <c r="AK7" i="5"/>
  <c r="AF7" i="5"/>
  <c r="AK6" i="5"/>
  <c r="AF6" i="5"/>
  <c r="AK5" i="5"/>
  <c r="AF5" i="5"/>
  <c r="AK4" i="5"/>
  <c r="AF4" i="5"/>
  <c r="AM3" i="5"/>
  <c r="AK3" i="5"/>
  <c r="AH3" i="5"/>
  <c r="AF3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V3" i="5"/>
  <c r="W3" i="5"/>
  <c r="X3" i="5"/>
  <c r="AA3" i="5"/>
  <c r="AB3" i="5"/>
  <c r="AC3" i="5"/>
  <c r="V4" i="5"/>
  <c r="W4" i="5"/>
  <c r="X4" i="5"/>
  <c r="AA4" i="5"/>
  <c r="AB4" i="5"/>
  <c r="AC4" i="5"/>
  <c r="V5" i="5"/>
  <c r="W5" i="5"/>
  <c r="X5" i="5"/>
  <c r="AA5" i="5"/>
  <c r="AB5" i="5"/>
  <c r="AC5" i="5"/>
  <c r="V6" i="5"/>
  <c r="W6" i="5"/>
  <c r="X6" i="5"/>
  <c r="AA6" i="5"/>
  <c r="AB6" i="5"/>
  <c r="AC6" i="5"/>
  <c r="V7" i="5"/>
  <c r="W7" i="5"/>
  <c r="X7" i="5"/>
  <c r="AA7" i="5"/>
  <c r="AB7" i="5"/>
  <c r="AC7" i="5"/>
  <c r="V8" i="5"/>
  <c r="W8" i="5"/>
  <c r="X8" i="5"/>
  <c r="AA8" i="5"/>
  <c r="AB8" i="5"/>
  <c r="AC8" i="5"/>
  <c r="V9" i="5"/>
  <c r="W9" i="5"/>
  <c r="X9" i="5"/>
  <c r="AA9" i="5"/>
  <c r="AB9" i="5"/>
  <c r="AC9" i="5"/>
  <c r="V10" i="5"/>
  <c r="W10" i="5"/>
  <c r="X10" i="5"/>
  <c r="AA10" i="5"/>
  <c r="AB10" i="5"/>
  <c r="AC10" i="5"/>
  <c r="V11" i="5"/>
  <c r="W11" i="5"/>
  <c r="X11" i="5"/>
  <c r="AA11" i="5"/>
  <c r="AB11" i="5"/>
  <c r="AC11" i="5"/>
  <c r="V12" i="5"/>
  <c r="W12" i="5"/>
  <c r="X12" i="5"/>
  <c r="AA12" i="5"/>
  <c r="AB12" i="5"/>
  <c r="AC12" i="5"/>
  <c r="V13" i="5"/>
  <c r="W13" i="5"/>
  <c r="X13" i="5"/>
  <c r="AA13" i="5"/>
  <c r="AB13" i="5"/>
  <c r="AC13" i="5"/>
  <c r="V14" i="5"/>
  <c r="W14" i="5"/>
  <c r="X14" i="5"/>
  <c r="AA14" i="5"/>
  <c r="AB14" i="5"/>
  <c r="AC14" i="5"/>
  <c r="V15" i="5"/>
  <c r="W15" i="5"/>
  <c r="X15" i="5"/>
  <c r="AA15" i="5"/>
  <c r="AB15" i="5"/>
  <c r="AC15" i="5"/>
  <c r="V16" i="5"/>
  <c r="W16" i="5"/>
  <c r="X16" i="5"/>
  <c r="AA16" i="5"/>
  <c r="AB16" i="5"/>
  <c r="AC16" i="5"/>
  <c r="V17" i="5"/>
  <c r="W17" i="5"/>
  <c r="X17" i="5"/>
  <c r="AA17" i="5"/>
  <c r="AB17" i="5"/>
  <c r="AC17" i="5"/>
  <c r="V18" i="5"/>
  <c r="W18" i="5"/>
  <c r="X18" i="5"/>
  <c r="AA18" i="5"/>
  <c r="AB18" i="5"/>
  <c r="AC18" i="5"/>
  <c r="V19" i="5"/>
  <c r="W19" i="5"/>
  <c r="X19" i="5"/>
  <c r="AA19" i="5"/>
  <c r="AB19" i="5"/>
  <c r="AC19" i="5"/>
  <c r="V20" i="5"/>
  <c r="W20" i="5"/>
  <c r="X20" i="5"/>
  <c r="AA20" i="5"/>
  <c r="AB20" i="5"/>
  <c r="AC20" i="5"/>
  <c r="V21" i="5"/>
  <c r="W21" i="5"/>
  <c r="X21" i="5"/>
  <c r="AA21" i="5"/>
  <c r="AB21" i="5"/>
  <c r="AC21" i="5"/>
  <c r="V22" i="5"/>
  <c r="W22" i="5"/>
  <c r="X22" i="5"/>
  <c r="AA22" i="5"/>
  <c r="AB22" i="5"/>
  <c r="AC22" i="5"/>
  <c r="S22" i="5"/>
  <c r="R22" i="5"/>
  <c r="Q22" i="5"/>
  <c r="D22" i="5"/>
  <c r="S21" i="5"/>
  <c r="R21" i="5"/>
  <c r="Q21" i="5"/>
  <c r="D21" i="5"/>
  <c r="S20" i="5"/>
  <c r="R20" i="5"/>
  <c r="Q20" i="5"/>
  <c r="D20" i="5"/>
  <c r="S19" i="5"/>
  <c r="R19" i="5"/>
  <c r="Q19" i="5"/>
  <c r="D19" i="5"/>
  <c r="S18" i="5"/>
  <c r="R18" i="5"/>
  <c r="Q18" i="5"/>
  <c r="D18" i="5"/>
  <c r="S17" i="5"/>
  <c r="R17" i="5"/>
  <c r="Q17" i="5"/>
  <c r="D17" i="5"/>
  <c r="S16" i="5"/>
  <c r="R16" i="5"/>
  <c r="Q16" i="5"/>
  <c r="D16" i="5"/>
  <c r="S15" i="5"/>
  <c r="R15" i="5"/>
  <c r="Q15" i="5"/>
  <c r="D15" i="5"/>
  <c r="S14" i="5"/>
  <c r="R14" i="5"/>
  <c r="Q14" i="5"/>
  <c r="D14" i="5"/>
  <c r="S13" i="5"/>
  <c r="R13" i="5"/>
  <c r="Q13" i="5"/>
  <c r="D13" i="5"/>
  <c r="S12" i="5"/>
  <c r="R12" i="5"/>
  <c r="Q12" i="5"/>
  <c r="D12" i="5"/>
  <c r="S11" i="5"/>
  <c r="R11" i="5"/>
  <c r="Q11" i="5"/>
  <c r="D11" i="5"/>
  <c r="S10" i="5"/>
  <c r="R10" i="5"/>
  <c r="Q10" i="5"/>
  <c r="D10" i="5"/>
  <c r="S9" i="5"/>
  <c r="R9" i="5"/>
  <c r="Q9" i="5"/>
  <c r="D9" i="5"/>
  <c r="S8" i="5"/>
  <c r="R8" i="5"/>
  <c r="Q8" i="5"/>
  <c r="D8" i="5"/>
  <c r="S7" i="5"/>
  <c r="R7" i="5"/>
  <c r="Q7" i="5"/>
  <c r="D7" i="5"/>
  <c r="S6" i="5"/>
  <c r="R6" i="5"/>
  <c r="Q6" i="5"/>
  <c r="D6" i="5"/>
  <c r="S5" i="5"/>
  <c r="R5" i="5"/>
  <c r="Q5" i="5"/>
  <c r="D5" i="5"/>
  <c r="S4" i="5"/>
  <c r="R4" i="5"/>
  <c r="Q4" i="5"/>
  <c r="D4" i="5"/>
  <c r="S3" i="5"/>
  <c r="C28" i="5" s="1"/>
  <c r="R3" i="5"/>
  <c r="B28" i="5" s="1"/>
  <c r="Q3" i="5"/>
  <c r="D3" i="5"/>
  <c r="C60" i="6"/>
  <c r="C59" i="6"/>
  <c r="C58" i="6"/>
  <c r="C57" i="6"/>
  <c r="C56" i="6"/>
  <c r="B60" i="6"/>
  <c r="B59" i="6"/>
  <c r="B58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S3" i="6"/>
  <c r="R3" i="6"/>
  <c r="B57" i="6"/>
  <c r="B56" i="6"/>
  <c r="AB4" i="6"/>
  <c r="AC4" i="6"/>
  <c r="AB5" i="6"/>
  <c r="AC5" i="6"/>
  <c r="AB6" i="6"/>
  <c r="AC6" i="6"/>
  <c r="AB7" i="6"/>
  <c r="AC7" i="6"/>
  <c r="AB8" i="6"/>
  <c r="AC8" i="6"/>
  <c r="AB9" i="6"/>
  <c r="AC9" i="6"/>
  <c r="AB10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B18" i="6"/>
  <c r="AC18" i="6"/>
  <c r="AB19" i="6"/>
  <c r="AC19" i="6"/>
  <c r="AB20" i="6"/>
  <c r="AC20" i="6"/>
  <c r="AB21" i="6"/>
  <c r="AC21" i="6"/>
  <c r="AB22" i="6"/>
  <c r="AC22" i="6"/>
  <c r="AB23" i="6"/>
  <c r="AC23" i="6"/>
  <c r="AB24" i="6"/>
  <c r="AC24" i="6"/>
  <c r="AB25" i="6"/>
  <c r="AC25" i="6"/>
  <c r="AB26" i="6"/>
  <c r="AC26" i="6"/>
  <c r="AB27" i="6"/>
  <c r="AC27" i="6"/>
  <c r="AB28" i="6"/>
  <c r="AC28" i="6"/>
  <c r="AB29" i="6"/>
  <c r="AC29" i="6"/>
  <c r="AB30" i="6"/>
  <c r="AC30" i="6"/>
  <c r="AB31" i="6"/>
  <c r="AC31" i="6"/>
  <c r="AB32" i="6"/>
  <c r="AC32" i="6"/>
  <c r="AB33" i="6"/>
  <c r="AC33" i="6"/>
  <c r="AB34" i="6"/>
  <c r="AC34" i="6"/>
  <c r="AB35" i="6"/>
  <c r="AC35" i="6"/>
  <c r="AB36" i="6"/>
  <c r="AC36" i="6"/>
  <c r="AB37" i="6"/>
  <c r="AC37" i="6"/>
  <c r="AB38" i="6"/>
  <c r="AC38" i="6"/>
  <c r="AB39" i="6"/>
  <c r="AC39" i="6"/>
  <c r="AB40" i="6"/>
  <c r="AC40" i="6"/>
  <c r="AB41" i="6"/>
  <c r="AC41" i="6"/>
  <c r="AB42" i="6"/>
  <c r="AC42" i="6"/>
  <c r="AB43" i="6"/>
  <c r="AC43" i="6"/>
  <c r="AB44" i="6"/>
  <c r="AC44" i="6"/>
  <c r="AB45" i="6"/>
  <c r="AC45" i="6"/>
  <c r="AB46" i="6"/>
  <c r="AC46" i="6"/>
  <c r="AB47" i="6"/>
  <c r="AC47" i="6"/>
  <c r="AB48" i="6"/>
  <c r="AC48" i="6"/>
  <c r="AB49" i="6"/>
  <c r="AC49" i="6"/>
  <c r="AB50" i="6"/>
  <c r="AC50" i="6"/>
  <c r="AB51" i="6"/>
  <c r="AC51" i="6"/>
  <c r="AB52" i="6"/>
  <c r="AC52" i="6"/>
  <c r="AC3" i="6"/>
  <c r="AB3" i="6"/>
  <c r="W4" i="6"/>
  <c r="X4" i="6"/>
  <c r="W5" i="6"/>
  <c r="X5" i="6"/>
  <c r="W6" i="6"/>
  <c r="X6" i="6"/>
  <c r="W7" i="6"/>
  <c r="X7" i="6"/>
  <c r="W8" i="6"/>
  <c r="X8" i="6"/>
  <c r="W9" i="6"/>
  <c r="X9" i="6"/>
  <c r="W10" i="6"/>
  <c r="X10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W18" i="6"/>
  <c r="X18" i="6"/>
  <c r="W19" i="6"/>
  <c r="X19" i="6"/>
  <c r="W20" i="6"/>
  <c r="X20" i="6"/>
  <c r="W21" i="6"/>
  <c r="X21" i="6"/>
  <c r="W22" i="6"/>
  <c r="X22" i="6"/>
  <c r="W23" i="6"/>
  <c r="X23" i="6"/>
  <c r="W24" i="6"/>
  <c r="X24" i="6"/>
  <c r="W25" i="6"/>
  <c r="X25" i="6"/>
  <c r="W26" i="6"/>
  <c r="X26" i="6"/>
  <c r="W27" i="6"/>
  <c r="X27" i="6"/>
  <c r="W28" i="6"/>
  <c r="X28" i="6"/>
  <c r="W29" i="6"/>
  <c r="X29" i="6"/>
  <c r="W30" i="6"/>
  <c r="X30" i="6"/>
  <c r="W31" i="6"/>
  <c r="X31" i="6"/>
  <c r="W32" i="6"/>
  <c r="X32" i="6"/>
  <c r="W33" i="6"/>
  <c r="X33" i="6"/>
  <c r="W34" i="6"/>
  <c r="X34" i="6"/>
  <c r="W35" i="6"/>
  <c r="X35" i="6"/>
  <c r="W36" i="6"/>
  <c r="X36" i="6"/>
  <c r="W37" i="6"/>
  <c r="X37" i="6"/>
  <c r="W38" i="6"/>
  <c r="X38" i="6"/>
  <c r="W39" i="6"/>
  <c r="X39" i="6"/>
  <c r="W40" i="6"/>
  <c r="X40" i="6"/>
  <c r="W41" i="6"/>
  <c r="X41" i="6"/>
  <c r="W42" i="6"/>
  <c r="X42" i="6"/>
  <c r="W43" i="6"/>
  <c r="X43" i="6"/>
  <c r="W44" i="6"/>
  <c r="X44" i="6"/>
  <c r="W45" i="6"/>
  <c r="X45" i="6"/>
  <c r="W46" i="6"/>
  <c r="X46" i="6"/>
  <c r="W47" i="6"/>
  <c r="X47" i="6"/>
  <c r="W48" i="6"/>
  <c r="X48" i="6"/>
  <c r="W49" i="6"/>
  <c r="X49" i="6"/>
  <c r="W50" i="6"/>
  <c r="X50" i="6"/>
  <c r="W51" i="6"/>
  <c r="X51" i="6"/>
  <c r="W52" i="6"/>
  <c r="X52" i="6"/>
  <c r="X3" i="6"/>
  <c r="W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N3" i="6"/>
  <c r="M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L3" i="6"/>
  <c r="I52" i="6"/>
  <c r="H52" i="6"/>
  <c r="G52" i="6"/>
  <c r="D52" i="6"/>
  <c r="I51" i="6"/>
  <c r="H51" i="6"/>
  <c r="G51" i="6"/>
  <c r="D51" i="6"/>
  <c r="I50" i="6"/>
  <c r="H50" i="6"/>
  <c r="G50" i="6"/>
  <c r="D50" i="6"/>
  <c r="I49" i="6"/>
  <c r="H49" i="6"/>
  <c r="G49" i="6"/>
  <c r="D49" i="6"/>
  <c r="I48" i="6"/>
  <c r="H48" i="6"/>
  <c r="G48" i="6"/>
  <c r="D48" i="6"/>
  <c r="I47" i="6"/>
  <c r="H47" i="6"/>
  <c r="G47" i="6"/>
  <c r="D47" i="6"/>
  <c r="I46" i="6"/>
  <c r="H46" i="6"/>
  <c r="G46" i="6"/>
  <c r="D46" i="6"/>
  <c r="I45" i="6"/>
  <c r="H45" i="6"/>
  <c r="G45" i="6"/>
  <c r="D45" i="6"/>
  <c r="I44" i="6"/>
  <c r="H44" i="6"/>
  <c r="G44" i="6"/>
  <c r="D44" i="6"/>
  <c r="I43" i="6"/>
  <c r="H43" i="6"/>
  <c r="G43" i="6"/>
  <c r="D43" i="6"/>
  <c r="I42" i="6"/>
  <c r="H42" i="6"/>
  <c r="G42" i="6"/>
  <c r="D42" i="6"/>
  <c r="I41" i="6"/>
  <c r="H41" i="6"/>
  <c r="G41" i="6"/>
  <c r="D41" i="6"/>
  <c r="I40" i="6"/>
  <c r="H40" i="6"/>
  <c r="G40" i="6"/>
  <c r="D40" i="6"/>
  <c r="I39" i="6"/>
  <c r="H39" i="6"/>
  <c r="G39" i="6"/>
  <c r="D39" i="6"/>
  <c r="I38" i="6"/>
  <c r="H38" i="6"/>
  <c r="G38" i="6"/>
  <c r="D38" i="6"/>
  <c r="I37" i="6"/>
  <c r="H37" i="6"/>
  <c r="G37" i="6"/>
  <c r="D37" i="6"/>
  <c r="I36" i="6"/>
  <c r="H36" i="6"/>
  <c r="G36" i="6"/>
  <c r="D36" i="6"/>
  <c r="I35" i="6"/>
  <c r="H35" i="6"/>
  <c r="G35" i="6"/>
  <c r="D35" i="6"/>
  <c r="I34" i="6"/>
  <c r="H34" i="6"/>
  <c r="G34" i="6"/>
  <c r="D34" i="6"/>
  <c r="I33" i="6"/>
  <c r="H33" i="6"/>
  <c r="G33" i="6"/>
  <c r="D33" i="6"/>
  <c r="I32" i="6"/>
  <c r="H32" i="6"/>
  <c r="G32" i="6"/>
  <c r="D32" i="6"/>
  <c r="I31" i="6"/>
  <c r="H31" i="6"/>
  <c r="G31" i="6"/>
  <c r="D31" i="6"/>
  <c r="I30" i="6"/>
  <c r="H30" i="6"/>
  <c r="G30" i="6"/>
  <c r="D30" i="6"/>
  <c r="I29" i="6"/>
  <c r="H29" i="6"/>
  <c r="G29" i="6"/>
  <c r="D29" i="6"/>
  <c r="I28" i="6"/>
  <c r="H28" i="6"/>
  <c r="G28" i="6"/>
  <c r="D28" i="6"/>
  <c r="I27" i="6"/>
  <c r="H27" i="6"/>
  <c r="G27" i="6"/>
  <c r="D27" i="6"/>
  <c r="I26" i="6"/>
  <c r="H26" i="6"/>
  <c r="G26" i="6"/>
  <c r="D26" i="6"/>
  <c r="I25" i="6"/>
  <c r="H25" i="6"/>
  <c r="G25" i="6"/>
  <c r="D25" i="6"/>
  <c r="I24" i="6"/>
  <c r="H24" i="6"/>
  <c r="G24" i="6"/>
  <c r="D24" i="6"/>
  <c r="I23" i="6"/>
  <c r="H23" i="6"/>
  <c r="G23" i="6"/>
  <c r="D23" i="6"/>
  <c r="I22" i="6"/>
  <c r="H22" i="6"/>
  <c r="G22" i="6"/>
  <c r="D22" i="6"/>
  <c r="I21" i="6"/>
  <c r="H21" i="6"/>
  <c r="G21" i="6"/>
  <c r="D21" i="6"/>
  <c r="I20" i="6"/>
  <c r="H20" i="6"/>
  <c r="G20" i="6"/>
  <c r="D20" i="6"/>
  <c r="I19" i="6"/>
  <c r="H19" i="6"/>
  <c r="G19" i="6"/>
  <c r="D19" i="6"/>
  <c r="I18" i="6"/>
  <c r="H18" i="6"/>
  <c r="G18" i="6"/>
  <c r="D18" i="6"/>
  <c r="I17" i="6"/>
  <c r="H17" i="6"/>
  <c r="G17" i="6"/>
  <c r="D17" i="6"/>
  <c r="I16" i="6"/>
  <c r="H16" i="6"/>
  <c r="G16" i="6"/>
  <c r="D16" i="6"/>
  <c r="I15" i="6"/>
  <c r="H15" i="6"/>
  <c r="G15" i="6"/>
  <c r="D15" i="6"/>
  <c r="I14" i="6"/>
  <c r="H14" i="6"/>
  <c r="G14" i="6"/>
  <c r="D14" i="6"/>
  <c r="I13" i="6"/>
  <c r="H13" i="6"/>
  <c r="G13" i="6"/>
  <c r="D13" i="6"/>
  <c r="I12" i="6"/>
  <c r="H12" i="6"/>
  <c r="G12" i="6"/>
  <c r="D12" i="6"/>
  <c r="I11" i="6"/>
  <c r="H11" i="6"/>
  <c r="G11" i="6"/>
  <c r="D11" i="6"/>
  <c r="I10" i="6"/>
  <c r="H10" i="6"/>
  <c r="G10" i="6"/>
  <c r="D10" i="6"/>
  <c r="I9" i="6"/>
  <c r="H9" i="6"/>
  <c r="G9" i="6"/>
  <c r="D9" i="6"/>
  <c r="I8" i="6"/>
  <c r="H8" i="6"/>
  <c r="G8" i="6"/>
  <c r="D8" i="6"/>
  <c r="I7" i="6"/>
  <c r="H7" i="6"/>
  <c r="G7" i="6"/>
  <c r="D7" i="6"/>
  <c r="I6" i="6"/>
  <c r="H6" i="6"/>
  <c r="G6" i="6"/>
  <c r="D6" i="6"/>
  <c r="I5" i="6"/>
  <c r="H5" i="6"/>
  <c r="G5" i="6"/>
  <c r="D5" i="6"/>
  <c r="I4" i="6"/>
  <c r="H4" i="6"/>
  <c r="G4" i="6"/>
  <c r="D4" i="6"/>
  <c r="I3" i="6"/>
  <c r="H3" i="6"/>
  <c r="G3" i="6"/>
  <c r="D3" i="6"/>
  <c r="E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J23" i="3"/>
  <c r="O23" i="3"/>
  <c r="T23" i="3"/>
  <c r="Y23" i="3"/>
  <c r="AD23" i="3"/>
  <c r="AI23" i="3"/>
  <c r="AN23" i="3"/>
  <c r="AS23" i="3"/>
  <c r="AX23" i="3"/>
  <c r="BC23" i="3"/>
  <c r="BH23" i="3"/>
  <c r="BM23" i="3"/>
  <c r="B2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BN3" i="3"/>
  <c r="BI3" i="3"/>
  <c r="BD3" i="3"/>
  <c r="AY3" i="3"/>
  <c r="AT3" i="3"/>
  <c r="AO3" i="3"/>
  <c r="AJ3" i="3"/>
  <c r="AE3" i="3"/>
  <c r="Z3" i="3"/>
  <c r="U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BE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P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L3" i="3"/>
  <c r="K3" i="3"/>
  <c r="D16" i="3"/>
  <c r="D22" i="3"/>
  <c r="D21" i="3"/>
  <c r="D19" i="3"/>
  <c r="D20" i="3"/>
  <c r="D17" i="3"/>
  <c r="D3" i="3"/>
  <c r="D6" i="3"/>
  <c r="W6" i="3" s="1"/>
  <c r="D18" i="3"/>
  <c r="AL18" i="3" s="1"/>
  <c r="D4" i="3"/>
  <c r="BK4" i="3" s="1"/>
  <c r="D5" i="3"/>
  <c r="D7" i="3"/>
  <c r="D8" i="3"/>
  <c r="D10" i="3"/>
  <c r="D9" i="3"/>
  <c r="D11" i="3"/>
  <c r="D12" i="3"/>
  <c r="D13" i="3"/>
  <c r="D14" i="3"/>
  <c r="D15" i="3"/>
  <c r="H44" i="1"/>
  <c r="H43" i="1"/>
  <c r="H42" i="1"/>
  <c r="H41" i="1"/>
  <c r="H39" i="1"/>
  <c r="H40" i="1"/>
  <c r="H38" i="1"/>
  <c r="H37" i="1"/>
  <c r="H36" i="1"/>
  <c r="H35" i="1"/>
  <c r="H34" i="1"/>
  <c r="H33" i="1"/>
  <c r="H32" i="1"/>
  <c r="H30" i="1"/>
  <c r="H28" i="1"/>
  <c r="H27" i="1"/>
  <c r="H31" i="1"/>
  <c r="H26" i="1"/>
  <c r="H29" i="1"/>
  <c r="H24" i="1"/>
  <c r="H23" i="1"/>
  <c r="H25" i="1"/>
  <c r="H22" i="1"/>
  <c r="H21" i="1"/>
  <c r="H20" i="1"/>
  <c r="H19" i="1"/>
  <c r="H18" i="1"/>
  <c r="H17" i="1"/>
  <c r="H16" i="1"/>
  <c r="H14" i="1"/>
  <c r="H15" i="1"/>
  <c r="H13" i="1"/>
  <c r="H12" i="1"/>
  <c r="H9" i="1"/>
  <c r="H8" i="1"/>
  <c r="H48" i="1"/>
  <c r="H10" i="1"/>
  <c r="H7" i="1"/>
  <c r="H47" i="1"/>
  <c r="H11" i="1"/>
  <c r="H6" i="1"/>
  <c r="H4" i="1"/>
  <c r="H50" i="1"/>
  <c r="H5" i="1"/>
  <c r="H49" i="1"/>
  <c r="H51" i="1"/>
  <c r="H3" i="1"/>
  <c r="H52" i="1"/>
  <c r="H46" i="1"/>
  <c r="H45" i="1"/>
  <c r="Z29" i="2"/>
  <c r="Z28" i="2"/>
  <c r="Z27" i="2"/>
  <c r="Z26" i="2"/>
  <c r="Z33" i="2"/>
  <c r="Z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Z39" i="2"/>
  <c r="Z38" i="2"/>
  <c r="Z45" i="2"/>
  <c r="Z44" i="2"/>
  <c r="AB48" i="1"/>
  <c r="AB47" i="1"/>
  <c r="I52" i="2"/>
  <c r="G52" i="2"/>
  <c r="D52" i="2"/>
  <c r="I51" i="2"/>
  <c r="G51" i="2"/>
  <c r="D51" i="2"/>
  <c r="I50" i="2"/>
  <c r="G50" i="2"/>
  <c r="D50" i="2"/>
  <c r="I49" i="2"/>
  <c r="G49" i="2"/>
  <c r="D49" i="2"/>
  <c r="I48" i="2"/>
  <c r="G48" i="2"/>
  <c r="D48" i="2"/>
  <c r="I47" i="2"/>
  <c r="G47" i="2"/>
  <c r="D47" i="2"/>
  <c r="I46" i="2"/>
  <c r="G46" i="2"/>
  <c r="D46" i="2"/>
  <c r="I45" i="2"/>
  <c r="G45" i="2"/>
  <c r="D45" i="2"/>
  <c r="I44" i="2"/>
  <c r="G44" i="2"/>
  <c r="D44" i="2"/>
  <c r="I43" i="2"/>
  <c r="G43" i="2"/>
  <c r="D43" i="2"/>
  <c r="I42" i="2"/>
  <c r="G42" i="2"/>
  <c r="D42" i="2"/>
  <c r="I41" i="2"/>
  <c r="G41" i="2"/>
  <c r="D41" i="2"/>
  <c r="I40" i="2"/>
  <c r="G40" i="2"/>
  <c r="D40" i="2"/>
  <c r="I39" i="2"/>
  <c r="G39" i="2"/>
  <c r="D39" i="2"/>
  <c r="I38" i="2"/>
  <c r="G38" i="2"/>
  <c r="D38" i="2"/>
  <c r="I37" i="2"/>
  <c r="G37" i="2"/>
  <c r="D37" i="2"/>
  <c r="I36" i="2"/>
  <c r="G36" i="2"/>
  <c r="D36" i="2"/>
  <c r="I35" i="2"/>
  <c r="G35" i="2"/>
  <c r="D35" i="2"/>
  <c r="I34" i="2"/>
  <c r="G34" i="2"/>
  <c r="D34" i="2"/>
  <c r="I33" i="2"/>
  <c r="G33" i="2"/>
  <c r="D33" i="2"/>
  <c r="I32" i="2"/>
  <c r="G32" i="2"/>
  <c r="D32" i="2"/>
  <c r="I31" i="2"/>
  <c r="G31" i="2"/>
  <c r="D31" i="2"/>
  <c r="I30" i="2"/>
  <c r="G30" i="2"/>
  <c r="D30" i="2"/>
  <c r="I29" i="2"/>
  <c r="G29" i="2"/>
  <c r="D29" i="2"/>
  <c r="I28" i="2"/>
  <c r="G28" i="2"/>
  <c r="D28" i="2"/>
  <c r="I27" i="2"/>
  <c r="G27" i="2"/>
  <c r="D27" i="2"/>
  <c r="I26" i="2"/>
  <c r="G26" i="2"/>
  <c r="D26" i="2"/>
  <c r="I25" i="2"/>
  <c r="G25" i="2"/>
  <c r="D25" i="2"/>
  <c r="I24" i="2"/>
  <c r="G24" i="2"/>
  <c r="D24" i="2"/>
  <c r="I23" i="2"/>
  <c r="G23" i="2"/>
  <c r="D23" i="2"/>
  <c r="I22" i="2"/>
  <c r="G22" i="2"/>
  <c r="D22" i="2"/>
  <c r="I21" i="2"/>
  <c r="G21" i="2"/>
  <c r="D21" i="2"/>
  <c r="I20" i="2"/>
  <c r="G20" i="2"/>
  <c r="D20" i="2"/>
  <c r="I19" i="2"/>
  <c r="G19" i="2"/>
  <c r="D19" i="2"/>
  <c r="I18" i="2"/>
  <c r="G18" i="2"/>
  <c r="D18" i="2"/>
  <c r="I17" i="2"/>
  <c r="G17" i="2"/>
  <c r="D17" i="2"/>
  <c r="I16" i="2"/>
  <c r="G16" i="2"/>
  <c r="D16" i="2"/>
  <c r="I15" i="2"/>
  <c r="G15" i="2"/>
  <c r="D15" i="2"/>
  <c r="I14" i="2"/>
  <c r="G14" i="2"/>
  <c r="D14" i="2"/>
  <c r="I13" i="2"/>
  <c r="G13" i="2"/>
  <c r="D13" i="2"/>
  <c r="I12" i="2"/>
  <c r="G12" i="2"/>
  <c r="D12" i="2"/>
  <c r="I11" i="2"/>
  <c r="G11" i="2"/>
  <c r="D11" i="2"/>
  <c r="I10" i="2"/>
  <c r="G10" i="2"/>
  <c r="D10" i="2"/>
  <c r="I9" i="2"/>
  <c r="G9" i="2"/>
  <c r="D9" i="2"/>
  <c r="I8" i="2"/>
  <c r="G8" i="2"/>
  <c r="D8" i="2"/>
  <c r="I7" i="2"/>
  <c r="G7" i="2"/>
  <c r="D7" i="2"/>
  <c r="I6" i="2"/>
  <c r="G6" i="2"/>
  <c r="D6" i="2"/>
  <c r="I5" i="2"/>
  <c r="G5" i="2"/>
  <c r="D5" i="2"/>
  <c r="I4" i="2"/>
  <c r="G4" i="2"/>
  <c r="D4" i="2"/>
  <c r="I3" i="2"/>
  <c r="G3" i="2"/>
  <c r="D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I47" i="1"/>
  <c r="I48" i="1"/>
  <c r="I49" i="1"/>
  <c r="I50" i="1"/>
  <c r="I52" i="1"/>
  <c r="I51" i="1"/>
  <c r="I46" i="1"/>
  <c r="I45" i="1"/>
  <c r="I44" i="1"/>
  <c r="I4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5" i="1"/>
  <c r="I16" i="1"/>
  <c r="I17" i="1"/>
  <c r="I18" i="1"/>
  <c r="I19" i="1"/>
  <c r="I20" i="1"/>
  <c r="I21" i="1"/>
  <c r="I22" i="1"/>
  <c r="I11" i="1"/>
  <c r="I12" i="1"/>
  <c r="I13" i="1"/>
  <c r="I14" i="1"/>
  <c r="I7" i="1"/>
  <c r="I8" i="1"/>
  <c r="I9" i="1"/>
  <c r="I10" i="1"/>
  <c r="I3" i="1"/>
  <c r="I4" i="1"/>
  <c r="I5" i="1"/>
  <c r="I6" i="1"/>
  <c r="I41" i="1"/>
  <c r="I40" i="1"/>
  <c r="I39" i="1"/>
  <c r="I42" i="1"/>
  <c r="AL10" i="3" l="1"/>
  <c r="AQ21" i="3"/>
  <c r="AG14" i="3"/>
  <c r="AQ5" i="3"/>
  <c r="BA19" i="3"/>
  <c r="AQ13" i="3"/>
  <c r="I23" i="3"/>
  <c r="B29" i="3"/>
  <c r="C27" i="5"/>
  <c r="C29" i="5"/>
  <c r="B29" i="5"/>
  <c r="B26" i="5"/>
  <c r="C30" i="5"/>
  <c r="B27" i="5"/>
  <c r="B30" i="5"/>
  <c r="H24" i="3"/>
  <c r="BP9" i="3"/>
  <c r="BP17" i="3"/>
  <c r="AV8" i="3"/>
  <c r="AV5" i="3"/>
  <c r="AV13" i="3"/>
  <c r="AV21" i="3"/>
  <c r="BF5" i="3"/>
  <c r="BF13" i="3"/>
  <c r="BF21" i="3"/>
  <c r="BP5" i="3"/>
  <c r="BP21" i="3"/>
  <c r="AG21" i="3"/>
  <c r="AG15" i="3"/>
  <c r="AG7" i="3"/>
  <c r="AL6" i="3"/>
  <c r="AL14" i="3"/>
  <c r="AL22" i="3"/>
  <c r="BF22" i="3"/>
  <c r="BP6" i="3"/>
  <c r="AB20" i="3"/>
  <c r="BP13" i="3"/>
  <c r="AB4" i="3"/>
  <c r="AB12" i="3"/>
  <c r="AL16" i="3"/>
  <c r="AG13" i="3"/>
  <c r="AV22" i="3"/>
  <c r="M16" i="3"/>
  <c r="AG12" i="3"/>
  <c r="R21" i="3"/>
  <c r="AL17" i="3"/>
  <c r="AV14" i="3"/>
  <c r="R18" i="3"/>
  <c r="AG11" i="3"/>
  <c r="W13" i="3"/>
  <c r="AQ12" i="3"/>
  <c r="R4" i="3"/>
  <c r="R12" i="3"/>
  <c r="AB11" i="3"/>
  <c r="W12" i="3"/>
  <c r="AQ11" i="3"/>
  <c r="AQ4" i="3"/>
  <c r="BP8" i="3"/>
  <c r="BP7" i="3"/>
  <c r="R19" i="3"/>
  <c r="M19" i="3"/>
  <c r="BF15" i="3"/>
  <c r="AL15" i="3"/>
  <c r="BK20" i="3"/>
  <c r="BF14" i="3"/>
  <c r="W5" i="3"/>
  <c r="AV16" i="3"/>
  <c r="M11" i="3"/>
  <c r="BK19" i="3"/>
  <c r="BF7" i="3"/>
  <c r="R11" i="3"/>
  <c r="W4" i="3"/>
  <c r="AL7" i="3"/>
  <c r="AV15" i="3"/>
  <c r="R22" i="3"/>
  <c r="R13" i="3"/>
  <c r="AL8" i="3"/>
  <c r="BA11" i="3"/>
  <c r="R6" i="3"/>
  <c r="BP16" i="3"/>
  <c r="BK18" i="3"/>
  <c r="BF6" i="3"/>
  <c r="R5" i="3"/>
  <c r="AB18" i="3"/>
  <c r="AG6" i="3"/>
  <c r="AQ20" i="3"/>
  <c r="AT23" i="3"/>
  <c r="BN23" i="3"/>
  <c r="BP15" i="3"/>
  <c r="BK12" i="3"/>
  <c r="BA18" i="3"/>
  <c r="W21" i="3"/>
  <c r="AB16" i="3"/>
  <c r="AG5" i="3"/>
  <c r="AQ19" i="3"/>
  <c r="AV7" i="3"/>
  <c r="R14" i="3"/>
  <c r="BA3" i="3"/>
  <c r="R20" i="3"/>
  <c r="W7" i="3"/>
  <c r="W15" i="3"/>
  <c r="AB19" i="3"/>
  <c r="AO23" i="3"/>
  <c r="Z23" i="3"/>
  <c r="M18" i="3"/>
  <c r="AV4" i="3"/>
  <c r="AV12" i="3"/>
  <c r="BA16" i="3"/>
  <c r="BF4" i="3"/>
  <c r="BF12" i="3"/>
  <c r="BP14" i="3"/>
  <c r="BK11" i="3"/>
  <c r="BA10" i="3"/>
  <c r="W14" i="3"/>
  <c r="AG22" i="3"/>
  <c r="AG4" i="3"/>
  <c r="AQ18" i="3"/>
  <c r="AV6" i="3"/>
  <c r="R3" i="3"/>
  <c r="W3" i="3"/>
  <c r="BA9" i="3"/>
  <c r="AB3" i="3"/>
  <c r="BK17" i="3"/>
  <c r="U23" i="3"/>
  <c r="BI23" i="3"/>
  <c r="M3" i="3"/>
  <c r="M15" i="3"/>
  <c r="M7" i="3"/>
  <c r="AL3" i="3"/>
  <c r="BP20" i="3"/>
  <c r="BP12" i="3"/>
  <c r="BP4" i="3"/>
  <c r="BK16" i="3"/>
  <c r="BK8" i="3"/>
  <c r="BF19" i="3"/>
  <c r="BF11" i="3"/>
  <c r="BA22" i="3"/>
  <c r="BA14" i="3"/>
  <c r="BA6" i="3"/>
  <c r="R17" i="3"/>
  <c r="R9" i="3"/>
  <c r="W19" i="3"/>
  <c r="W11" i="3"/>
  <c r="W22" i="3"/>
  <c r="AB15" i="3"/>
  <c r="AB7" i="3"/>
  <c r="AG18" i="3"/>
  <c r="AG10" i="3"/>
  <c r="AL21" i="3"/>
  <c r="AL13" i="3"/>
  <c r="AL5" i="3"/>
  <c r="AQ16" i="3"/>
  <c r="AQ8" i="3"/>
  <c r="AV19" i="3"/>
  <c r="AV11" i="3"/>
  <c r="M17" i="3"/>
  <c r="AB9" i="3"/>
  <c r="AQ10" i="3"/>
  <c r="BD23" i="3"/>
  <c r="BK9" i="3"/>
  <c r="AB8" i="3"/>
  <c r="AV20" i="3"/>
  <c r="M22" i="3"/>
  <c r="M14" i="3"/>
  <c r="M6" i="3"/>
  <c r="AQ3" i="3"/>
  <c r="BP19" i="3"/>
  <c r="BP11" i="3"/>
  <c r="BP22" i="3"/>
  <c r="BK15" i="3"/>
  <c r="BK7" i="3"/>
  <c r="BF18" i="3"/>
  <c r="BF10" i="3"/>
  <c r="BA21" i="3"/>
  <c r="BA13" i="3"/>
  <c r="BA5" i="3"/>
  <c r="R16" i="3"/>
  <c r="R8" i="3"/>
  <c r="W18" i="3"/>
  <c r="W10" i="3"/>
  <c r="AB22" i="3"/>
  <c r="AB14" i="3"/>
  <c r="AB6" i="3"/>
  <c r="AG17" i="3"/>
  <c r="AG9" i="3"/>
  <c r="AL20" i="3"/>
  <c r="AL12" i="3"/>
  <c r="AL4" i="3"/>
  <c r="AQ15" i="3"/>
  <c r="AQ7" i="3"/>
  <c r="AV18" i="3"/>
  <c r="AV10" i="3"/>
  <c r="AL9" i="3"/>
  <c r="M10" i="3"/>
  <c r="AB10" i="3"/>
  <c r="AY23" i="3"/>
  <c r="M9" i="3"/>
  <c r="BA8" i="3"/>
  <c r="P23" i="3"/>
  <c r="M8" i="3"/>
  <c r="BF20" i="3"/>
  <c r="BA15" i="3"/>
  <c r="R10" i="3"/>
  <c r="AG19" i="3"/>
  <c r="AQ17" i="3"/>
  <c r="AE23" i="3"/>
  <c r="M21" i="3"/>
  <c r="M13" i="3"/>
  <c r="M5" i="3"/>
  <c r="AV3" i="3"/>
  <c r="BP18" i="3"/>
  <c r="BP10" i="3"/>
  <c r="BK22" i="3"/>
  <c r="BK14" i="3"/>
  <c r="BK6" i="3"/>
  <c r="BF17" i="3"/>
  <c r="BF9" i="3"/>
  <c r="BA20" i="3"/>
  <c r="BA12" i="3"/>
  <c r="BA4" i="3"/>
  <c r="R15" i="3"/>
  <c r="R7" i="3"/>
  <c r="W17" i="3"/>
  <c r="W9" i="3"/>
  <c r="AB21" i="3"/>
  <c r="AB13" i="3"/>
  <c r="AB5" i="3"/>
  <c r="AG16" i="3"/>
  <c r="AG8" i="3"/>
  <c r="AL19" i="3"/>
  <c r="AL11" i="3"/>
  <c r="AQ22" i="3"/>
  <c r="AQ14" i="3"/>
  <c r="AQ6" i="3"/>
  <c r="AV17" i="3"/>
  <c r="AV9" i="3"/>
  <c r="BF3" i="3"/>
  <c r="BK3" i="3"/>
  <c r="BA17" i="3"/>
  <c r="BP3" i="3"/>
  <c r="BK10" i="3"/>
  <c r="AB17" i="3"/>
  <c r="AG20" i="3"/>
  <c r="AG3" i="3"/>
  <c r="BA7" i="3"/>
  <c r="W20" i="3"/>
  <c r="AQ9" i="3"/>
  <c r="K23" i="3"/>
  <c r="AJ23" i="3"/>
  <c r="M20" i="3"/>
  <c r="M12" i="3"/>
  <c r="M4" i="3"/>
  <c r="BK21" i="3"/>
  <c r="BK13" i="3"/>
  <c r="BK5" i="3"/>
  <c r="BF16" i="3"/>
  <c r="BF8" i="3"/>
  <c r="W16" i="3"/>
  <c r="W8" i="3"/>
  <c r="Z34" i="2"/>
  <c r="Z35" i="2"/>
  <c r="Z40" i="2"/>
  <c r="Z46" i="2"/>
  <c r="AB49" i="1"/>
  <c r="B28" i="3" l="1"/>
  <c r="B32" i="3"/>
  <c r="B31" i="3"/>
  <c r="B30" i="3"/>
  <c r="BF24" i="3"/>
  <c r="BA24" i="3"/>
  <c r="AL24" i="3"/>
  <c r="AB24" i="3"/>
  <c r="BP24" i="3"/>
  <c r="W24" i="3"/>
  <c r="AG24" i="3"/>
  <c r="R24" i="3"/>
  <c r="AV24" i="3"/>
  <c r="BK24" i="3"/>
  <c r="AQ24" i="3"/>
  <c r="M24" i="3"/>
  <c r="Z41" i="2"/>
  <c r="Z47" i="2"/>
  <c r="AB50" i="1"/>
</calcChain>
</file>

<file path=xl/sharedStrings.xml><?xml version="1.0" encoding="utf-8"?>
<sst xmlns="http://schemas.openxmlformats.org/spreadsheetml/2006/main" count="524" uniqueCount="124">
  <si>
    <t>Trace</t>
  </si>
  <si>
    <t>Speed Up</t>
  </si>
  <si>
    <t>client001</t>
  </si>
  <si>
    <t>client002</t>
  </si>
  <si>
    <t>client003</t>
  </si>
  <si>
    <t>client004</t>
  </si>
  <si>
    <t>client005</t>
  </si>
  <si>
    <t>client006</t>
  </si>
  <si>
    <t>client007</t>
  </si>
  <si>
    <t>client008</t>
  </si>
  <si>
    <t>server001</t>
  </si>
  <si>
    <t>server002</t>
  </si>
  <si>
    <t>server003</t>
  </si>
  <si>
    <t>server004</t>
  </si>
  <si>
    <t>server009</t>
  </si>
  <si>
    <t>server010</t>
  </si>
  <si>
    <t>server011</t>
  </si>
  <si>
    <t>server012</t>
  </si>
  <si>
    <t>server013</t>
  </si>
  <si>
    <t>server014</t>
  </si>
  <si>
    <t>server015</t>
  </si>
  <si>
    <t>server016</t>
  </si>
  <si>
    <t>server017</t>
  </si>
  <si>
    <t>server018</t>
  </si>
  <si>
    <t>server019</t>
  </si>
  <si>
    <t>server020</t>
  </si>
  <si>
    <t>server021</t>
  </si>
  <si>
    <t>server022</t>
  </si>
  <si>
    <t>server023</t>
  </si>
  <si>
    <t>server024</t>
  </si>
  <si>
    <t>server025</t>
  </si>
  <si>
    <t>server026</t>
  </si>
  <si>
    <t>server027</t>
  </si>
  <si>
    <t>server028</t>
  </si>
  <si>
    <t>server029</t>
  </si>
  <si>
    <t>server030</t>
  </si>
  <si>
    <t>server031</t>
  </si>
  <si>
    <t>server032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</si>
  <si>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</si>
  <si>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</si>
  <si>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</si>
  <si>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</si>
  <si>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</si>
  <si>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</si>
  <si>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</si>
  <si>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server037</t>
  </si>
  <si>
    <t>server038</t>
  </si>
  <si>
    <t>server039</t>
  </si>
  <si>
    <t>server036</t>
  </si>
  <si>
    <t>server035</t>
  </si>
  <si>
    <t>server034</t>
  </si>
  <si>
    <t>server033</t>
  </si>
  <si>
    <t>MPKI</t>
  </si>
  <si>
    <t>Baseline IPC</t>
  </si>
  <si>
    <t>D_JOLT IPC</t>
  </si>
  <si>
    <t>Misses</t>
  </si>
  <si>
    <t>FNL  IPC</t>
  </si>
  <si>
    <t>MPKI Reduction</t>
  </si>
  <si>
    <t>IPC Speedup GEOMEAN</t>
  </si>
  <si>
    <t>MPKI Reduction Arithmatic Mean</t>
  </si>
  <si>
    <t>IPC Baseline GEOMEAN</t>
  </si>
  <si>
    <t>IPC DJOLT GEOMEAN</t>
  </si>
  <si>
    <t>%miss reduction</t>
  </si>
  <si>
    <t>Baseline FNL+MMA</t>
  </si>
  <si>
    <t>Baseline  version misses</t>
  </si>
  <si>
    <t>Baseline  version Miss</t>
  </si>
  <si>
    <t>Baseline</t>
  </si>
  <si>
    <t>DOUBLE</t>
  </si>
  <si>
    <t>Quadruple</t>
  </si>
  <si>
    <t>BASELINE</t>
  </si>
  <si>
    <t>Half</t>
  </si>
  <si>
    <t>IPC FNL GEOMEAN</t>
  </si>
  <si>
    <t>DJOLT Baseline</t>
  </si>
  <si>
    <t>2short 15long</t>
  </si>
  <si>
    <t>4short 15long</t>
  </si>
  <si>
    <t>6short15long</t>
  </si>
  <si>
    <t>8short15long</t>
  </si>
  <si>
    <t>10short 15long</t>
  </si>
  <si>
    <t>10long4short</t>
  </si>
  <si>
    <t>20long4short</t>
  </si>
  <si>
    <t>25long4short</t>
  </si>
  <si>
    <t>30long4short</t>
  </si>
  <si>
    <t>8associative</t>
  </si>
  <si>
    <t>32associative</t>
  </si>
  <si>
    <t>48associative</t>
  </si>
  <si>
    <t>64associative</t>
  </si>
  <si>
    <t>Speedup</t>
  </si>
  <si>
    <t>GEOMEAN</t>
  </si>
  <si>
    <t>AVGMEAN</t>
  </si>
  <si>
    <t>% Red</t>
  </si>
  <si>
    <t>Half FNL+MMA</t>
  </si>
  <si>
    <t>Quarter FNL+MMA</t>
  </si>
  <si>
    <t>Double FNL+MMA</t>
  </si>
  <si>
    <t>Quadruple FNL+MMA</t>
  </si>
  <si>
    <t>Quarter</t>
  </si>
  <si>
    <t>Double</t>
  </si>
  <si>
    <t>IPC</t>
  </si>
  <si>
    <t>10MMA filter</t>
  </si>
  <si>
    <t>15MMA filter</t>
  </si>
  <si>
    <t>20MMA filter</t>
  </si>
  <si>
    <t>30MMAfilter</t>
  </si>
  <si>
    <t>5distahead</t>
  </si>
  <si>
    <t>15distahead</t>
  </si>
  <si>
    <t>20 distahead</t>
  </si>
  <si>
    <t>25distahead</t>
  </si>
  <si>
    <t>24 (Baseline)</t>
  </si>
  <si>
    <t>10 (Baseline)</t>
  </si>
  <si>
    <t>16 (Baseline)</t>
  </si>
  <si>
    <t>15 (Baseline)</t>
  </si>
  <si>
    <t>4 (Baseline)</t>
  </si>
  <si>
    <t>2kreset</t>
  </si>
  <si>
    <t>4kreset</t>
  </si>
  <si>
    <t>16kreset</t>
  </si>
  <si>
    <t>32kreset</t>
  </si>
  <si>
    <t>2k</t>
  </si>
  <si>
    <t>4k</t>
  </si>
  <si>
    <t>8k(Baseline)</t>
  </si>
  <si>
    <t>16k</t>
  </si>
  <si>
    <t>32k</t>
  </si>
  <si>
    <t>quarter</t>
  </si>
  <si>
    <t>half</t>
  </si>
  <si>
    <t>double</t>
  </si>
  <si>
    <t>quadruple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</si>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</sst>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3" xfId="0" applyBorder="1"/>
    <xf numFmtId="0" fontId="0" fillId="0" borderId="15" xfId="0" applyBorder="1"/>
    <xf numFmtId="0" fontId="0" fillId="0" borderId="2" xfId="0" applyFill="1" applyBorder="1"/>
    <xf numFmtId="16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</a:t>
            </a:r>
            <a:r>
              <a:rPr lang="en-US" baseline="0"/>
              <a:t> Reduction vs Short  Pref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36034281121183"/>
          <c:y val="0.19486111111111112"/>
          <c:w val="0.84419514694059439"/>
          <c:h val="0.65068527742133575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DJOLT_Design!$A$28:$A$32</c:f>
              <c:strCache>
                <c:ptCount val="5"/>
                <c:pt idx="0">
                  <c:v>2</c:v>
                </c:pt>
                <c:pt idx="1">
                  <c:v>4 (Baseline)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</c:strCache>
            </c:strRef>
          </c:cat>
          <c:val>
            <c:numRef>
              <c:f>DJOLT_Design!$B$28:$B$32</c:f>
              <c:numCache>
                <c:formatCode>General</c:formatCode>
                <c:ptCount val="5"/>
                <c:pt idx="0">
                  <c:v>90.830614078796856</c:v>
                </c:pt>
                <c:pt idx="1">
                  <c:v>92.450806846385518</c:v>
                </c:pt>
                <c:pt idx="2">
                  <c:v>92.270588142107414</c:v>
                </c:pt>
                <c:pt idx="3">
                  <c:v>91.777641588199216</c:v>
                </c:pt>
                <c:pt idx="4">
                  <c:v>90.94876153499888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4-479C-A7E2-1B7E2B298DC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DJOLT_Design!$A$28:$A$32</c:f>
              <c:strCache>
                <c:ptCount val="5"/>
                <c:pt idx="0">
                  <c:v>2</c:v>
                </c:pt>
                <c:pt idx="1">
                  <c:v>4 (Baseline)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</c:strCache>
            </c:strRef>
          </c:cat>
          <c:val>
            <c:numRef>
              <c:f>DJOLT_Design!$B$28:$B$32</c:f>
              <c:numCache>
                <c:formatCode>General</c:formatCode>
                <c:ptCount val="5"/>
                <c:pt idx="0">
                  <c:v>90.830614078796856</c:v>
                </c:pt>
                <c:pt idx="1">
                  <c:v>92.450806846385518</c:v>
                </c:pt>
                <c:pt idx="2">
                  <c:v>92.270588142107414</c:v>
                </c:pt>
                <c:pt idx="3">
                  <c:v>91.777641588199216</c:v>
                </c:pt>
                <c:pt idx="4">
                  <c:v>90.94876153499888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4-479C-A7E2-1B7E2B29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916064"/>
        <c:axId val="1018931456"/>
      </c:lineChart>
      <c:catAx>
        <c:axId val="101891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Short Prefetcher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31456"/>
        <c:crosses val="autoZero"/>
        <c:auto val="1"/>
        <c:lblAlgn val="ctr"/>
        <c:lblOffset val="100"/>
        <c:noMultiLvlLbl val="0"/>
      </c:catAx>
      <c:valAx>
        <c:axId val="10189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 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160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SPeedup vs MMA Filter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FNL_Design!$D$26:$D$30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 (Baseline)</c:v>
                </c:pt>
                <c:pt idx="4">
                  <c:v>30</c:v>
                </c:pt>
              </c:strCache>
            </c:strRef>
          </c:cat>
          <c:val>
            <c:numRef>
              <c:f>FNL_Design!$C$26:$C$30</c:f>
              <c:numCache>
                <c:formatCode>General</c:formatCode>
                <c:ptCount val="5"/>
                <c:pt idx="0">
                  <c:v>1.2928798375730595</c:v>
                </c:pt>
                <c:pt idx="1">
                  <c:v>1.2928400857086055</c:v>
                </c:pt>
                <c:pt idx="2">
                  <c:v>1.2924913897833623</c:v>
                </c:pt>
                <c:pt idx="3">
                  <c:v>1.2926098978672185</c:v>
                </c:pt>
                <c:pt idx="4">
                  <c:v>1.2927828465428886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C-4E51-B57E-3856AADD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223552"/>
        <c:axId val="1916224384"/>
      </c:lineChart>
      <c:catAx>
        <c:axId val="19162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MMA Filters (num)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24384"/>
        <c:crosses val="autoZero"/>
        <c:auto val="1"/>
        <c:lblAlgn val="ctr"/>
        <c:lblOffset val="100"/>
        <c:noMultiLvlLbl val="0"/>
      </c:catAx>
      <c:valAx>
        <c:axId val="1916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IPC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%MPKI</a:t>
            </a:r>
            <a:r>
              <a:rPr lang="en-US" baseline="0"/>
              <a:t> reduction vs MMA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FNL_Design!$AD$25:$AD$29</c:f>
              <c:strCache>
                <c:ptCount val="5"/>
                <c:pt idx="0">
                  <c:v>5</c:v>
                </c:pt>
                <c:pt idx="1">
                  <c:v>10 (Baseline)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FNL_Design!$AE$25:$AE$29</c:f>
              <c:numCache>
                <c:formatCode>General</c:formatCode>
                <c:ptCount val="5"/>
                <c:pt idx="0">
                  <c:v>86.473429370789475</c:v>
                </c:pt>
                <c:pt idx="1">
                  <c:v>88.233703422290361</c:v>
                </c:pt>
                <c:pt idx="2">
                  <c:v>87.071916789523897</c:v>
                </c:pt>
                <c:pt idx="3">
                  <c:v>85.970631282206455</c:v>
                </c:pt>
                <c:pt idx="4">
                  <c:v>85.116089718875756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0-4539-8D58-611A021B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224800"/>
        <c:axId val="88695728"/>
      </c:lineChart>
      <c:catAx>
        <c:axId val="191622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MMA</a:t>
                </a:r>
                <a:r>
                  <a:rPr lang="en-US" b="1" baseline="0"/>
                  <a:t> distance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728"/>
        <c:crosses val="autoZero"/>
        <c:auto val="1"/>
        <c:lblAlgn val="ctr"/>
        <c:lblOffset val="100"/>
        <c:noMultiLvlLbl val="0"/>
      </c:catAx>
      <c:valAx>
        <c:axId val="886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2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speedup vs MMA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FNL_Design!$AD$25:$AD$29</c:f>
              <c:strCache>
                <c:ptCount val="5"/>
                <c:pt idx="0">
                  <c:v>5</c:v>
                </c:pt>
                <c:pt idx="1">
                  <c:v>10 (Baseline)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FNL_Design!$AF$25:$AF$29</c:f>
              <c:numCache>
                <c:formatCode>General</c:formatCode>
                <c:ptCount val="5"/>
                <c:pt idx="0">
                  <c:v>1.1715800871885818</c:v>
                </c:pt>
                <c:pt idx="1">
                  <c:v>1.2924913897833623</c:v>
                </c:pt>
                <c:pt idx="2">
                  <c:v>1.1703312922295697</c:v>
                </c:pt>
                <c:pt idx="3">
                  <c:v>1.1866103300368649</c:v>
                </c:pt>
                <c:pt idx="4">
                  <c:v>1.1861424549966519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2-416E-9C5D-CC33A4D0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9424"/>
        <c:axId val="88727760"/>
      </c:lineChart>
      <c:catAx>
        <c:axId val="887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MMA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7760"/>
        <c:crosses val="autoZero"/>
        <c:auto val="1"/>
        <c:lblAlgn val="ctr"/>
        <c:lblOffset val="100"/>
        <c:noMultiLvlLbl val="0"/>
      </c:catAx>
      <c:valAx>
        <c:axId val="887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IPC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%MPKI reduction vs FNL</a:t>
            </a:r>
            <a:r>
              <a:rPr lang="en-US" baseline="0"/>
              <a:t> reset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FNL_Design!$BG$25:$BG$29</c:f>
              <c:strCache>
                <c:ptCount val="5"/>
                <c:pt idx="0">
                  <c:v>2k</c:v>
                </c:pt>
                <c:pt idx="1">
                  <c:v>4k</c:v>
                </c:pt>
                <c:pt idx="2">
                  <c:v>8k(Baseline)</c:v>
                </c:pt>
                <c:pt idx="3">
                  <c:v>16k</c:v>
                </c:pt>
                <c:pt idx="4">
                  <c:v>32k</c:v>
                </c:pt>
              </c:strCache>
            </c:strRef>
          </c:cat>
          <c:val>
            <c:numRef>
              <c:f>FNL_Design!$BH$25:$BH$29</c:f>
              <c:numCache>
                <c:formatCode>General</c:formatCode>
                <c:ptCount val="5"/>
                <c:pt idx="0">
                  <c:v>88.345667699744951</c:v>
                </c:pt>
                <c:pt idx="1">
                  <c:v>88.382423060814929</c:v>
                </c:pt>
                <c:pt idx="2">
                  <c:v>88.233703422290361</c:v>
                </c:pt>
                <c:pt idx="3">
                  <c:v>87.86536499790482</c:v>
                </c:pt>
                <c:pt idx="4">
                  <c:v>87.483537405338112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1-405A-9A88-366B3393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20831"/>
        <c:axId val="395522079"/>
      </c:lineChart>
      <c:catAx>
        <c:axId val="39552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Reset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2079"/>
        <c:crosses val="autoZero"/>
        <c:auto val="1"/>
        <c:lblAlgn val="ctr"/>
        <c:lblOffset val="100"/>
        <c:noMultiLvlLbl val="0"/>
      </c:catAx>
      <c:valAx>
        <c:axId val="395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speedup vs FNL</a:t>
            </a:r>
            <a:r>
              <a:rPr lang="en-US" baseline="0"/>
              <a:t> reset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FNL_Design!$BG$25:$BG$29</c:f>
              <c:strCache>
                <c:ptCount val="5"/>
                <c:pt idx="0">
                  <c:v>2k</c:v>
                </c:pt>
                <c:pt idx="1">
                  <c:v>4k</c:v>
                </c:pt>
                <c:pt idx="2">
                  <c:v>8k(Baseline)</c:v>
                </c:pt>
                <c:pt idx="3">
                  <c:v>16k</c:v>
                </c:pt>
                <c:pt idx="4">
                  <c:v>32k</c:v>
                </c:pt>
              </c:strCache>
            </c:strRef>
          </c:cat>
          <c:val>
            <c:numRef>
              <c:f>FNL_Design!$BI$25:$BI$29</c:f>
              <c:numCache>
                <c:formatCode>General</c:formatCode>
                <c:ptCount val="5"/>
                <c:pt idx="0">
                  <c:v>1.187313245136109</c:v>
                </c:pt>
                <c:pt idx="1">
                  <c:v>1.2931625138627441</c:v>
                </c:pt>
                <c:pt idx="2">
                  <c:v>1.2924913897833623</c:v>
                </c:pt>
                <c:pt idx="3">
                  <c:v>1.2924826474215292</c:v>
                </c:pt>
                <c:pt idx="4">
                  <c:v>1.2919341464151084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4-460E-ABDA-0B8361A3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60287"/>
        <c:axId val="1000161119"/>
      </c:lineChart>
      <c:catAx>
        <c:axId val="100016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Reset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61119"/>
        <c:crosses val="autoZero"/>
        <c:auto val="1"/>
        <c:lblAlgn val="ctr"/>
        <c:lblOffset val="100"/>
        <c:noMultiLvlLbl val="0"/>
      </c:catAx>
      <c:valAx>
        <c:axId val="1000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IPC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%MPKI Reduction vs Hardware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FNL_space!$A$56:$A$60</c:f>
              <c:strCache>
                <c:ptCount val="5"/>
                <c:pt idx="0">
                  <c:v>Quarter</c:v>
                </c:pt>
                <c:pt idx="1">
                  <c:v>Half</c:v>
                </c:pt>
                <c:pt idx="2">
                  <c:v>Baseline</c:v>
                </c:pt>
                <c:pt idx="3">
                  <c:v>Double</c:v>
                </c:pt>
                <c:pt idx="4">
                  <c:v>Quadruple</c:v>
                </c:pt>
              </c:strCache>
            </c:strRef>
          </c:cat>
          <c:val>
            <c:numRef>
              <c:f>FNL_space!$B$56:$B$60</c:f>
              <c:numCache>
                <c:formatCode>General</c:formatCode>
                <c:ptCount val="5"/>
                <c:pt idx="0">
                  <c:v>84.82889550401444</c:v>
                </c:pt>
                <c:pt idx="1">
                  <c:v>91.101983976654481</c:v>
                </c:pt>
                <c:pt idx="2">
                  <c:v>90.934356502744308</c:v>
                </c:pt>
                <c:pt idx="3">
                  <c:v>91.56904542528973</c:v>
                </c:pt>
                <c:pt idx="4">
                  <c:v>91.738238839265165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0-430B-81E5-210D4B8C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38064"/>
        <c:axId val="1919030992"/>
      </c:lineChart>
      <c:catAx>
        <c:axId val="19190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Hardware Budget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30992"/>
        <c:crosses val="autoZero"/>
        <c:auto val="1"/>
        <c:lblAlgn val="ctr"/>
        <c:lblOffset val="100"/>
        <c:noMultiLvlLbl val="0"/>
      </c:catAx>
      <c:valAx>
        <c:axId val="19190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Speedup vs Hardware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FNL_space!$A$56:$A$60</c:f>
              <c:strCache>
                <c:ptCount val="5"/>
                <c:pt idx="0">
                  <c:v>Quarter</c:v>
                </c:pt>
                <c:pt idx="1">
                  <c:v>Half</c:v>
                </c:pt>
                <c:pt idx="2">
                  <c:v>Baseline</c:v>
                </c:pt>
                <c:pt idx="3">
                  <c:v>Double</c:v>
                </c:pt>
                <c:pt idx="4">
                  <c:v>Quadruple</c:v>
                </c:pt>
              </c:strCache>
            </c:strRef>
          </c:cat>
          <c:val>
            <c:numRef>
              <c:f>FNL_space!$C$56:$C$60</c:f>
              <c:numCache>
                <c:formatCode>General</c:formatCode>
                <c:ptCount val="5"/>
                <c:pt idx="0">
                  <c:v>1.2765635457016222</c:v>
                </c:pt>
                <c:pt idx="1">
                  <c:v>1.2882754000031833</c:v>
                </c:pt>
                <c:pt idx="2">
                  <c:v>1.2929466874122342</c:v>
                </c:pt>
                <c:pt idx="3">
                  <c:v>1.2947451667886989</c:v>
                </c:pt>
                <c:pt idx="4">
                  <c:v>1.2955379382884658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1-41C3-A896-B4EBC07D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69808"/>
        <c:axId val="12179168"/>
      </c:lineChart>
      <c:catAx>
        <c:axId val="19185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Hardware Budget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168"/>
        <c:crosses val="autoZero"/>
        <c:auto val="1"/>
        <c:lblAlgn val="ctr"/>
        <c:lblOffset val="100"/>
        <c:noMultiLvlLbl val="0"/>
      </c:catAx>
      <c:valAx>
        <c:axId val="121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IPC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IPC Speedup vs Short Pref</a:t>
            </a:r>
            <a:r>
              <a:rPr lang="en-US" b="0" baseline="0"/>
              <a:t> Distance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DJOLT_Design!$C$27</c:f>
              <c:strCache>
                <c:ptCount val="1"/>
                <c:pt idx="0">
                  <c:v>GEOMEAN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DJOLT_Design!$A$28:$A$32</c:f>
              <c:strCache>
                <c:ptCount val="5"/>
                <c:pt idx="0">
                  <c:v>2</c:v>
                </c:pt>
                <c:pt idx="1">
                  <c:v>4 (Baseline)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</c:strCache>
            </c:strRef>
          </c:cat>
          <c:val>
            <c:numRef>
              <c:f>DJOLT_Design!$C$28:$C$32</c:f>
              <c:numCache>
                <c:formatCode>General</c:formatCode>
                <c:ptCount val="5"/>
                <c:pt idx="0">
                  <c:v>1.2910651</c:v>
                </c:pt>
                <c:pt idx="1">
                  <c:v>1.2919940000000001</c:v>
                </c:pt>
                <c:pt idx="2">
                  <c:v>1.290788</c:v>
                </c:pt>
                <c:pt idx="3">
                  <c:v>1.2901020000000001</c:v>
                </c:pt>
                <c:pt idx="4">
                  <c:v>1.2887500000000001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671-894F-0661AB8C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04240"/>
        <c:axId val="1023006320"/>
      </c:lineChart>
      <c:catAx>
        <c:axId val="10230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Short Prefetcher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06320"/>
        <c:crosses val="autoZero"/>
        <c:auto val="1"/>
        <c:lblAlgn val="ctr"/>
        <c:lblOffset val="100"/>
        <c:noMultiLvlLbl val="0"/>
      </c:catAx>
      <c:valAx>
        <c:axId val="1023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IPC SPeedup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 Reduction vs Long Pref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DJOLT_Design!$AA$29:$AA$33</c:f>
              <c:strCache>
                <c:ptCount val="5"/>
                <c:pt idx="0">
                  <c:v>10</c:v>
                </c:pt>
                <c:pt idx="1">
                  <c:v>15 (Baseline)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strCache>
            </c:strRef>
          </c:cat>
          <c:val>
            <c:numRef>
              <c:f>DJOLT_Design!$AB$29:$AB$33</c:f>
              <c:numCache>
                <c:formatCode>General</c:formatCode>
                <c:ptCount val="5"/>
                <c:pt idx="0">
                  <c:v>92.227869999999996</c:v>
                </c:pt>
                <c:pt idx="1">
                  <c:v>92.450869999999995</c:v>
                </c:pt>
                <c:pt idx="2">
                  <c:v>92.266850000000005</c:v>
                </c:pt>
                <c:pt idx="3">
                  <c:v>91.893649999999994</c:v>
                </c:pt>
                <c:pt idx="4">
                  <c:v>91.551649999999995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8-4B18-B8DA-57AFD640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556032"/>
        <c:axId val="1899551040"/>
      </c:lineChart>
      <c:catAx>
        <c:axId val="18995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Long Prefetcher</a:t>
                </a:r>
                <a:r>
                  <a:rPr lang="en-US" sz="1400" b="1" baseline="0"/>
                  <a:t> Distance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51040"/>
        <c:crosses val="autoZero"/>
        <c:auto val="1"/>
        <c:lblAlgn val="ctr"/>
        <c:lblOffset val="100"/>
        <c:tickLblSkip val="1"/>
        <c:noMultiLvlLbl val="0"/>
      </c:catAx>
      <c:valAx>
        <c:axId val="1899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Speedup vs Long Pref Distace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DJOLT_Design!$AA$29:$AA$33</c:f>
              <c:strCache>
                <c:ptCount val="5"/>
                <c:pt idx="0">
                  <c:v>10</c:v>
                </c:pt>
                <c:pt idx="1">
                  <c:v>15 (Baseline)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strCache>
            </c:strRef>
          </c:cat>
          <c:val>
            <c:numRef>
              <c:f>DJOLT_Design!$AC$29:$AC$33</c:f>
              <c:numCache>
                <c:formatCode>General</c:formatCode>
                <c:ptCount val="5"/>
                <c:pt idx="0">
                  <c:v>1.2916289999999999</c:v>
                </c:pt>
                <c:pt idx="1">
                  <c:v>1.2919940000000001</c:v>
                </c:pt>
                <c:pt idx="2">
                  <c:v>1.29112</c:v>
                </c:pt>
                <c:pt idx="3">
                  <c:v>1.2899890000000001</c:v>
                </c:pt>
                <c:pt idx="4">
                  <c:v>1.291882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7-4052-9E50-6BD6DB9E67D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DJOLT_Design!$AA$29:$AA$33</c:f>
              <c:strCache>
                <c:ptCount val="5"/>
                <c:pt idx="0">
                  <c:v>10</c:v>
                </c:pt>
                <c:pt idx="1">
                  <c:v>15 (Baseline)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strCache>
            </c:strRef>
          </c:cat>
          <c:val>
            <c:numRef>
              <c:f>DJOLT_Design!$AC$29:$AC$33</c:f>
              <c:numCache>
                <c:formatCode>General</c:formatCode>
                <c:ptCount val="5"/>
                <c:pt idx="0">
                  <c:v>1.2916289999999999</c:v>
                </c:pt>
                <c:pt idx="1">
                  <c:v>1.2919940000000001</c:v>
                </c:pt>
                <c:pt idx="2">
                  <c:v>1.29112</c:v>
                </c:pt>
                <c:pt idx="3">
                  <c:v>1.2899890000000001</c:v>
                </c:pt>
                <c:pt idx="4">
                  <c:v>1.291882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7-4052-9E50-6BD6DB9E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21888"/>
        <c:axId val="757626048"/>
      </c:lineChart>
      <c:catAx>
        <c:axId val="7576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Long Prefetcher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26048"/>
        <c:crosses val="autoZero"/>
        <c:auto val="1"/>
        <c:lblAlgn val="ctr"/>
        <c:lblOffset val="100"/>
        <c:noMultiLvlLbl val="0"/>
      </c:catAx>
      <c:valAx>
        <c:axId val="757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IPC 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218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%MPKI Reduction vs</a:t>
            </a:r>
            <a:r>
              <a:rPr lang="en-US" baseline="0"/>
              <a:t> Fallback Pref Ways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DJOLT_Design!$AX$29:$AX$33</c:f>
              <c:strCache>
                <c:ptCount val="5"/>
                <c:pt idx="0">
                  <c:v>8</c:v>
                </c:pt>
                <c:pt idx="1">
                  <c:v>16 (Baseline)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strCache>
            </c:strRef>
          </c:cat>
          <c:val>
            <c:numRef>
              <c:f>DJOLT_Design!$AY$29:$AY$33</c:f>
              <c:numCache>
                <c:formatCode>General</c:formatCode>
                <c:ptCount val="5"/>
                <c:pt idx="0">
                  <c:v>92.548699999999997</c:v>
                </c:pt>
                <c:pt idx="1">
                  <c:v>92.450869999999995</c:v>
                </c:pt>
                <c:pt idx="2">
                  <c:v>92.544610000000006</c:v>
                </c:pt>
                <c:pt idx="3">
                  <c:v>92.505740000000003</c:v>
                </c:pt>
                <c:pt idx="4">
                  <c:v>92.30932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0-4F47-BA8C-9DDF52B8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9152"/>
        <c:axId val="1284566672"/>
      </c:lineChart>
      <c:catAx>
        <c:axId val="12845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Fallback Prefetcher 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6672"/>
        <c:crosses val="autoZero"/>
        <c:auto val="1"/>
        <c:lblAlgn val="ctr"/>
        <c:lblOffset val="100"/>
        <c:noMultiLvlLbl val="0"/>
      </c:catAx>
      <c:valAx>
        <c:axId val="12845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% 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Speedup vs Fallback Pref 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DJOLT_Design!$AX$29:$AX$33</c:f>
              <c:strCache>
                <c:ptCount val="5"/>
                <c:pt idx="0">
                  <c:v>8</c:v>
                </c:pt>
                <c:pt idx="1">
                  <c:v>16 (Baseline)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strCache>
            </c:strRef>
          </c:cat>
          <c:val>
            <c:numRef>
              <c:f>DJOLT_Design!$AZ$29:$AZ$33</c:f>
              <c:numCache>
                <c:formatCode>General</c:formatCode>
                <c:ptCount val="5"/>
                <c:pt idx="0">
                  <c:v>1.291882</c:v>
                </c:pt>
                <c:pt idx="1">
                  <c:v>1.2919940000000001</c:v>
                </c:pt>
                <c:pt idx="2">
                  <c:v>1.2916780000000001</c:v>
                </c:pt>
                <c:pt idx="3">
                  <c:v>1.29182</c:v>
                </c:pt>
                <c:pt idx="4">
                  <c:v>1.291167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C-4B36-9F10-B560A730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272144"/>
        <c:axId val="1288273808"/>
      </c:lineChart>
      <c:catAx>
        <c:axId val="12882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Fallback Prefetcher 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73808"/>
        <c:crosses val="autoZero"/>
        <c:auto val="1"/>
        <c:lblAlgn val="ctr"/>
        <c:lblOffset val="100"/>
        <c:noMultiLvlLbl val="0"/>
      </c:catAx>
      <c:valAx>
        <c:axId val="1288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IPC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%MPKI reduction vs DJOLT</a:t>
            </a:r>
            <a:r>
              <a:rPr lang="en-US" baseline="0"/>
              <a:t> hardware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DJOLT_Space!$E$24:$E$28</c:f>
              <c:strCache>
                <c:ptCount val="5"/>
                <c:pt idx="0">
                  <c:v>Quarter</c:v>
                </c:pt>
                <c:pt idx="1">
                  <c:v>Half</c:v>
                </c:pt>
                <c:pt idx="2">
                  <c:v>Baseline</c:v>
                </c:pt>
                <c:pt idx="3">
                  <c:v>Double</c:v>
                </c:pt>
                <c:pt idx="4">
                  <c:v>Quadruple</c:v>
                </c:pt>
              </c:strCache>
            </c:strRef>
          </c:cat>
          <c:val>
            <c:numRef>
              <c:f>DJOLT_Space!$F$24:$F$28</c:f>
              <c:numCache>
                <c:formatCode>General</c:formatCode>
                <c:ptCount val="5"/>
                <c:pt idx="0">
                  <c:v>86.386630097669027</c:v>
                </c:pt>
                <c:pt idx="1">
                  <c:v>90.421802487668387</c:v>
                </c:pt>
                <c:pt idx="2">
                  <c:v>92.450806846385518</c:v>
                </c:pt>
                <c:pt idx="3">
                  <c:v>93.502272938060514</c:v>
                </c:pt>
                <c:pt idx="4">
                  <c:v>93.891341137837827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B-4FAA-A57E-C4897E7E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845359"/>
        <c:axId val="1167846607"/>
      </c:lineChart>
      <c:catAx>
        <c:axId val="11678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Hardware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6607"/>
        <c:crosses val="autoZero"/>
        <c:auto val="1"/>
        <c:lblAlgn val="ctr"/>
        <c:lblOffset val="100"/>
        <c:noMultiLvlLbl val="0"/>
      </c:catAx>
      <c:valAx>
        <c:axId val="11678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speedup</a:t>
            </a:r>
            <a:r>
              <a:rPr lang="en-US" baseline="0"/>
              <a:t> vs DJOLT hardware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DJOLT_Space!$E$24:$E$28</c:f>
              <c:strCache>
                <c:ptCount val="5"/>
                <c:pt idx="0">
                  <c:v>Quarter</c:v>
                </c:pt>
                <c:pt idx="1">
                  <c:v>Half</c:v>
                </c:pt>
                <c:pt idx="2">
                  <c:v>Baseline</c:v>
                </c:pt>
                <c:pt idx="3">
                  <c:v>Double</c:v>
                </c:pt>
                <c:pt idx="4">
                  <c:v>Quadruple</c:v>
                </c:pt>
              </c:strCache>
            </c:strRef>
          </c:cat>
          <c:val>
            <c:numRef>
              <c:f>DJOLT_Space!$G$24:$G$28</c:f>
              <c:numCache>
                <c:formatCode>General</c:formatCode>
                <c:ptCount val="5"/>
                <c:pt idx="0">
                  <c:v>1.2834946481151448</c:v>
                </c:pt>
                <c:pt idx="1">
                  <c:v>1.2884192354917654</c:v>
                </c:pt>
                <c:pt idx="2">
                  <c:v>1.2919935969946661</c:v>
                </c:pt>
                <c:pt idx="3">
                  <c:v>1.2932435790601275</c:v>
                </c:pt>
                <c:pt idx="4">
                  <c:v>1.2945537390348774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A-4EDC-98A7-95F47DBA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011503"/>
        <c:axId val="392176927"/>
      </c:lineChart>
      <c:catAx>
        <c:axId val="11750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Hardware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6927"/>
        <c:crosses val="autoZero"/>
        <c:auto val="1"/>
        <c:lblAlgn val="ctr"/>
        <c:lblOffset val="100"/>
        <c:noMultiLvlLbl val="0"/>
      </c:catAx>
      <c:valAx>
        <c:axId val="3921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%MPKI reduction vs MMA Filter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FNL_Design!$D$26:$D$30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 (Baseline)</c:v>
                </c:pt>
                <c:pt idx="4">
                  <c:v>30</c:v>
                </c:pt>
              </c:strCache>
            </c:strRef>
          </c:cat>
          <c:val>
            <c:numRef>
              <c:f>FNL_Design!$B$26:$B$30</c:f>
              <c:numCache>
                <c:formatCode>General</c:formatCode>
                <c:ptCount val="5"/>
                <c:pt idx="0">
                  <c:v>88.253062464188062</c:v>
                </c:pt>
                <c:pt idx="1">
                  <c:v>88.259164514018622</c:v>
                </c:pt>
                <c:pt idx="2">
                  <c:v>88.233703422290361</c:v>
                </c:pt>
                <c:pt idx="3">
                  <c:v>88.232448534686611</c:v>
                </c:pt>
                <c:pt idx="4">
                  <c:v>88.165459213581556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7-484C-8341-3E272906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227712"/>
        <c:axId val="1916241856"/>
      </c:lineChart>
      <c:catAx>
        <c:axId val="191622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MMA FIlters (num)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41856"/>
        <c:crosses val="autoZero"/>
        <c:auto val="1"/>
        <c:lblAlgn val="ctr"/>
        <c:lblOffset val="100"/>
        <c:noMultiLvlLbl val="0"/>
      </c:catAx>
      <c:valAx>
        <c:axId val="19162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%MPKI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987136</xdr:colOff>
      <xdr:row>36</xdr:row>
      <xdr:rowOff>170256</xdr:rowOff>
    </xdr:from>
    <xdr:to>
      <xdr:col>8</xdr:col>
      <xdr:colOff>493567</xdr:colOff>
      <xdr:row>52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78D95-86F9-4178-BFD2-3710BE15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8659</xdr:colOff>
      <xdr:row>37</xdr:row>
      <xdr:rowOff>39830</xdr:rowOff>
    </xdr:from>
    <xdr:to>
      <xdr:col>16</xdr:col>
      <xdr:colOff>43295</xdr:colOff>
      <xdr:row>52</xdr:row>
      <xdr:rowOff>55416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F456E-6414-48B9-AD7F-4D8535960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60614</xdr:colOff>
      <xdr:row>34</xdr:row>
      <xdr:rowOff>117761</xdr:rowOff>
    </xdr:from>
    <xdr:to>
      <xdr:col>27</xdr:col>
      <xdr:colOff>86591</xdr:colOff>
      <xdr:row>49</xdr:row>
      <xdr:rowOff>133348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74060B-63DA-4655-BD1F-4A3A7218B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155864</xdr:colOff>
      <xdr:row>35</xdr:row>
      <xdr:rowOff>109102</xdr:rowOff>
    </xdr:from>
    <xdr:to>
      <xdr:col>35</xdr:col>
      <xdr:colOff>181840</xdr:colOff>
      <xdr:row>50</xdr:row>
      <xdr:rowOff>124688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22FA4E-0332-482C-BD77-925F96B8F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328027</xdr:colOff>
      <xdr:row>35</xdr:row>
      <xdr:rowOff>26077</xdr:rowOff>
    </xdr:from>
    <xdr:to>
      <xdr:col>52</xdr:col>
      <xdr:colOff>354003</xdr:colOff>
      <xdr:row>50</xdr:row>
      <xdr:rowOff>41663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18F5D9-1841-44BD-B29A-70A17B910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207818</xdr:colOff>
      <xdr:row>34</xdr:row>
      <xdr:rowOff>152397</xdr:rowOff>
    </xdr:from>
    <xdr:to>
      <xdr:col>60</xdr:col>
      <xdr:colOff>233796</xdr:colOff>
      <xdr:row>49</xdr:row>
      <xdr:rowOff>167984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0D3394-5BE6-4A55-886A-42CB4A5D4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631030</xdr:colOff>
      <xdr:row>29</xdr:row>
      <xdr:rowOff>13492</xdr:rowOff>
    </xdr:from>
    <xdr:to>
      <xdr:col>9</xdr:col>
      <xdr:colOff>646905</xdr:colOff>
      <xdr:row>44</xdr:row>
      <xdr:rowOff>18254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AD5DD-E77A-448F-9F74-090DF42C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384968</xdr:colOff>
      <xdr:row>28</xdr:row>
      <xdr:rowOff>164305</xdr:rowOff>
    </xdr:from>
    <xdr:to>
      <xdr:col>19</xdr:col>
      <xdr:colOff>400843</xdr:colOff>
      <xdr:row>43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95BB4-14ED-44FD-B0C9-F2798D8A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416718</xdr:colOff>
      <xdr:row>23</xdr:row>
      <xdr:rowOff>111918</xdr:rowOff>
    </xdr:from>
    <xdr:to>
      <xdr:col>11</xdr:col>
      <xdr:colOff>454818</xdr:colOff>
      <xdr:row>38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36A00-EA9A-40FB-88AE-33D1B92AE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178593</xdr:colOff>
      <xdr:row>23</xdr:row>
      <xdr:rowOff>78580</xdr:rowOff>
    </xdr:from>
    <xdr:to>
      <xdr:col>19</xdr:col>
      <xdr:colOff>216693</xdr:colOff>
      <xdr:row>38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94409-CB7C-4724-8767-557D58F88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377598</xdr:colOff>
      <xdr:row>29</xdr:row>
      <xdr:rowOff>74158</xdr:rowOff>
    </xdr:from>
    <xdr:to>
      <xdr:col>28</xdr:col>
      <xdr:colOff>425224</xdr:colOff>
      <xdr:row>44</xdr:row>
      <xdr:rowOff>61911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24174-A928-4EAC-BF6B-6295AE9D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479652</xdr:colOff>
      <xdr:row>30</xdr:row>
      <xdr:rowOff>19729</xdr:rowOff>
    </xdr:from>
    <xdr:to>
      <xdr:col>37</xdr:col>
      <xdr:colOff>527277</xdr:colOff>
      <xdr:row>45</xdr:row>
      <xdr:rowOff>7483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BAE69-BC11-49EF-AA4F-6945A529D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383645</xdr:colOff>
      <xdr:row>27</xdr:row>
      <xdr:rowOff>59795</xdr:rowOff>
    </xdr:from>
    <xdr:to>
      <xdr:col>57</xdr:col>
      <xdr:colOff>436562</xdr:colOff>
      <xdr:row>42</xdr:row>
      <xdr:rowOff>104245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020CC-8711-4BC6-B8BF-BF2790326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240769</xdr:colOff>
      <xdr:row>29</xdr:row>
      <xdr:rowOff>149754</xdr:rowOff>
    </xdr:from>
    <xdr:to>
      <xdr:col>66</xdr:col>
      <xdr:colOff>293686</xdr:colOff>
      <xdr:row>45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6E4E71-9EDE-4C99-91E2-0479E2F9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364331</xdr:colOff>
      <xdr:row>60</xdr:row>
      <xdr:rowOff>83343</xdr:rowOff>
    </xdr:from>
    <xdr:to>
      <xdr:col>7</xdr:col>
      <xdr:colOff>402431</xdr:colOff>
      <xdr:row>75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CD907-CFE4-4E71-B919-D67A63F3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631031</xdr:colOff>
      <xdr:row>60</xdr:row>
      <xdr:rowOff>69055</xdr:rowOff>
    </xdr:from>
    <xdr:to>
      <xdr:col>16</xdr:col>
      <xdr:colOff>21431</xdr:colOff>
      <xdr:row>75</xdr:row>
      <xdr:rowOff>97630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4D869-6A43-4EAD-BC43-4A50DA24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8C69-665E-473A-9EA5-1517DC25172D}">
  <dimension ref="A1:AB53"/>
  <sheetViews>
    <sheetView topLeftCell="A37" workbookViewId="0">
      <selection activeCell="H54" sqref="H54"/>
    </sheetView>
  </sheetViews>
  <sheetFormatPr defaultRowHeight="14.25" x14ac:dyDescent="0.45"/>
  <cols>
    <col min="1" max="1" width="17" bestFit="1" customWidth="1"/>
    <col min="2" max="2" width="10.19921875" bestFit="1" customWidth="1"/>
    <col min="3" max="3" width="12.59765625" bestFit="1" customWidth="1"/>
    <col min="4" max="4" width="8.73046875" bestFit="1" customWidth="1"/>
    <col min="5" max="5" width="9.3984375" bestFit="1" customWidth="1"/>
    <col min="6" max="6" width="6.73046875" bestFit="1" customWidth="1"/>
    <col min="7" max="7" width="9.1328125" bestFit="1" customWidth="1"/>
    <col min="8" max="8" width="9.1328125" customWidth="1"/>
    <col min="9" max="9" width="11.73046875" bestFit="1" customWidth="1"/>
    <col min="10" max="10" width="9.3984375" bestFit="1" customWidth="1"/>
  </cols>
  <sheetData>
    <row r="1" spans="1:19" ht="14.65" thickBot="1" x14ac:dyDescent="0.5">
      <c r="A1" s="10"/>
      <c r="B1" s="17" t="s">
        <v>66</v>
      </c>
      <c r="C1" s="17"/>
      <c r="D1" s="17"/>
      <c r="E1" s="18" t="s">
        <v>72</v>
      </c>
      <c r="F1" s="19"/>
      <c r="G1" s="19"/>
      <c r="H1" s="19"/>
      <c r="I1" s="20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5" thickTop="1" thickBot="1" x14ac:dyDescent="0.5">
      <c r="A2" s="1" t="s">
        <v>0</v>
      </c>
      <c r="B2" s="9" t="s">
        <v>53</v>
      </c>
      <c r="C2" s="9" t="s">
        <v>65</v>
      </c>
      <c r="D2" s="9" t="s">
        <v>52</v>
      </c>
      <c r="E2" s="8" t="s">
        <v>54</v>
      </c>
      <c r="F2" s="7" t="s">
        <v>55</v>
      </c>
      <c r="G2" s="7" t="s">
        <v>52</v>
      </c>
      <c r="H2" s="7" t="s">
        <v>57</v>
      </c>
      <c r="I2" s="11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45">
      <c r="A3" s="1" t="s">
        <v>2</v>
      </c>
      <c r="B3" s="1">
        <v>1.2016199999999999</v>
      </c>
      <c r="C3" s="2">
        <v>268486</v>
      </c>
      <c r="D3" s="3">
        <f t="shared" ref="D3:D34" si="0">C3/50000</f>
        <v>5.36972</v>
      </c>
      <c r="E3" s="2">
        <v>1.25203</v>
      </c>
      <c r="F3" s="2">
        <v>14700</v>
      </c>
      <c r="G3" s="2">
        <f t="shared" ref="G3:G34" si="1">F3/50000</f>
        <v>0.29399999999999998</v>
      </c>
      <c r="H3" s="2">
        <f t="shared" ref="H3:H34" si="2">(C3-F3)/C3*100</f>
        <v>94.524854182340974</v>
      </c>
      <c r="I3" s="3">
        <f t="shared" ref="I3:I34" si="3">E3/B3</f>
        <v>1.0419516985403039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45">
      <c r="A4" s="1" t="s">
        <v>3</v>
      </c>
      <c r="B4" s="1">
        <v>1.4758599999999999</v>
      </c>
      <c r="C4" s="2">
        <v>466965</v>
      </c>
      <c r="D4" s="3">
        <f t="shared" si="0"/>
        <v>9.3392999999999997</v>
      </c>
      <c r="E4" s="2">
        <v>1.65882</v>
      </c>
      <c r="F4" s="2">
        <v>39796</v>
      </c>
      <c r="G4" s="2">
        <f t="shared" si="1"/>
        <v>0.79591999999999996</v>
      </c>
      <c r="H4" s="2">
        <f t="shared" si="2"/>
        <v>91.477733877271319</v>
      </c>
      <c r="I4" s="3">
        <f t="shared" si="3"/>
        <v>1.1239683980865394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45">
      <c r="A5" s="1" t="s">
        <v>4</v>
      </c>
      <c r="B5" s="1">
        <v>1.19584</v>
      </c>
      <c r="C5" s="2">
        <v>406641</v>
      </c>
      <c r="D5" s="3">
        <f t="shared" si="0"/>
        <v>8.1328200000000006</v>
      </c>
      <c r="E5" s="2">
        <v>1.2704899999999999</v>
      </c>
      <c r="F5" s="2">
        <v>94128</v>
      </c>
      <c r="G5" s="2">
        <f t="shared" si="1"/>
        <v>1.88256</v>
      </c>
      <c r="H5" s="2">
        <f t="shared" si="2"/>
        <v>76.852309531011386</v>
      </c>
      <c r="I5" s="3">
        <f t="shared" si="3"/>
        <v>1.062424739095531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45">
      <c r="A6" s="1" t="s">
        <v>5</v>
      </c>
      <c r="B6" s="1">
        <v>1.11433</v>
      </c>
      <c r="C6" s="2">
        <v>499913</v>
      </c>
      <c r="D6" s="3">
        <f t="shared" si="0"/>
        <v>9.9982600000000001</v>
      </c>
      <c r="E6" s="2">
        <v>1.2030000000000001</v>
      </c>
      <c r="F6" s="2">
        <v>144886</v>
      </c>
      <c r="G6" s="2">
        <f t="shared" si="1"/>
        <v>2.8977200000000001</v>
      </c>
      <c r="H6" s="2">
        <f t="shared" si="2"/>
        <v>71.017757089733607</v>
      </c>
      <c r="I6" s="3">
        <f t="shared" si="3"/>
        <v>1.0795724785296994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45">
      <c r="A7" s="1" t="s">
        <v>6</v>
      </c>
      <c r="B7" s="1">
        <v>1.1750400000000001</v>
      </c>
      <c r="C7" s="2">
        <v>595433</v>
      </c>
      <c r="D7" s="3">
        <f t="shared" si="0"/>
        <v>11.908659999999999</v>
      </c>
      <c r="E7" s="2">
        <v>1.2620100000000001</v>
      </c>
      <c r="F7" s="2">
        <v>155984</v>
      </c>
      <c r="G7" s="2">
        <f t="shared" si="1"/>
        <v>3.1196799999999998</v>
      </c>
      <c r="H7" s="2">
        <f t="shared" si="2"/>
        <v>73.803265858627256</v>
      </c>
      <c r="I7" s="3">
        <f t="shared" si="3"/>
        <v>1.0740145016339868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45">
      <c r="A8" s="1" t="s">
        <v>7</v>
      </c>
      <c r="B8" s="1">
        <v>1.0678000000000001</v>
      </c>
      <c r="C8" s="2">
        <v>686837</v>
      </c>
      <c r="D8" s="3">
        <f t="shared" si="0"/>
        <v>13.736739999999999</v>
      </c>
      <c r="E8" s="2">
        <v>1.19249</v>
      </c>
      <c r="F8" s="2">
        <v>13032</v>
      </c>
      <c r="G8" s="2">
        <f t="shared" si="1"/>
        <v>0.26063999999999998</v>
      </c>
      <c r="H8" s="2">
        <f t="shared" si="2"/>
        <v>98.102606586424429</v>
      </c>
      <c r="I8" s="3">
        <f t="shared" si="3"/>
        <v>1.1167728038958606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45">
      <c r="A9" s="1" t="s">
        <v>8</v>
      </c>
      <c r="B9" s="1">
        <v>1.1740699999999999</v>
      </c>
      <c r="C9" s="2">
        <v>803283</v>
      </c>
      <c r="D9" s="3">
        <f t="shared" si="0"/>
        <v>16.065660000000001</v>
      </c>
      <c r="E9" s="2">
        <v>1.3277600000000001</v>
      </c>
      <c r="F9" s="2">
        <v>56926</v>
      </c>
      <c r="G9" s="2">
        <f t="shared" si="1"/>
        <v>1.13852</v>
      </c>
      <c r="H9" s="2">
        <f t="shared" si="2"/>
        <v>92.913331914157283</v>
      </c>
      <c r="I9" s="3">
        <f t="shared" si="3"/>
        <v>1.1309036088137847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5">
      <c r="A10" s="1" t="s">
        <v>9</v>
      </c>
      <c r="B10" s="1">
        <v>1.1626799999999999</v>
      </c>
      <c r="C10" s="2">
        <v>672588</v>
      </c>
      <c r="D10" s="3">
        <f t="shared" si="0"/>
        <v>13.45176</v>
      </c>
      <c r="E10" s="2">
        <v>1.23014</v>
      </c>
      <c r="F10" s="2">
        <v>48035</v>
      </c>
      <c r="G10" s="2">
        <f t="shared" si="1"/>
        <v>0.9607</v>
      </c>
      <c r="H10" s="2">
        <f t="shared" si="2"/>
        <v>92.858183613148015</v>
      </c>
      <c r="I10" s="3">
        <f t="shared" si="3"/>
        <v>1.0580211236109678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5">
      <c r="A11" s="1" t="s">
        <v>10</v>
      </c>
      <c r="B11" s="1">
        <v>1.2304999999999999</v>
      </c>
      <c r="C11" s="2">
        <v>501911</v>
      </c>
      <c r="D11" s="3">
        <f t="shared" si="0"/>
        <v>10.038220000000001</v>
      </c>
      <c r="E11" s="2">
        <v>1.4362699999999999</v>
      </c>
      <c r="F11" s="2">
        <v>27013</v>
      </c>
      <c r="G11" s="2">
        <f t="shared" si="1"/>
        <v>0.54025999999999996</v>
      </c>
      <c r="H11" s="2">
        <f t="shared" si="2"/>
        <v>94.617970118208206</v>
      </c>
      <c r="I11" s="3">
        <f t="shared" si="3"/>
        <v>1.1672247054043072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5">
      <c r="A12" s="1" t="s">
        <v>11</v>
      </c>
      <c r="B12" s="1">
        <v>1.38697</v>
      </c>
      <c r="C12" s="2">
        <v>819601</v>
      </c>
      <c r="D12" s="3">
        <f t="shared" si="0"/>
        <v>16.392019999999999</v>
      </c>
      <c r="E12" s="2">
        <v>1.55383</v>
      </c>
      <c r="F12" s="2">
        <v>31033</v>
      </c>
      <c r="G12" s="2">
        <f t="shared" si="1"/>
        <v>0.62065999999999999</v>
      </c>
      <c r="H12" s="2">
        <f t="shared" si="2"/>
        <v>96.213645420149561</v>
      </c>
      <c r="I12" s="3">
        <f t="shared" si="3"/>
        <v>1.1203054139599271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5">
      <c r="A13" s="1" t="s">
        <v>12</v>
      </c>
      <c r="B13" s="1">
        <v>0.82269800000000004</v>
      </c>
      <c r="C13" s="2">
        <v>850928</v>
      </c>
      <c r="D13" s="3">
        <f t="shared" si="0"/>
        <v>17.018560000000001</v>
      </c>
      <c r="E13" s="2">
        <v>1.01973</v>
      </c>
      <c r="F13" s="2">
        <v>141078</v>
      </c>
      <c r="G13" s="2">
        <f t="shared" si="1"/>
        <v>2.8215599999999998</v>
      </c>
      <c r="H13" s="2">
        <f t="shared" si="2"/>
        <v>83.420688941955135</v>
      </c>
      <c r="I13" s="3">
        <f t="shared" si="3"/>
        <v>1.2394949300958553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5">
      <c r="A14" s="1" t="s">
        <v>13</v>
      </c>
      <c r="B14" s="1">
        <v>0.66945100000000002</v>
      </c>
      <c r="C14" s="2">
        <v>1023044</v>
      </c>
      <c r="D14" s="3">
        <f t="shared" si="0"/>
        <v>20.46088</v>
      </c>
      <c r="E14" s="2">
        <v>0.81309900000000002</v>
      </c>
      <c r="F14" s="2">
        <v>116938</v>
      </c>
      <c r="G14" s="2">
        <f t="shared" si="1"/>
        <v>2.3387600000000002</v>
      </c>
      <c r="H14" s="2">
        <f t="shared" si="2"/>
        <v>88.569602089450697</v>
      </c>
      <c r="I14" s="3">
        <f t="shared" si="3"/>
        <v>1.2145758240707685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1" t="s">
        <v>14</v>
      </c>
      <c r="B15" s="1">
        <v>0.69185200000000002</v>
      </c>
      <c r="C15" s="2">
        <v>1022076</v>
      </c>
      <c r="D15" s="3">
        <f t="shared" si="0"/>
        <v>20.441520000000001</v>
      </c>
      <c r="E15" s="2">
        <v>0.857128</v>
      </c>
      <c r="F15" s="2">
        <v>64993</v>
      </c>
      <c r="G15" s="2">
        <f t="shared" si="1"/>
        <v>1.29986</v>
      </c>
      <c r="H15" s="2">
        <f t="shared" si="2"/>
        <v>93.641079528332526</v>
      </c>
      <c r="I15" s="3">
        <f t="shared" si="3"/>
        <v>1.238889242207871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5">
      <c r="A16" s="1" t="s">
        <v>15</v>
      </c>
      <c r="B16" s="1">
        <v>0.76883199999999996</v>
      </c>
      <c r="C16" s="2">
        <v>1135905</v>
      </c>
      <c r="D16" s="3">
        <f t="shared" si="0"/>
        <v>22.7181</v>
      </c>
      <c r="E16" s="2">
        <v>1.01122</v>
      </c>
      <c r="F16" s="2">
        <v>66475</v>
      </c>
      <c r="G16" s="2">
        <f t="shared" si="1"/>
        <v>1.3294999999999999</v>
      </c>
      <c r="H16" s="2">
        <f t="shared" si="2"/>
        <v>94.147838067444027</v>
      </c>
      <c r="I16" s="3">
        <f t="shared" si="3"/>
        <v>1.315267834845584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5">
      <c r="A17" s="1" t="s">
        <v>16</v>
      </c>
      <c r="B17" s="1">
        <v>0.906721</v>
      </c>
      <c r="C17" s="2">
        <v>1178749</v>
      </c>
      <c r="D17" s="3">
        <f t="shared" si="0"/>
        <v>23.57498</v>
      </c>
      <c r="E17" s="2">
        <v>1.2616499999999999</v>
      </c>
      <c r="F17" s="2">
        <v>120129</v>
      </c>
      <c r="G17" s="2">
        <f t="shared" si="1"/>
        <v>2.4025799999999999</v>
      </c>
      <c r="H17" s="2">
        <f t="shared" si="2"/>
        <v>89.808771842012163</v>
      </c>
      <c r="I17" s="3">
        <f t="shared" si="3"/>
        <v>1.3914423510649914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5">
      <c r="A18" s="1" t="s">
        <v>17</v>
      </c>
      <c r="B18" s="1">
        <v>0.92535699999999999</v>
      </c>
      <c r="C18" s="2">
        <v>1298544</v>
      </c>
      <c r="D18" s="3">
        <f t="shared" si="0"/>
        <v>25.970880000000001</v>
      </c>
      <c r="E18" s="2">
        <v>1.38554</v>
      </c>
      <c r="F18" s="2">
        <v>84204</v>
      </c>
      <c r="G18" s="2">
        <f t="shared" si="1"/>
        <v>1.68408</v>
      </c>
      <c r="H18" s="2">
        <f t="shared" si="2"/>
        <v>93.515506598159163</v>
      </c>
      <c r="I18" s="3">
        <f t="shared" si="3"/>
        <v>1.497303202980039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5">
      <c r="A19" s="1" t="s">
        <v>18</v>
      </c>
      <c r="B19" s="1">
        <v>0.88111499999999998</v>
      </c>
      <c r="C19" s="2">
        <v>1355380</v>
      </c>
      <c r="D19" s="3">
        <f t="shared" si="0"/>
        <v>27.107600000000001</v>
      </c>
      <c r="E19" s="2">
        <v>1.3452200000000001</v>
      </c>
      <c r="F19" s="2">
        <v>91727</v>
      </c>
      <c r="G19" s="2">
        <f t="shared" si="1"/>
        <v>1.8345400000000001</v>
      </c>
      <c r="H19" s="2">
        <f t="shared" si="2"/>
        <v>93.232377635792176</v>
      </c>
      <c r="I19" s="3">
        <f t="shared" si="3"/>
        <v>1.5267246613665642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5">
      <c r="A20" s="1" t="s">
        <v>19</v>
      </c>
      <c r="B20" s="1">
        <v>1.1853199999999999</v>
      </c>
      <c r="C20" s="2">
        <v>1510549</v>
      </c>
      <c r="D20" s="3">
        <f t="shared" si="0"/>
        <v>30.210979999999999</v>
      </c>
      <c r="E20" s="2">
        <v>1.5092300000000001</v>
      </c>
      <c r="F20" s="2">
        <v>26420</v>
      </c>
      <c r="G20" s="2">
        <f t="shared" si="1"/>
        <v>0.52839999999999998</v>
      </c>
      <c r="H20" s="2">
        <f t="shared" si="2"/>
        <v>98.250967032515987</v>
      </c>
      <c r="I20" s="3">
        <f t="shared" si="3"/>
        <v>1.2732679782674723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5">
      <c r="A21" s="1" t="s">
        <v>20</v>
      </c>
      <c r="B21" s="1">
        <v>1.2197499999999999</v>
      </c>
      <c r="C21" s="2">
        <v>1620271</v>
      </c>
      <c r="D21" s="3">
        <f t="shared" si="0"/>
        <v>32.405419999999999</v>
      </c>
      <c r="E21" s="2">
        <v>1.5854299999999999</v>
      </c>
      <c r="F21" s="2">
        <v>31246</v>
      </c>
      <c r="G21" s="2">
        <f t="shared" si="1"/>
        <v>0.62492000000000003</v>
      </c>
      <c r="H21" s="2">
        <f t="shared" si="2"/>
        <v>98.071557165437142</v>
      </c>
      <c r="I21" s="3">
        <f t="shared" si="3"/>
        <v>1.2997991391678623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5">
      <c r="A22" s="1" t="s">
        <v>21</v>
      </c>
      <c r="B22" s="1">
        <v>1.0115700000000001</v>
      </c>
      <c r="C22" s="2">
        <v>2075882</v>
      </c>
      <c r="D22" s="3">
        <f t="shared" si="0"/>
        <v>41.51764</v>
      </c>
      <c r="E22" s="2">
        <v>1.4306399999999999</v>
      </c>
      <c r="F22" s="2">
        <v>34382</v>
      </c>
      <c r="G22" s="2">
        <f t="shared" si="1"/>
        <v>0.68764000000000003</v>
      </c>
      <c r="H22" s="2">
        <f t="shared" si="2"/>
        <v>98.343740154787213</v>
      </c>
      <c r="I22" s="3">
        <f t="shared" si="3"/>
        <v>1.41427681722471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5">
      <c r="A23" s="1" t="s">
        <v>22</v>
      </c>
      <c r="B23" s="1">
        <v>0.47246700000000003</v>
      </c>
      <c r="C23" s="2">
        <v>2165536</v>
      </c>
      <c r="D23" s="3">
        <f t="shared" si="0"/>
        <v>43.310720000000003</v>
      </c>
      <c r="E23" s="2">
        <v>0.52482899999999999</v>
      </c>
      <c r="F23" s="2">
        <v>36664</v>
      </c>
      <c r="G23" s="2">
        <f t="shared" si="1"/>
        <v>0.73328000000000004</v>
      </c>
      <c r="H23" s="2">
        <f t="shared" si="2"/>
        <v>98.306931863520163</v>
      </c>
      <c r="I23" s="3">
        <f t="shared" si="3"/>
        <v>1.110826787902647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5">
      <c r="A24" s="1" t="s">
        <v>23</v>
      </c>
      <c r="B24" s="1">
        <v>0.51056699999999999</v>
      </c>
      <c r="C24" s="2">
        <v>2397154</v>
      </c>
      <c r="D24" s="3">
        <f t="shared" si="0"/>
        <v>47.943080000000002</v>
      </c>
      <c r="E24" s="2">
        <v>0.57301500000000005</v>
      </c>
      <c r="F24" s="2">
        <v>38136</v>
      </c>
      <c r="G24" s="2">
        <f t="shared" si="1"/>
        <v>0.76271999999999995</v>
      </c>
      <c r="H24" s="2">
        <f t="shared" si="2"/>
        <v>98.409113473727601</v>
      </c>
      <c r="I24" s="3">
        <f t="shared" si="3"/>
        <v>1.1223110776842218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5">
      <c r="A25" s="1" t="s">
        <v>24</v>
      </c>
      <c r="B25" s="1">
        <v>0.45888699999999999</v>
      </c>
      <c r="C25" s="2">
        <v>2147840</v>
      </c>
      <c r="D25" s="3">
        <f t="shared" si="0"/>
        <v>42.956800000000001</v>
      </c>
      <c r="E25" s="2">
        <v>0.505579</v>
      </c>
      <c r="F25" s="2">
        <v>31928</v>
      </c>
      <c r="G25" s="2">
        <f t="shared" si="1"/>
        <v>0.63856000000000002</v>
      </c>
      <c r="H25" s="2">
        <f t="shared" si="2"/>
        <v>98.513483313468413</v>
      </c>
      <c r="I25" s="3">
        <f t="shared" si="3"/>
        <v>1.1017505398932634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5">
      <c r="A26" s="1" t="s">
        <v>25</v>
      </c>
      <c r="B26" s="1">
        <v>0.50975000000000004</v>
      </c>
      <c r="C26" s="2">
        <v>2400942</v>
      </c>
      <c r="D26" s="3">
        <f t="shared" si="0"/>
        <v>48.018839999999997</v>
      </c>
      <c r="E26" s="2">
        <v>0.57635499999999995</v>
      </c>
      <c r="F26" s="2">
        <v>47043</v>
      </c>
      <c r="G26" s="2">
        <f t="shared" si="1"/>
        <v>0.94086000000000003</v>
      </c>
      <c r="H26" s="2">
        <f t="shared" si="2"/>
        <v>98.040644047211472</v>
      </c>
      <c r="I26" s="3">
        <f t="shared" si="3"/>
        <v>1.1306620892594408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5">
      <c r="A27" s="1" t="s">
        <v>26</v>
      </c>
      <c r="B27" s="1">
        <v>0.52634300000000001</v>
      </c>
      <c r="C27" s="2">
        <v>2441052</v>
      </c>
      <c r="D27" s="3">
        <f t="shared" si="0"/>
        <v>48.821040000000004</v>
      </c>
      <c r="E27" s="2">
        <v>0.593414</v>
      </c>
      <c r="F27" s="2">
        <v>50115</v>
      </c>
      <c r="G27" s="2">
        <f t="shared" si="1"/>
        <v>1.0023</v>
      </c>
      <c r="H27" s="2">
        <f t="shared" si="2"/>
        <v>97.946991706854263</v>
      </c>
      <c r="I27" s="3">
        <f t="shared" si="3"/>
        <v>1.1274283119562718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1" t="s">
        <v>27</v>
      </c>
      <c r="B28" s="1">
        <v>0.52571500000000004</v>
      </c>
      <c r="C28" s="2">
        <v>2448682</v>
      </c>
      <c r="D28" s="3">
        <f t="shared" si="0"/>
        <v>48.973640000000003</v>
      </c>
      <c r="E28" s="2">
        <v>0.59801599999999999</v>
      </c>
      <c r="F28" s="2">
        <v>38620</v>
      </c>
      <c r="G28" s="2">
        <f t="shared" si="1"/>
        <v>0.77239999999999998</v>
      </c>
      <c r="H28" s="2">
        <f t="shared" si="2"/>
        <v>98.422825013619573</v>
      </c>
      <c r="I28" s="3">
        <f t="shared" si="3"/>
        <v>1.1375288892270525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5">
      <c r="A29" s="1" t="s">
        <v>28</v>
      </c>
      <c r="B29" s="1">
        <v>0.982101</v>
      </c>
      <c r="C29" s="2">
        <v>2397938</v>
      </c>
      <c r="D29" s="3">
        <f t="shared" si="0"/>
        <v>47.958759999999998</v>
      </c>
      <c r="E29" s="2">
        <v>1.4608099999999999</v>
      </c>
      <c r="F29" s="2">
        <v>46696</v>
      </c>
      <c r="G29" s="2">
        <f t="shared" si="1"/>
        <v>0.93391999999999997</v>
      </c>
      <c r="H29" s="2">
        <f t="shared" si="2"/>
        <v>98.05266024392624</v>
      </c>
      <c r="I29" s="3">
        <f t="shared" si="3"/>
        <v>1.4874335735326611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5">
      <c r="A30" s="1" t="s">
        <v>29</v>
      </c>
      <c r="B30" s="1">
        <v>0.96814</v>
      </c>
      <c r="C30" s="2">
        <v>2494805</v>
      </c>
      <c r="D30" s="3">
        <f t="shared" si="0"/>
        <v>49.896099999999997</v>
      </c>
      <c r="E30" s="2">
        <v>1.4767399999999999</v>
      </c>
      <c r="F30" s="2">
        <v>44233</v>
      </c>
      <c r="G30" s="2">
        <f t="shared" si="1"/>
        <v>0.88466</v>
      </c>
      <c r="H30" s="2">
        <f t="shared" si="2"/>
        <v>98.226995697058484</v>
      </c>
      <c r="I30" s="3">
        <f t="shared" si="3"/>
        <v>1.5253372446133824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5">
      <c r="A31" s="1" t="s">
        <v>30</v>
      </c>
      <c r="B31" s="1">
        <v>0.98389800000000005</v>
      </c>
      <c r="C31" s="2">
        <v>2427617</v>
      </c>
      <c r="D31" s="3">
        <f t="shared" si="0"/>
        <v>48.552340000000001</v>
      </c>
      <c r="E31" s="2">
        <v>1.5080199999999999</v>
      </c>
      <c r="F31" s="2">
        <v>49351</v>
      </c>
      <c r="G31" s="2">
        <f t="shared" si="1"/>
        <v>0.98702000000000001</v>
      </c>
      <c r="H31" s="2">
        <f t="shared" si="2"/>
        <v>97.967101070720801</v>
      </c>
      <c r="I31" s="3">
        <f t="shared" si="3"/>
        <v>1.5326995277965805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5">
      <c r="A32" s="1" t="s">
        <v>31</v>
      </c>
      <c r="B32" s="1">
        <v>0.92852100000000004</v>
      </c>
      <c r="C32" s="2">
        <v>2740097</v>
      </c>
      <c r="D32" s="3">
        <f t="shared" si="0"/>
        <v>54.801940000000002</v>
      </c>
      <c r="E32" s="2">
        <v>1.4586699999999999</v>
      </c>
      <c r="F32" s="2">
        <v>43562</v>
      </c>
      <c r="G32" s="2">
        <f t="shared" si="1"/>
        <v>0.87124000000000001</v>
      </c>
      <c r="H32" s="2">
        <f t="shared" si="2"/>
        <v>98.410202266562095</v>
      </c>
      <c r="I32" s="3">
        <f t="shared" si="3"/>
        <v>1.5709606998657002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28" x14ac:dyDescent="0.45">
      <c r="A33" s="1" t="s">
        <v>32</v>
      </c>
      <c r="B33" s="1">
        <v>0.91481000000000001</v>
      </c>
      <c r="C33" s="2">
        <v>2754393</v>
      </c>
      <c r="D33" s="3">
        <f t="shared" si="0"/>
        <v>55.087859999999999</v>
      </c>
      <c r="E33" s="2">
        <v>1.4618500000000001</v>
      </c>
      <c r="F33" s="2">
        <v>46727</v>
      </c>
      <c r="G33" s="2">
        <f t="shared" si="1"/>
        <v>0.93454000000000004</v>
      </c>
      <c r="H33" s="2">
        <f t="shared" si="2"/>
        <v>98.303546371196845</v>
      </c>
      <c r="I33" s="3">
        <f t="shared" si="3"/>
        <v>1.5979820946426035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28" x14ac:dyDescent="0.45">
      <c r="A34" s="1" t="s">
        <v>33</v>
      </c>
      <c r="B34" s="1">
        <v>0.88702000000000003</v>
      </c>
      <c r="C34" s="2">
        <v>2881688</v>
      </c>
      <c r="D34" s="3">
        <f t="shared" si="0"/>
        <v>57.633760000000002</v>
      </c>
      <c r="E34" s="2">
        <v>1.3432299999999999</v>
      </c>
      <c r="F34" s="2">
        <v>39599</v>
      </c>
      <c r="G34" s="2">
        <f t="shared" si="1"/>
        <v>0.79198000000000002</v>
      </c>
      <c r="H34" s="2">
        <f t="shared" si="2"/>
        <v>98.625840132588962</v>
      </c>
      <c r="I34" s="3">
        <f t="shared" si="3"/>
        <v>1.5143176027598024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28" x14ac:dyDescent="0.45">
      <c r="A35" s="1" t="s">
        <v>34</v>
      </c>
      <c r="B35" s="1">
        <v>0.88247500000000001</v>
      </c>
      <c r="C35" s="2">
        <v>2908582</v>
      </c>
      <c r="D35" s="3">
        <f t="shared" ref="D35:D52" si="4">C35/50000</f>
        <v>58.171639999999996</v>
      </c>
      <c r="E35" s="2">
        <v>1.33321</v>
      </c>
      <c r="F35" s="2">
        <v>37196</v>
      </c>
      <c r="G35" s="2">
        <f t="shared" ref="G35:G52" si="5">F35/50000</f>
        <v>0.74392000000000003</v>
      </c>
      <c r="H35" s="2">
        <f t="shared" ref="H35:H52" si="6">(C35-F35)/C35*100</f>
        <v>98.72116378358939</v>
      </c>
      <c r="I35" s="3">
        <f t="shared" ref="I35:I52" si="7">E35/B35</f>
        <v>1.5107623445423384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28" x14ac:dyDescent="0.45">
      <c r="A36" s="1" t="s">
        <v>35</v>
      </c>
      <c r="B36" s="1">
        <v>0.91822300000000001</v>
      </c>
      <c r="C36" s="2">
        <v>2943541</v>
      </c>
      <c r="D36" s="3">
        <f t="shared" si="4"/>
        <v>58.870820000000002</v>
      </c>
      <c r="E36" s="2">
        <v>1.4167700000000001</v>
      </c>
      <c r="F36" s="2">
        <v>44608</v>
      </c>
      <c r="G36" s="2">
        <f t="shared" si="5"/>
        <v>0.89215999999999995</v>
      </c>
      <c r="H36" s="2">
        <f t="shared" si="6"/>
        <v>98.48454633382039</v>
      </c>
      <c r="I36" s="3">
        <f t="shared" si="7"/>
        <v>1.5429476281905377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28" x14ac:dyDescent="0.45">
      <c r="A37" s="1" t="s">
        <v>36</v>
      </c>
      <c r="B37" s="1">
        <v>0.87192000000000003</v>
      </c>
      <c r="C37" s="2">
        <v>2996774</v>
      </c>
      <c r="D37" s="3">
        <f t="shared" si="4"/>
        <v>59.935479999999998</v>
      </c>
      <c r="E37" s="2">
        <v>1.34324</v>
      </c>
      <c r="F37" s="2">
        <v>32983</v>
      </c>
      <c r="G37" s="2">
        <f t="shared" si="5"/>
        <v>0.65966000000000002</v>
      </c>
      <c r="H37" s="2">
        <f t="shared" si="6"/>
        <v>98.899383136666302</v>
      </c>
      <c r="I37" s="3">
        <f t="shared" si="7"/>
        <v>1.5405541792825028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28" x14ac:dyDescent="0.45">
      <c r="A38" s="1" t="s">
        <v>37</v>
      </c>
      <c r="B38" s="1">
        <v>0.902667</v>
      </c>
      <c r="C38" s="2">
        <v>3166016</v>
      </c>
      <c r="D38" s="3">
        <f t="shared" si="4"/>
        <v>63.320320000000002</v>
      </c>
      <c r="E38" s="2">
        <v>1.4976100000000001</v>
      </c>
      <c r="F38" s="2">
        <v>52633</v>
      </c>
      <c r="G38" s="2">
        <f t="shared" si="5"/>
        <v>1.0526599999999999</v>
      </c>
      <c r="H38" s="2">
        <f t="shared" si="6"/>
        <v>98.337563676241686</v>
      </c>
      <c r="I38" s="3">
        <f t="shared" si="7"/>
        <v>1.6590946606001993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28" x14ac:dyDescent="0.45">
      <c r="A39" s="1" t="s">
        <v>51</v>
      </c>
      <c r="B39" s="1">
        <v>0.99315500000000001</v>
      </c>
      <c r="C39" s="2">
        <v>3299369</v>
      </c>
      <c r="D39" s="3">
        <f t="shared" si="4"/>
        <v>65.987380000000002</v>
      </c>
      <c r="E39" s="2">
        <v>1.48387</v>
      </c>
      <c r="F39" s="2">
        <v>43383</v>
      </c>
      <c r="G39" s="2">
        <f t="shared" si="5"/>
        <v>0.86765999999999999</v>
      </c>
      <c r="H39" s="2">
        <f t="shared" si="6"/>
        <v>98.685112213880899</v>
      </c>
      <c r="I39" s="3">
        <f t="shared" si="7"/>
        <v>1.4940970946126235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28" x14ac:dyDescent="0.45">
      <c r="A40" s="1" t="s">
        <v>50</v>
      </c>
      <c r="B40" s="1">
        <v>1.01006</v>
      </c>
      <c r="C40" s="2">
        <v>3296275</v>
      </c>
      <c r="D40" s="3">
        <f t="shared" si="4"/>
        <v>65.9255</v>
      </c>
      <c r="E40" s="2">
        <v>1.6480300000000001</v>
      </c>
      <c r="F40" s="2">
        <v>53663</v>
      </c>
      <c r="G40" s="2">
        <f t="shared" si="5"/>
        <v>1.0732600000000001</v>
      </c>
      <c r="H40" s="2">
        <f t="shared" si="6"/>
        <v>98.372010830407049</v>
      </c>
      <c r="I40" s="3">
        <f t="shared" si="7"/>
        <v>1.6316159436073105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28" x14ac:dyDescent="0.45">
      <c r="A41" s="1" t="s">
        <v>49</v>
      </c>
      <c r="B41" s="1">
        <v>0.90789799999999998</v>
      </c>
      <c r="C41" s="2">
        <v>3336080</v>
      </c>
      <c r="D41" s="3">
        <f t="shared" si="4"/>
        <v>66.721599999999995</v>
      </c>
      <c r="E41" s="2">
        <v>1.22458</v>
      </c>
      <c r="F41" s="2">
        <v>44797</v>
      </c>
      <c r="G41" s="2">
        <f t="shared" si="5"/>
        <v>0.89593999999999996</v>
      </c>
      <c r="H41" s="2">
        <f t="shared" si="6"/>
        <v>98.65719647010863</v>
      </c>
      <c r="I41" s="3">
        <f t="shared" si="7"/>
        <v>1.348807905733904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28" x14ac:dyDescent="0.45">
      <c r="A42" s="1" t="s">
        <v>48</v>
      </c>
      <c r="B42" s="1">
        <v>0.92524600000000001</v>
      </c>
      <c r="C42" s="2">
        <v>3820792</v>
      </c>
      <c r="D42" s="3">
        <f t="shared" si="4"/>
        <v>76.415840000000003</v>
      </c>
      <c r="E42" s="2">
        <v>1.8021499999999999</v>
      </c>
      <c r="F42" s="2">
        <v>494</v>
      </c>
      <c r="G42" s="2">
        <f t="shared" si="5"/>
        <v>9.8799999999999999E-3</v>
      </c>
      <c r="H42" s="2">
        <f t="shared" si="6"/>
        <v>99.987070743447958</v>
      </c>
      <c r="I42" s="3">
        <f t="shared" si="7"/>
        <v>1.9477522734494392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28" x14ac:dyDescent="0.45">
      <c r="A43" s="1" t="s">
        <v>45</v>
      </c>
      <c r="B43" s="1">
        <v>0.93812399999999996</v>
      </c>
      <c r="C43" s="2">
        <v>4033919</v>
      </c>
      <c r="D43" s="3">
        <f t="shared" si="4"/>
        <v>80.678380000000004</v>
      </c>
      <c r="E43" s="2">
        <v>1.5574399999999999</v>
      </c>
      <c r="F43" s="2">
        <v>50853</v>
      </c>
      <c r="G43" s="2">
        <f t="shared" si="5"/>
        <v>1.0170600000000001</v>
      </c>
      <c r="H43" s="2">
        <f t="shared" si="6"/>
        <v>98.739364870737361</v>
      </c>
      <c r="I43" s="3">
        <f t="shared" si="7"/>
        <v>1.6601643279566454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28" x14ac:dyDescent="0.45">
      <c r="A44" s="1" t="s">
        <v>46</v>
      </c>
      <c r="B44" s="1">
        <v>0.94010899999999997</v>
      </c>
      <c r="C44" s="2">
        <v>4040254</v>
      </c>
      <c r="D44" s="3">
        <f t="shared" si="4"/>
        <v>80.805080000000004</v>
      </c>
      <c r="E44" s="2">
        <v>1.5599099999999999</v>
      </c>
      <c r="F44" s="2">
        <v>45189</v>
      </c>
      <c r="G44" s="2">
        <f t="shared" si="5"/>
        <v>0.90378000000000003</v>
      </c>
      <c r="H44" s="2">
        <f t="shared" si="6"/>
        <v>98.881530715643123</v>
      </c>
      <c r="I44" s="3">
        <f t="shared" si="7"/>
        <v>1.6592863167994349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28" x14ac:dyDescent="0.45">
      <c r="A45" s="1" t="s">
        <v>47</v>
      </c>
      <c r="B45" s="1">
        <v>0.93705099999999997</v>
      </c>
      <c r="C45" s="2">
        <v>4087300</v>
      </c>
      <c r="D45" s="3">
        <f t="shared" si="4"/>
        <v>81.745999999999995</v>
      </c>
      <c r="E45" s="2">
        <v>1.7320899999999999</v>
      </c>
      <c r="F45" s="2">
        <v>87145</v>
      </c>
      <c r="G45" s="2">
        <f t="shared" si="5"/>
        <v>1.7428999999999999</v>
      </c>
      <c r="H45" s="2">
        <f t="shared" si="6"/>
        <v>97.867907909867142</v>
      </c>
      <c r="I45" s="3">
        <f t="shared" si="7"/>
        <v>1.8484479500048556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28" x14ac:dyDescent="0.45">
      <c r="A46" s="1" t="s">
        <v>38</v>
      </c>
      <c r="B46" s="1">
        <v>1.2341599999999999</v>
      </c>
      <c r="C46" s="2">
        <v>220057</v>
      </c>
      <c r="D46" s="3">
        <f t="shared" si="4"/>
        <v>4.4011399999999998</v>
      </c>
      <c r="E46" s="2">
        <v>1.26902</v>
      </c>
      <c r="F46" s="2">
        <v>55395</v>
      </c>
      <c r="G46" s="2">
        <f t="shared" si="5"/>
        <v>1.1079000000000001</v>
      </c>
      <c r="H46" s="2">
        <f t="shared" si="6"/>
        <v>74.82697664695965</v>
      </c>
      <c r="I46" s="3">
        <f t="shared" si="7"/>
        <v>1.0282459324560835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28" x14ac:dyDescent="0.45">
      <c r="A47" s="1" t="s">
        <v>39</v>
      </c>
      <c r="B47" s="1">
        <v>0.24413299999999999</v>
      </c>
      <c r="C47" s="2">
        <v>543520</v>
      </c>
      <c r="D47" s="3">
        <f t="shared" si="4"/>
        <v>10.8704</v>
      </c>
      <c r="E47" s="2">
        <v>0.25264700000000001</v>
      </c>
      <c r="F47" s="2">
        <v>52101</v>
      </c>
      <c r="G47" s="2">
        <f t="shared" si="5"/>
        <v>1.0420199999999999</v>
      </c>
      <c r="H47" s="2">
        <f t="shared" si="6"/>
        <v>90.414152193111576</v>
      </c>
      <c r="I47" s="3">
        <f t="shared" si="7"/>
        <v>1.0348744331982977</v>
      </c>
      <c r="J47" s="2"/>
      <c r="K47" s="2"/>
      <c r="L47" s="2"/>
      <c r="M47" s="2"/>
      <c r="N47" s="2"/>
      <c r="O47" s="2"/>
      <c r="P47" s="2"/>
      <c r="Q47" s="2"/>
      <c r="R47" s="2"/>
      <c r="S47" s="2"/>
      <c r="AA47" t="s">
        <v>60</v>
      </c>
      <c r="AB47">
        <f>GEOMEAN(B2:B52)</f>
        <v>0.88368488414775126</v>
      </c>
    </row>
    <row r="48" spans="1:28" x14ac:dyDescent="0.45">
      <c r="A48" s="1" t="s">
        <v>40</v>
      </c>
      <c r="B48" s="1">
        <v>0.22519</v>
      </c>
      <c r="C48" s="2">
        <v>677377</v>
      </c>
      <c r="D48" s="3">
        <f t="shared" si="4"/>
        <v>13.54754</v>
      </c>
      <c r="E48" s="2">
        <v>0.23848900000000001</v>
      </c>
      <c r="F48" s="2">
        <v>63012</v>
      </c>
      <c r="G48" s="2">
        <f t="shared" si="5"/>
        <v>1.26024</v>
      </c>
      <c r="H48" s="2">
        <f t="shared" si="6"/>
        <v>90.697646952878529</v>
      </c>
      <c r="I48" s="3">
        <f t="shared" si="7"/>
        <v>1.05905679648297</v>
      </c>
      <c r="J48" s="2"/>
      <c r="K48" s="2"/>
      <c r="L48" s="2"/>
      <c r="M48" s="2"/>
      <c r="N48" s="2"/>
      <c r="O48" s="2"/>
      <c r="P48" s="2"/>
      <c r="Q48" s="2"/>
      <c r="R48" s="2"/>
      <c r="S48" s="2"/>
      <c r="AA48" t="s">
        <v>61</v>
      </c>
      <c r="AB48">
        <f>GEOMEAN(E2:E52)</f>
        <v>1.1394252748845808</v>
      </c>
    </row>
    <row r="49" spans="1:28" x14ac:dyDescent="0.45">
      <c r="A49" s="1" t="s">
        <v>41</v>
      </c>
      <c r="B49" s="1">
        <v>1.0975900000000001</v>
      </c>
      <c r="C49" s="2">
        <v>324489</v>
      </c>
      <c r="D49" s="3">
        <f t="shared" si="4"/>
        <v>6.4897799999999997</v>
      </c>
      <c r="E49" s="2">
        <v>1.15507</v>
      </c>
      <c r="F49" s="2">
        <v>46741</v>
      </c>
      <c r="G49" s="2">
        <f t="shared" si="5"/>
        <v>0.93481999999999998</v>
      </c>
      <c r="H49" s="2">
        <f t="shared" si="6"/>
        <v>85.595505548724304</v>
      </c>
      <c r="I49" s="3">
        <f t="shared" si="7"/>
        <v>1.0523692817901038</v>
      </c>
      <c r="J49" s="2"/>
      <c r="K49" s="2"/>
      <c r="L49" s="2"/>
      <c r="M49" s="2"/>
      <c r="N49" s="2"/>
      <c r="O49" s="2"/>
      <c r="P49" s="2"/>
      <c r="Q49" s="2"/>
      <c r="R49" s="2"/>
      <c r="S49" s="2"/>
      <c r="AA49" t="s">
        <v>58</v>
      </c>
      <c r="AB49">
        <f>GEOMEAN(I2:I52)</f>
        <v>1.2894022465751152</v>
      </c>
    </row>
    <row r="50" spans="1:28" x14ac:dyDescent="0.45">
      <c r="A50" s="1" t="s">
        <v>42</v>
      </c>
      <c r="B50" s="1">
        <v>1.2521500000000001</v>
      </c>
      <c r="C50" s="2">
        <v>423479</v>
      </c>
      <c r="D50" s="3">
        <f t="shared" si="4"/>
        <v>8.4695800000000006</v>
      </c>
      <c r="E50" s="2">
        <v>1.3431</v>
      </c>
      <c r="F50" s="2">
        <v>71816</v>
      </c>
      <c r="G50" s="2">
        <f t="shared" si="5"/>
        <v>1.43632</v>
      </c>
      <c r="H50" s="2">
        <f t="shared" si="6"/>
        <v>83.041425903055412</v>
      </c>
      <c r="I50" s="3">
        <f t="shared" si="7"/>
        <v>1.0726350676835841</v>
      </c>
      <c r="J50" s="2"/>
      <c r="K50" s="2"/>
      <c r="L50" s="2"/>
      <c r="M50" s="2"/>
      <c r="N50" s="2"/>
      <c r="O50" s="2"/>
      <c r="P50" s="2"/>
      <c r="Q50" s="2"/>
      <c r="R50" s="2"/>
      <c r="S50" s="2"/>
      <c r="AA50" t="s">
        <v>59</v>
      </c>
      <c r="AB50">
        <f>AVERAGE(H3:H52)</f>
        <v>93.623091630403522</v>
      </c>
    </row>
    <row r="51" spans="1:28" x14ac:dyDescent="0.45">
      <c r="A51" s="1" t="s">
        <v>43</v>
      </c>
      <c r="B51" s="1">
        <v>1.3212900000000001</v>
      </c>
      <c r="C51" s="2">
        <v>307549</v>
      </c>
      <c r="D51" s="3">
        <f t="shared" si="4"/>
        <v>6.1509799999999997</v>
      </c>
      <c r="E51" s="2">
        <v>1.36364</v>
      </c>
      <c r="F51" s="2">
        <v>58234</v>
      </c>
      <c r="G51" s="2">
        <f t="shared" si="5"/>
        <v>1.1646799999999999</v>
      </c>
      <c r="H51" s="2">
        <f t="shared" si="6"/>
        <v>81.065131084802744</v>
      </c>
      <c r="I51" s="3">
        <f t="shared" si="7"/>
        <v>1.0320520097783226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8" ht="14.65" thickBot="1" x14ac:dyDescent="0.5">
      <c r="A52" s="4" t="s">
        <v>44</v>
      </c>
      <c r="B52" s="4">
        <v>1.5669</v>
      </c>
      <c r="C52" s="5">
        <v>260110</v>
      </c>
      <c r="D52" s="6">
        <f t="shared" si="4"/>
        <v>5.2022000000000004</v>
      </c>
      <c r="E52" s="5">
        <v>1.6757899999999999</v>
      </c>
      <c r="F52" s="5">
        <v>7099</v>
      </c>
      <c r="G52" s="5">
        <f t="shared" si="5"/>
        <v>0.14198</v>
      </c>
      <c r="H52" s="5">
        <f t="shared" si="6"/>
        <v>97.27077005882127</v>
      </c>
      <c r="I52" s="6">
        <f t="shared" si="7"/>
        <v>1.0694939051630608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28" x14ac:dyDescent="0.45">
      <c r="H53" s="15">
        <f>AVERAGE(H3:H52)</f>
        <v>93.623091630403522</v>
      </c>
      <c r="I53" s="16">
        <f>GEOMEAN(I3:I52)</f>
        <v>1.2894022465751152</v>
      </c>
    </row>
  </sheetData>
  <sortState xmlns:xlrd2="http://schemas.microsoft.com/office/spreadsheetml/2017/richdata2" ref="A3:I53">
    <sortCondition ref="A1:A53"/>
  </sortState>
  <mergeCells count="4">
    <mergeCell ref="B1:D1"/>
    <mergeCell ref="E1:I1"/>
    <mergeCell ref="J1:N1"/>
    <mergeCell ref="O1:S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B151-7B65-46F7-902C-CB7FCC0BED95}">
  <dimension ref="A1:Z53"/>
  <sheetViews>
    <sheetView topLeftCell="A28" workbookViewId="0">
      <selection activeCell="I53" sqref="I53"/>
    </sheetView>
  </sheetViews>
  <sheetFormatPr defaultRowHeight="14.25" x14ac:dyDescent="0.45"/>
  <cols>
    <col min="1" max="1" width="17.73046875" customWidth="1"/>
    <col min="2" max="2" width="10.19921875" bestFit="1" customWidth="1"/>
    <col min="3" max="3" width="10.33203125" customWidth="1"/>
    <col min="4" max="4" width="8.73046875" bestFit="1" customWidth="1"/>
  </cols>
  <sheetData>
    <row r="1" spans="1:24" ht="14.65" thickBot="1" x14ac:dyDescent="0.5">
      <c r="A1" s="10"/>
      <c r="B1" s="19" t="s">
        <v>66</v>
      </c>
      <c r="C1" s="19"/>
      <c r="D1" s="19"/>
      <c r="E1" s="19" t="s">
        <v>63</v>
      </c>
      <c r="F1" s="19"/>
      <c r="G1" s="19"/>
      <c r="H1" s="19"/>
      <c r="I1" s="20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5" thickTop="1" thickBot="1" x14ac:dyDescent="0.5">
      <c r="A2" s="1" t="s">
        <v>0</v>
      </c>
      <c r="B2" s="7" t="s">
        <v>53</v>
      </c>
      <c r="C2" s="7" t="s">
        <v>64</v>
      </c>
      <c r="D2" s="7" t="s">
        <v>52</v>
      </c>
      <c r="E2" s="7" t="s">
        <v>56</v>
      </c>
      <c r="F2" s="7" t="s">
        <v>55</v>
      </c>
      <c r="G2" s="7" t="s">
        <v>52</v>
      </c>
      <c r="H2" s="7" t="s">
        <v>62</v>
      </c>
      <c r="I2" s="11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65" thickTop="1" x14ac:dyDescent="0.45">
      <c r="A3" s="1" t="s">
        <v>2</v>
      </c>
      <c r="B3" s="1">
        <v>1.2016199999999999</v>
      </c>
      <c r="C3" s="2">
        <v>268486</v>
      </c>
      <c r="D3" s="3">
        <f t="shared" ref="D3:D34" si="0">C3/50000</f>
        <v>5.36972</v>
      </c>
      <c r="E3" s="1">
        <v>1.2596799999999999</v>
      </c>
      <c r="F3" s="2">
        <v>12657</v>
      </c>
      <c r="G3" s="2">
        <f t="shared" ref="G3:G34" si="1">F3/50000</f>
        <v>0.25313999999999998</v>
      </c>
      <c r="H3" s="2">
        <f t="shared" ref="H3:H34" si="2">(C3-F3)/C3*100</f>
        <v>95.285787713325831</v>
      </c>
      <c r="I3" s="3">
        <f t="shared" ref="I3:I34" si="3">E3/B3</f>
        <v>1.0483181038930778</v>
      </c>
      <c r="J3" s="2">
        <v>1.2587600000000001</v>
      </c>
      <c r="K3" s="2">
        <f>J3/B3</f>
        <v>1.0475524708310449</v>
      </c>
      <c r="L3" s="2">
        <v>16721</v>
      </c>
      <c r="M3" s="2">
        <f>L3/50000</f>
        <v>0.33442</v>
      </c>
      <c r="N3" s="2">
        <f>(D3-M3)/D3*100</f>
        <v>93.772114747137664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45">
      <c r="A4" s="1" t="s">
        <v>3</v>
      </c>
      <c r="B4" s="1">
        <v>1.4758599999999999</v>
      </c>
      <c r="C4" s="2">
        <v>466965</v>
      </c>
      <c r="D4" s="3">
        <f t="shared" si="0"/>
        <v>9.3392999999999997</v>
      </c>
      <c r="E4" s="1">
        <v>1.6575800000000001</v>
      </c>
      <c r="F4" s="2">
        <v>62285</v>
      </c>
      <c r="G4" s="2">
        <f t="shared" si="1"/>
        <v>1.2457</v>
      </c>
      <c r="H4" s="2">
        <f t="shared" si="2"/>
        <v>86.661741243990448</v>
      </c>
      <c r="I4" s="3">
        <f t="shared" si="3"/>
        <v>1.1231282099928179</v>
      </c>
      <c r="J4" s="2">
        <v>1.6357699999999999</v>
      </c>
      <c r="K4" s="2">
        <f t="shared" ref="K4:K52" si="4">J4/B4</f>
        <v>1.1083503855379238</v>
      </c>
      <c r="L4" s="2">
        <v>139011</v>
      </c>
      <c r="M4" s="2">
        <f t="shared" ref="M4:M52" si="5">L4/50000</f>
        <v>2.7802199999999999</v>
      </c>
      <c r="N4" s="2">
        <f t="shared" ref="N4:N52" si="6">(D4-M4)/D4*100</f>
        <v>70.230959493752209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45">
      <c r="A5" s="1" t="s">
        <v>4</v>
      </c>
      <c r="B5" s="1">
        <v>1.19584</v>
      </c>
      <c r="C5" s="2">
        <v>406641</v>
      </c>
      <c r="D5" s="3">
        <f t="shared" si="0"/>
        <v>8.1328200000000006</v>
      </c>
      <c r="E5" s="1">
        <v>1.27735</v>
      </c>
      <c r="F5" s="2">
        <v>120788</v>
      </c>
      <c r="G5" s="2">
        <f t="shared" si="1"/>
        <v>2.4157600000000001</v>
      </c>
      <c r="H5" s="2">
        <f t="shared" si="2"/>
        <v>70.29615803620392</v>
      </c>
      <c r="I5" s="3">
        <f t="shared" si="3"/>
        <v>1.0681612924805994</v>
      </c>
      <c r="J5" s="2">
        <v>1.2766900000000001</v>
      </c>
      <c r="K5" s="2">
        <f t="shared" si="4"/>
        <v>1.0676093791811614</v>
      </c>
      <c r="L5" s="2">
        <v>129729</v>
      </c>
      <c r="M5" s="2">
        <f t="shared" si="5"/>
        <v>2.5945800000000001</v>
      </c>
      <c r="N5" s="2">
        <f t="shared" si="6"/>
        <v>68.09741270555601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45">
      <c r="A6" s="1" t="s">
        <v>5</v>
      </c>
      <c r="B6" s="1">
        <v>1.11433</v>
      </c>
      <c r="C6" s="2">
        <v>499913</v>
      </c>
      <c r="D6" s="3">
        <f t="shared" si="0"/>
        <v>9.9982600000000001</v>
      </c>
      <c r="E6" s="1">
        <v>1.25162</v>
      </c>
      <c r="F6" s="2">
        <v>140992</v>
      </c>
      <c r="G6" s="2">
        <f t="shared" si="1"/>
        <v>2.8198400000000001</v>
      </c>
      <c r="H6" s="2">
        <f t="shared" si="2"/>
        <v>71.796692624516666</v>
      </c>
      <c r="I6" s="3">
        <f t="shared" si="3"/>
        <v>1.1232040777866519</v>
      </c>
      <c r="J6" s="2">
        <v>1.25437</v>
      </c>
      <c r="K6" s="2">
        <f t="shared" si="4"/>
        <v>1.1256719284233574</v>
      </c>
      <c r="L6" s="2">
        <v>134687</v>
      </c>
      <c r="M6" s="2">
        <f t="shared" si="5"/>
        <v>2.69374</v>
      </c>
      <c r="N6" s="2">
        <f t="shared" si="6"/>
        <v>73.057912076701342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45">
      <c r="A7" s="1" t="s">
        <v>6</v>
      </c>
      <c r="B7" s="1">
        <v>1.1750400000000001</v>
      </c>
      <c r="C7" s="2">
        <v>595433</v>
      </c>
      <c r="D7" s="3">
        <f t="shared" si="0"/>
        <v>11.908659999999999</v>
      </c>
      <c r="E7" s="1">
        <v>1.2872300000000001</v>
      </c>
      <c r="F7" s="2">
        <v>196824</v>
      </c>
      <c r="G7" s="2">
        <f t="shared" si="1"/>
        <v>3.93648</v>
      </c>
      <c r="H7" s="2">
        <f t="shared" si="2"/>
        <v>66.944391728372466</v>
      </c>
      <c r="I7" s="3">
        <f t="shared" si="3"/>
        <v>1.0954776007625273</v>
      </c>
      <c r="J7" s="2">
        <v>1.28613</v>
      </c>
      <c r="K7" s="2">
        <f t="shared" si="4"/>
        <v>1.0945414624183005</v>
      </c>
      <c r="L7" s="2">
        <v>207597</v>
      </c>
      <c r="M7" s="2">
        <f t="shared" si="5"/>
        <v>4.1519399999999997</v>
      </c>
      <c r="N7" s="2">
        <f t="shared" si="6"/>
        <v>65.135120156256036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45">
      <c r="A8" s="1" t="s">
        <v>7</v>
      </c>
      <c r="B8" s="1">
        <v>1.0678000000000001</v>
      </c>
      <c r="C8" s="2">
        <v>686837</v>
      </c>
      <c r="D8" s="3">
        <f t="shared" si="0"/>
        <v>13.736739999999999</v>
      </c>
      <c r="E8" s="1">
        <v>1.19265</v>
      </c>
      <c r="F8" s="2">
        <v>15184</v>
      </c>
      <c r="G8" s="2">
        <f t="shared" si="1"/>
        <v>0.30368000000000001</v>
      </c>
      <c r="H8" s="2">
        <f t="shared" si="2"/>
        <v>97.789286249867146</v>
      </c>
      <c r="I8" s="3">
        <f t="shared" si="3"/>
        <v>1.1169226446900167</v>
      </c>
      <c r="J8" s="2">
        <v>1.19119</v>
      </c>
      <c r="K8" s="2">
        <f t="shared" si="4"/>
        <v>1.1155553474433413</v>
      </c>
      <c r="L8" s="2">
        <v>18841</v>
      </c>
      <c r="M8" s="2">
        <f t="shared" si="5"/>
        <v>0.37681999999999999</v>
      </c>
      <c r="N8" s="2">
        <f t="shared" si="6"/>
        <v>97.256845510652454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45">
      <c r="A9" s="1" t="s">
        <v>8</v>
      </c>
      <c r="B9" s="1">
        <v>1.1740699999999999</v>
      </c>
      <c r="C9" s="2">
        <v>803283</v>
      </c>
      <c r="D9" s="3">
        <f t="shared" si="0"/>
        <v>16.065660000000001</v>
      </c>
      <c r="E9" s="1">
        <v>1.3292299999999999</v>
      </c>
      <c r="F9" s="2">
        <v>31216</v>
      </c>
      <c r="G9" s="2">
        <f t="shared" si="1"/>
        <v>0.62431999999999999</v>
      </c>
      <c r="H9" s="2">
        <f t="shared" si="2"/>
        <v>96.113947388404824</v>
      </c>
      <c r="I9" s="3">
        <f t="shared" si="3"/>
        <v>1.1321556636316403</v>
      </c>
      <c r="J9" s="2">
        <v>1.32613</v>
      </c>
      <c r="K9" s="2">
        <f t="shared" si="4"/>
        <v>1.1295152759205158</v>
      </c>
      <c r="L9" s="2">
        <v>57802</v>
      </c>
      <c r="M9" s="2">
        <f t="shared" si="5"/>
        <v>1.15604</v>
      </c>
      <c r="N9" s="2">
        <f t="shared" si="6"/>
        <v>92.80427943825525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45">
      <c r="A10" s="1" t="s">
        <v>9</v>
      </c>
      <c r="B10" s="1">
        <v>1.1626799999999999</v>
      </c>
      <c r="C10" s="2">
        <v>672588</v>
      </c>
      <c r="D10" s="3">
        <f t="shared" si="0"/>
        <v>13.45176</v>
      </c>
      <c r="E10" s="1">
        <v>1.2364900000000001</v>
      </c>
      <c r="F10" s="2">
        <v>54710</v>
      </c>
      <c r="G10" s="2">
        <f t="shared" si="1"/>
        <v>1.0942000000000001</v>
      </c>
      <c r="H10" s="2">
        <f t="shared" si="2"/>
        <v>91.865748422511246</v>
      </c>
      <c r="I10" s="3">
        <f t="shared" si="3"/>
        <v>1.0634826435476659</v>
      </c>
      <c r="J10" s="2">
        <v>1.2368399999999999</v>
      </c>
      <c r="K10" s="2">
        <f t="shared" si="4"/>
        <v>1.063783672205594</v>
      </c>
      <c r="L10" s="2">
        <v>85135</v>
      </c>
      <c r="M10" s="2">
        <f t="shared" si="5"/>
        <v>1.7027000000000001</v>
      </c>
      <c r="N10" s="2">
        <f t="shared" si="6"/>
        <v>87.342176785788624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45">
      <c r="A11" s="1" t="s">
        <v>10</v>
      </c>
      <c r="B11" s="1">
        <v>1.2304999999999999</v>
      </c>
      <c r="C11" s="2">
        <v>501911</v>
      </c>
      <c r="D11" s="3">
        <f t="shared" si="0"/>
        <v>10.038220000000001</v>
      </c>
      <c r="E11" s="1">
        <v>1.4454899999999999</v>
      </c>
      <c r="F11" s="2">
        <v>41610</v>
      </c>
      <c r="G11" s="2">
        <f t="shared" si="1"/>
        <v>0.83220000000000005</v>
      </c>
      <c r="H11" s="2">
        <f t="shared" si="2"/>
        <v>91.709685581706708</v>
      </c>
      <c r="I11" s="3">
        <f t="shared" si="3"/>
        <v>1.1747175944737911</v>
      </c>
      <c r="J11" s="2">
        <v>1.4394400000000001</v>
      </c>
      <c r="K11" s="2">
        <f t="shared" si="4"/>
        <v>1.1698008939455506</v>
      </c>
      <c r="L11" s="2">
        <v>60386</v>
      </c>
      <c r="M11" s="2">
        <f t="shared" si="5"/>
        <v>1.2077199999999999</v>
      </c>
      <c r="N11" s="2">
        <f t="shared" si="6"/>
        <v>87.968783310188456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45">
      <c r="A12" s="1" t="s">
        <v>11</v>
      </c>
      <c r="B12" s="1">
        <v>1.38697</v>
      </c>
      <c r="C12" s="2">
        <v>819601</v>
      </c>
      <c r="D12" s="3">
        <f t="shared" si="0"/>
        <v>16.392019999999999</v>
      </c>
      <c r="E12" s="1">
        <v>1.55342</v>
      </c>
      <c r="F12" s="2">
        <v>29557</v>
      </c>
      <c r="G12" s="2">
        <f t="shared" si="1"/>
        <v>0.59114</v>
      </c>
      <c r="H12" s="2">
        <f t="shared" si="2"/>
        <v>96.393733048153919</v>
      </c>
      <c r="I12" s="3">
        <f t="shared" si="3"/>
        <v>1.1200098055473442</v>
      </c>
      <c r="J12" s="2">
        <v>1.5527899999999999</v>
      </c>
      <c r="K12" s="2">
        <f t="shared" si="4"/>
        <v>1.119555577986546</v>
      </c>
      <c r="L12" s="2">
        <v>65912</v>
      </c>
      <c r="M12" s="2">
        <f t="shared" si="5"/>
        <v>1.3182400000000001</v>
      </c>
      <c r="N12" s="2">
        <f t="shared" si="6"/>
        <v>91.958038118547933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45">
      <c r="A13" s="1" t="s">
        <v>12</v>
      </c>
      <c r="B13" s="1">
        <v>0.82269800000000004</v>
      </c>
      <c r="C13" s="2">
        <v>850928</v>
      </c>
      <c r="D13" s="3">
        <f t="shared" si="0"/>
        <v>17.018560000000001</v>
      </c>
      <c r="E13" s="1">
        <v>1.04003</v>
      </c>
      <c r="F13" s="2">
        <v>138453</v>
      </c>
      <c r="G13" s="2">
        <f t="shared" si="1"/>
        <v>2.7690600000000001</v>
      </c>
      <c r="H13" s="2">
        <f t="shared" si="2"/>
        <v>83.729175676437961</v>
      </c>
      <c r="I13" s="3">
        <f t="shared" si="3"/>
        <v>1.2641698411810895</v>
      </c>
      <c r="J13" s="2">
        <v>1.03383</v>
      </c>
      <c r="K13" s="2">
        <f t="shared" si="4"/>
        <v>1.2566336614407716</v>
      </c>
      <c r="L13" s="2">
        <v>166657</v>
      </c>
      <c r="M13" s="2">
        <f t="shared" si="5"/>
        <v>3.3331400000000002</v>
      </c>
      <c r="N13" s="2">
        <f t="shared" si="6"/>
        <v>80.414676682398508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45">
      <c r="A14" s="1" t="s">
        <v>13</v>
      </c>
      <c r="B14" s="1">
        <v>0.66945100000000002</v>
      </c>
      <c r="C14" s="2">
        <v>1023044</v>
      </c>
      <c r="D14" s="3">
        <f t="shared" si="0"/>
        <v>20.46088</v>
      </c>
      <c r="E14" s="1">
        <v>0.82367699999999999</v>
      </c>
      <c r="F14" s="2">
        <v>131381</v>
      </c>
      <c r="G14" s="2">
        <f t="shared" si="1"/>
        <v>2.6276199999999998</v>
      </c>
      <c r="H14" s="2">
        <f t="shared" si="2"/>
        <v>87.157834853632892</v>
      </c>
      <c r="I14" s="3">
        <f t="shared" si="3"/>
        <v>1.2303768311646408</v>
      </c>
      <c r="J14" s="2">
        <v>0.81873200000000002</v>
      </c>
      <c r="K14" s="2">
        <f t="shared" si="4"/>
        <v>1.2229901815069362</v>
      </c>
      <c r="L14" s="2">
        <v>181276</v>
      </c>
      <c r="M14" s="2">
        <f t="shared" si="5"/>
        <v>3.6255199999999999</v>
      </c>
      <c r="N14" s="2">
        <f t="shared" si="6"/>
        <v>82.280723018755793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45">
      <c r="A15" s="1" t="s">
        <v>14</v>
      </c>
      <c r="B15" s="1">
        <v>0.69185200000000002</v>
      </c>
      <c r="C15" s="2">
        <v>1022076</v>
      </c>
      <c r="D15" s="3">
        <f t="shared" si="0"/>
        <v>20.441520000000001</v>
      </c>
      <c r="E15" s="1">
        <v>0.86047399999999996</v>
      </c>
      <c r="F15" s="2">
        <v>111699</v>
      </c>
      <c r="G15" s="2">
        <f t="shared" si="1"/>
        <v>2.2339799999999999</v>
      </c>
      <c r="H15" s="2">
        <f t="shared" si="2"/>
        <v>89.071360642457122</v>
      </c>
      <c r="I15" s="3">
        <f t="shared" si="3"/>
        <v>1.2437255366754738</v>
      </c>
      <c r="J15" s="2">
        <v>0.85639399999999999</v>
      </c>
      <c r="K15" s="2">
        <f t="shared" si="4"/>
        <v>1.2378283216641708</v>
      </c>
      <c r="L15" s="2">
        <v>159256</v>
      </c>
      <c r="M15" s="2">
        <f t="shared" si="5"/>
        <v>3.18512</v>
      </c>
      <c r="N15" s="2">
        <f t="shared" si="6"/>
        <v>84.418379846508472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45">
      <c r="A16" s="1" t="s">
        <v>15</v>
      </c>
      <c r="B16" s="1">
        <v>0.76883199999999996</v>
      </c>
      <c r="C16" s="2">
        <v>1135905</v>
      </c>
      <c r="D16" s="3">
        <f t="shared" si="0"/>
        <v>22.7181</v>
      </c>
      <c r="E16" s="1">
        <v>1.01624</v>
      </c>
      <c r="F16" s="2">
        <v>116761</v>
      </c>
      <c r="G16" s="2">
        <f t="shared" si="1"/>
        <v>2.3352200000000001</v>
      </c>
      <c r="H16" s="2">
        <f t="shared" si="2"/>
        <v>89.720883348519465</v>
      </c>
      <c r="I16" s="3">
        <f t="shared" si="3"/>
        <v>1.3217972196786816</v>
      </c>
      <c r="J16" s="2">
        <v>1.01149</v>
      </c>
      <c r="K16" s="2">
        <f t="shared" si="4"/>
        <v>1.3156190168983601</v>
      </c>
      <c r="L16" s="2">
        <v>172756</v>
      </c>
      <c r="M16" s="2">
        <f t="shared" si="5"/>
        <v>3.45512</v>
      </c>
      <c r="N16" s="2">
        <f t="shared" si="6"/>
        <v>84.791333782314538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6" x14ac:dyDescent="0.45">
      <c r="A17" s="1" t="s">
        <v>16</v>
      </c>
      <c r="B17" s="1">
        <v>0.906721</v>
      </c>
      <c r="C17" s="2">
        <v>1178749</v>
      </c>
      <c r="D17" s="3">
        <f t="shared" si="0"/>
        <v>23.57498</v>
      </c>
      <c r="E17" s="1">
        <v>1.2935300000000001</v>
      </c>
      <c r="F17" s="2">
        <v>140998</v>
      </c>
      <c r="G17" s="2">
        <f t="shared" si="1"/>
        <v>2.81996</v>
      </c>
      <c r="H17" s="2">
        <f t="shared" si="2"/>
        <v>88.038335557442679</v>
      </c>
      <c r="I17" s="3">
        <f t="shared" si="3"/>
        <v>1.42660200877668</v>
      </c>
      <c r="J17" s="2">
        <v>1.2793000000000001</v>
      </c>
      <c r="K17" s="2">
        <f t="shared" si="4"/>
        <v>1.410908096316287</v>
      </c>
      <c r="L17" s="2">
        <v>204627</v>
      </c>
      <c r="M17" s="2">
        <f t="shared" si="5"/>
        <v>4.0925399999999996</v>
      </c>
      <c r="N17" s="2">
        <f t="shared" si="6"/>
        <v>82.640324615333711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6" x14ac:dyDescent="0.45">
      <c r="A18" s="1" t="s">
        <v>17</v>
      </c>
      <c r="B18" s="1">
        <v>0.92535699999999999</v>
      </c>
      <c r="C18" s="2">
        <v>1298544</v>
      </c>
      <c r="D18" s="3">
        <f t="shared" si="0"/>
        <v>25.970880000000001</v>
      </c>
      <c r="E18" s="1">
        <v>1.39333</v>
      </c>
      <c r="F18" s="2">
        <v>134137</v>
      </c>
      <c r="G18" s="2">
        <f t="shared" si="1"/>
        <v>2.6827399999999999</v>
      </c>
      <c r="H18" s="2">
        <f t="shared" si="2"/>
        <v>89.670199854606395</v>
      </c>
      <c r="I18" s="3">
        <f t="shared" si="3"/>
        <v>1.5057215755648901</v>
      </c>
      <c r="J18" s="2">
        <v>1.3786700000000001</v>
      </c>
      <c r="K18" s="2">
        <f t="shared" si="4"/>
        <v>1.4898790412781231</v>
      </c>
      <c r="L18" s="2">
        <v>201147</v>
      </c>
      <c r="M18" s="2">
        <f t="shared" si="5"/>
        <v>4.0229400000000002</v>
      </c>
      <c r="N18" s="2">
        <f t="shared" si="6"/>
        <v>84.509804827560714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6" x14ac:dyDescent="0.45">
      <c r="A19" s="1" t="s">
        <v>18</v>
      </c>
      <c r="B19" s="1">
        <v>0.88111499999999998</v>
      </c>
      <c r="C19" s="2">
        <v>1355380</v>
      </c>
      <c r="D19" s="3">
        <f t="shared" si="0"/>
        <v>27.107600000000001</v>
      </c>
      <c r="E19" s="1">
        <v>1.3545799999999999</v>
      </c>
      <c r="F19" s="2">
        <v>145518</v>
      </c>
      <c r="G19" s="2">
        <f t="shared" si="1"/>
        <v>2.9103599999999998</v>
      </c>
      <c r="H19" s="2">
        <f t="shared" si="2"/>
        <v>89.263675131697383</v>
      </c>
      <c r="I19" s="3">
        <f t="shared" si="3"/>
        <v>1.5373475653007835</v>
      </c>
      <c r="J19" s="2">
        <v>1.34409</v>
      </c>
      <c r="K19" s="2">
        <f t="shared" si="4"/>
        <v>1.5254421954001465</v>
      </c>
      <c r="L19" s="2">
        <v>217037</v>
      </c>
      <c r="M19" s="2">
        <f t="shared" si="5"/>
        <v>4.3407400000000003</v>
      </c>
      <c r="N19" s="2">
        <f t="shared" si="6"/>
        <v>83.98699995573196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6" x14ac:dyDescent="0.45">
      <c r="A20" s="1" t="s">
        <v>19</v>
      </c>
      <c r="B20" s="1">
        <v>1.1853199999999999</v>
      </c>
      <c r="C20" s="2">
        <v>1510549</v>
      </c>
      <c r="D20" s="3">
        <f t="shared" si="0"/>
        <v>30.210979999999999</v>
      </c>
      <c r="E20" s="1">
        <v>1.5039199999999999</v>
      </c>
      <c r="F20" s="2">
        <v>60469</v>
      </c>
      <c r="G20" s="2">
        <f t="shared" si="1"/>
        <v>1.2093799999999999</v>
      </c>
      <c r="H20" s="2">
        <f t="shared" si="2"/>
        <v>95.996885900424274</v>
      </c>
      <c r="I20" s="3">
        <f t="shared" si="3"/>
        <v>1.2687881753450545</v>
      </c>
      <c r="J20" s="2">
        <v>1.50349</v>
      </c>
      <c r="K20" s="2">
        <f t="shared" si="4"/>
        <v>1.2684254041102825</v>
      </c>
      <c r="L20" s="2">
        <v>83588</v>
      </c>
      <c r="M20" s="2">
        <f t="shared" si="5"/>
        <v>1.6717599999999999</v>
      </c>
      <c r="N20" s="2">
        <f t="shared" si="6"/>
        <v>94.466382752231155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6" x14ac:dyDescent="0.45">
      <c r="A21" s="1" t="s">
        <v>20</v>
      </c>
      <c r="B21" s="1">
        <v>1.2197499999999999</v>
      </c>
      <c r="C21" s="2">
        <v>1620271</v>
      </c>
      <c r="D21" s="3">
        <f t="shared" si="0"/>
        <v>32.405419999999999</v>
      </c>
      <c r="E21" s="1">
        <v>1.5850900000000001</v>
      </c>
      <c r="F21" s="2">
        <v>62036</v>
      </c>
      <c r="G21" s="2">
        <f t="shared" si="1"/>
        <v>1.24072</v>
      </c>
      <c r="H21" s="2">
        <f t="shared" si="2"/>
        <v>96.171257771076569</v>
      </c>
      <c r="I21" s="3">
        <f t="shared" si="3"/>
        <v>1.2995203935232631</v>
      </c>
      <c r="J21" s="2">
        <v>1.5853200000000001</v>
      </c>
      <c r="K21" s="2">
        <f t="shared" si="4"/>
        <v>1.2997089567534332</v>
      </c>
      <c r="L21" s="2">
        <v>72565</v>
      </c>
      <c r="M21" s="2">
        <f t="shared" si="5"/>
        <v>1.4513</v>
      </c>
      <c r="N21" s="2">
        <f t="shared" si="6"/>
        <v>95.521428205528579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6" x14ac:dyDescent="0.45">
      <c r="A22" s="1" t="s">
        <v>21</v>
      </c>
      <c r="B22" s="1">
        <v>1.0115700000000001</v>
      </c>
      <c r="C22" s="2">
        <v>2075882</v>
      </c>
      <c r="D22" s="3">
        <f t="shared" si="0"/>
        <v>41.51764</v>
      </c>
      <c r="E22" s="1">
        <v>1.4251400000000001</v>
      </c>
      <c r="F22" s="2">
        <v>75979</v>
      </c>
      <c r="G22" s="2">
        <f t="shared" si="1"/>
        <v>1.5195799999999999</v>
      </c>
      <c r="H22" s="2">
        <f t="shared" si="2"/>
        <v>96.339917201459428</v>
      </c>
      <c r="I22" s="3">
        <f t="shared" si="3"/>
        <v>1.4088397243888213</v>
      </c>
      <c r="J22" s="2">
        <v>1.4064000000000001</v>
      </c>
      <c r="K22" s="2">
        <f t="shared" si="4"/>
        <v>1.3903140662534477</v>
      </c>
      <c r="L22" s="2">
        <v>261479</v>
      </c>
      <c r="M22" s="2">
        <f t="shared" si="5"/>
        <v>5.2295800000000003</v>
      </c>
      <c r="N22" s="2">
        <f t="shared" si="6"/>
        <v>87.403956486929417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6" x14ac:dyDescent="0.45">
      <c r="A23" s="1" t="s">
        <v>22</v>
      </c>
      <c r="B23" s="1">
        <v>0.47246700000000003</v>
      </c>
      <c r="C23" s="2">
        <v>2165536</v>
      </c>
      <c r="D23" s="3">
        <f t="shared" si="0"/>
        <v>43.310720000000003</v>
      </c>
      <c r="E23" s="1">
        <v>0.52753799999999995</v>
      </c>
      <c r="F23" s="2">
        <v>28917</v>
      </c>
      <c r="G23" s="2">
        <f t="shared" si="1"/>
        <v>0.57833999999999997</v>
      </c>
      <c r="H23" s="2">
        <f t="shared" si="2"/>
        <v>98.664672395194543</v>
      </c>
      <c r="I23" s="3">
        <f t="shared" si="3"/>
        <v>1.1165605216872287</v>
      </c>
      <c r="J23" s="2">
        <v>0.52818299999999996</v>
      </c>
      <c r="K23" s="2">
        <f t="shared" si="4"/>
        <v>1.1179256963978434</v>
      </c>
      <c r="L23" s="2">
        <v>65755</v>
      </c>
      <c r="M23" s="2">
        <f t="shared" si="5"/>
        <v>1.3150999999999999</v>
      </c>
      <c r="N23" s="2">
        <f t="shared" si="6"/>
        <v>96.963569296469785</v>
      </c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6" x14ac:dyDescent="0.45">
      <c r="A24" s="1" t="s">
        <v>23</v>
      </c>
      <c r="B24" s="1">
        <v>0.51056699999999999</v>
      </c>
      <c r="C24" s="2">
        <v>2397154</v>
      </c>
      <c r="D24" s="3">
        <f t="shared" si="0"/>
        <v>47.943080000000002</v>
      </c>
      <c r="E24" s="1">
        <v>0.58031900000000003</v>
      </c>
      <c r="F24" s="2">
        <v>31089</v>
      </c>
      <c r="G24" s="2">
        <f t="shared" si="1"/>
        <v>0.62178</v>
      </c>
      <c r="H24" s="2">
        <f t="shared" si="2"/>
        <v>98.703087077425977</v>
      </c>
      <c r="I24" s="3">
        <f t="shared" si="3"/>
        <v>1.1366167417792377</v>
      </c>
      <c r="J24" s="2">
        <v>0.57964899999999997</v>
      </c>
      <c r="K24" s="2">
        <f t="shared" si="4"/>
        <v>1.135304475220686</v>
      </c>
      <c r="L24" s="2">
        <v>71256</v>
      </c>
      <c r="M24" s="2">
        <f t="shared" si="5"/>
        <v>1.4251199999999999</v>
      </c>
      <c r="N24" s="2">
        <f t="shared" si="6"/>
        <v>97.027475080866736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6" x14ac:dyDescent="0.45">
      <c r="A25" s="1" t="s">
        <v>24</v>
      </c>
      <c r="B25" s="1">
        <v>0.45888699999999999</v>
      </c>
      <c r="C25" s="2">
        <v>2147840</v>
      </c>
      <c r="D25" s="3">
        <f t="shared" si="0"/>
        <v>42.956800000000001</v>
      </c>
      <c r="E25" s="1">
        <v>0.50918099999999999</v>
      </c>
      <c r="F25" s="2">
        <v>30984</v>
      </c>
      <c r="G25" s="2">
        <f t="shared" si="1"/>
        <v>0.61968000000000001</v>
      </c>
      <c r="H25" s="2">
        <f t="shared" si="2"/>
        <v>98.557434445768777</v>
      </c>
      <c r="I25" s="3">
        <f t="shared" si="3"/>
        <v>1.109599966876377</v>
      </c>
      <c r="J25" s="2">
        <v>0.50949999999999995</v>
      </c>
      <c r="K25" s="2">
        <f t="shared" si="4"/>
        <v>1.1102951271227992</v>
      </c>
      <c r="L25" s="2">
        <v>65231</v>
      </c>
      <c r="M25" s="2">
        <f t="shared" si="5"/>
        <v>1.3046199999999999</v>
      </c>
      <c r="N25" s="2">
        <f t="shared" si="6"/>
        <v>96.962948823003586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t="s">
        <v>70</v>
      </c>
    </row>
    <row r="26" spans="1:26" x14ac:dyDescent="0.45">
      <c r="A26" s="1" t="s">
        <v>25</v>
      </c>
      <c r="B26" s="1">
        <v>0.50975000000000004</v>
      </c>
      <c r="C26" s="2">
        <v>2400942</v>
      </c>
      <c r="D26" s="3">
        <f t="shared" si="0"/>
        <v>48.018839999999997</v>
      </c>
      <c r="E26" s="1">
        <v>0.57948200000000005</v>
      </c>
      <c r="F26" s="2">
        <v>31862</v>
      </c>
      <c r="G26" s="2">
        <f t="shared" si="1"/>
        <v>0.63724000000000003</v>
      </c>
      <c r="H26" s="2">
        <f t="shared" si="2"/>
        <v>98.672937538682731</v>
      </c>
      <c r="I26" s="3">
        <f t="shared" si="3"/>
        <v>1.1367964688572829</v>
      </c>
      <c r="J26" s="2">
        <v>0.57986800000000005</v>
      </c>
      <c r="K26" s="2">
        <f t="shared" si="4"/>
        <v>1.1375537027954881</v>
      </c>
      <c r="L26" s="2">
        <v>67149</v>
      </c>
      <c r="M26" s="2">
        <f t="shared" si="5"/>
        <v>1.3429800000000001</v>
      </c>
      <c r="N26" s="2">
        <f t="shared" si="6"/>
        <v>97.203222735076494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t="s">
        <v>60</v>
      </c>
      <c r="Z26">
        <f>GEOMEAN(B2:B52)</f>
        <v>0.88368488414775126</v>
      </c>
    </row>
    <row r="27" spans="1:26" x14ac:dyDescent="0.45">
      <c r="A27" s="1" t="s">
        <v>26</v>
      </c>
      <c r="B27" s="1">
        <v>0.52634300000000001</v>
      </c>
      <c r="C27" s="2">
        <v>2441052</v>
      </c>
      <c r="D27" s="3">
        <f t="shared" si="0"/>
        <v>48.821040000000004</v>
      </c>
      <c r="E27" s="1">
        <v>0.60076399999999996</v>
      </c>
      <c r="F27" s="2">
        <v>32911</v>
      </c>
      <c r="G27" s="2">
        <f t="shared" si="1"/>
        <v>0.65822000000000003</v>
      </c>
      <c r="H27" s="2">
        <f t="shared" si="2"/>
        <v>98.65176981072095</v>
      </c>
      <c r="I27" s="3">
        <f t="shared" si="3"/>
        <v>1.1413925900030968</v>
      </c>
      <c r="J27" s="2">
        <v>0.60025300000000004</v>
      </c>
      <c r="K27" s="2">
        <f t="shared" si="4"/>
        <v>1.1404217401960319</v>
      </c>
      <c r="L27" s="2">
        <v>76470</v>
      </c>
      <c r="M27" s="2">
        <f t="shared" si="5"/>
        <v>1.5294000000000001</v>
      </c>
      <c r="N27" s="2">
        <f t="shared" si="6"/>
        <v>96.867334247693208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t="s">
        <v>71</v>
      </c>
      <c r="Z27" t="e">
        <f>GEOMEAN(T2:T52)</f>
        <v>#NUM!</v>
      </c>
    </row>
    <row r="28" spans="1:26" x14ac:dyDescent="0.45">
      <c r="A28" s="1" t="s">
        <v>27</v>
      </c>
      <c r="B28" s="1">
        <v>0.52571500000000004</v>
      </c>
      <c r="C28" s="2">
        <v>2448682</v>
      </c>
      <c r="D28" s="3">
        <f t="shared" si="0"/>
        <v>48.973640000000003</v>
      </c>
      <c r="E28" s="1">
        <v>0.602607</v>
      </c>
      <c r="F28" s="2">
        <v>32461</v>
      </c>
      <c r="G28" s="2">
        <f t="shared" si="1"/>
        <v>0.64922000000000002</v>
      </c>
      <c r="H28" s="2">
        <f t="shared" si="2"/>
        <v>98.674348077863925</v>
      </c>
      <c r="I28" s="3">
        <f t="shared" si="3"/>
        <v>1.1462617577965246</v>
      </c>
      <c r="J28" s="2">
        <v>0.60060999999999998</v>
      </c>
      <c r="K28" s="2">
        <f t="shared" si="4"/>
        <v>1.1424631216533672</v>
      </c>
      <c r="L28" s="2">
        <v>59742</v>
      </c>
      <c r="M28" s="2">
        <f t="shared" si="5"/>
        <v>1.1948399999999999</v>
      </c>
      <c r="N28" s="2">
        <f t="shared" si="6"/>
        <v>97.560238528318493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t="s">
        <v>58</v>
      </c>
      <c r="Z28" t="e">
        <f>GEOMEAN(X2:X52)</f>
        <v>#NUM!</v>
      </c>
    </row>
    <row r="29" spans="1:26" x14ac:dyDescent="0.45">
      <c r="A29" s="1" t="s">
        <v>28</v>
      </c>
      <c r="B29" s="1">
        <v>0.982101</v>
      </c>
      <c r="C29" s="2">
        <v>2397938</v>
      </c>
      <c r="D29" s="3">
        <f t="shared" si="0"/>
        <v>47.958759999999998</v>
      </c>
      <c r="E29" s="1">
        <v>1.45577</v>
      </c>
      <c r="F29" s="2">
        <v>89821</v>
      </c>
      <c r="G29" s="2">
        <f t="shared" si="1"/>
        <v>1.7964199999999999</v>
      </c>
      <c r="H29" s="2">
        <f t="shared" si="2"/>
        <v>96.254240101287024</v>
      </c>
      <c r="I29" s="3">
        <f t="shared" si="3"/>
        <v>1.4823017184586922</v>
      </c>
      <c r="J29" s="2">
        <v>1.43275</v>
      </c>
      <c r="K29" s="2">
        <f t="shared" si="4"/>
        <v>1.4588621740533814</v>
      </c>
      <c r="L29" s="2">
        <v>291113</v>
      </c>
      <c r="M29" s="2">
        <f t="shared" si="5"/>
        <v>5.82226</v>
      </c>
      <c r="N29" s="2">
        <f t="shared" si="6"/>
        <v>87.859861264136114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t="s">
        <v>59</v>
      </c>
      <c r="Z29" t="e">
        <f>AVERAGE(W2:W52)</f>
        <v>#DIV/0!</v>
      </c>
    </row>
    <row r="30" spans="1:26" x14ac:dyDescent="0.45">
      <c r="A30" s="1" t="s">
        <v>29</v>
      </c>
      <c r="B30" s="1">
        <v>0.96814</v>
      </c>
      <c r="C30" s="2">
        <v>2494805</v>
      </c>
      <c r="D30" s="3">
        <f t="shared" si="0"/>
        <v>49.896099999999997</v>
      </c>
      <c r="E30" s="1">
        <v>1.4654</v>
      </c>
      <c r="F30" s="2">
        <v>86336</v>
      </c>
      <c r="G30" s="2">
        <f t="shared" si="1"/>
        <v>1.72672</v>
      </c>
      <c r="H30" s="2">
        <f t="shared" si="2"/>
        <v>96.539368808383813</v>
      </c>
      <c r="I30" s="3">
        <f t="shared" si="3"/>
        <v>1.5136240626355693</v>
      </c>
      <c r="J30" s="2">
        <v>1.44303</v>
      </c>
      <c r="K30" s="2">
        <f t="shared" si="4"/>
        <v>1.490517900303675</v>
      </c>
      <c r="L30" s="2">
        <v>298044</v>
      </c>
      <c r="M30" s="2">
        <f t="shared" si="5"/>
        <v>5.9608800000000004</v>
      </c>
      <c r="N30" s="2">
        <f t="shared" si="6"/>
        <v>88.053414996362434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6" x14ac:dyDescent="0.45">
      <c r="A31" s="1" t="s">
        <v>30</v>
      </c>
      <c r="B31" s="1">
        <v>0.98389800000000005</v>
      </c>
      <c r="C31" s="2">
        <v>2427617</v>
      </c>
      <c r="D31" s="3">
        <f t="shared" si="0"/>
        <v>48.552340000000001</v>
      </c>
      <c r="E31" s="1">
        <v>1.4999100000000001</v>
      </c>
      <c r="F31" s="2">
        <v>86022</v>
      </c>
      <c r="G31" s="2">
        <f t="shared" si="1"/>
        <v>1.72044</v>
      </c>
      <c r="H31" s="2">
        <f t="shared" si="2"/>
        <v>96.456525061407959</v>
      </c>
      <c r="I31" s="3">
        <f t="shared" si="3"/>
        <v>1.5244568034491379</v>
      </c>
      <c r="J31" s="2">
        <v>1.4807300000000001</v>
      </c>
      <c r="K31" s="2">
        <f t="shared" si="4"/>
        <v>1.5049629128222641</v>
      </c>
      <c r="L31" s="2">
        <v>291379</v>
      </c>
      <c r="M31" s="2">
        <f t="shared" si="5"/>
        <v>5.8275800000000002</v>
      </c>
      <c r="N31" s="2">
        <f t="shared" si="6"/>
        <v>87.997324124851659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t="s">
        <v>68</v>
      </c>
    </row>
    <row r="32" spans="1:26" x14ac:dyDescent="0.45">
      <c r="A32" s="1" t="s">
        <v>31</v>
      </c>
      <c r="B32" s="1">
        <v>0.92852100000000004</v>
      </c>
      <c r="C32" s="2">
        <v>2740097</v>
      </c>
      <c r="D32" s="3">
        <f t="shared" si="0"/>
        <v>54.801940000000002</v>
      </c>
      <c r="E32" s="1">
        <v>1.4417800000000001</v>
      </c>
      <c r="F32" s="2">
        <v>100966</v>
      </c>
      <c r="G32" s="2">
        <f t="shared" si="1"/>
        <v>2.01932</v>
      </c>
      <c r="H32" s="2">
        <f t="shared" si="2"/>
        <v>96.315239934936614</v>
      </c>
      <c r="I32" s="3">
        <f t="shared" si="3"/>
        <v>1.5527704812276728</v>
      </c>
      <c r="J32" s="2">
        <v>1.42235</v>
      </c>
      <c r="K32" s="2">
        <f t="shared" si="4"/>
        <v>1.5318447294137665</v>
      </c>
      <c r="L32" s="2">
        <v>335244</v>
      </c>
      <c r="M32" s="2">
        <f t="shared" si="5"/>
        <v>6.7048800000000002</v>
      </c>
      <c r="N32" s="2">
        <f t="shared" si="6"/>
        <v>87.76525064623624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t="s">
        <v>60</v>
      </c>
      <c r="Z32">
        <f>GEOMEAN(B2:B52)</f>
        <v>0.88368488414775126</v>
      </c>
    </row>
    <row r="33" spans="1:26" x14ac:dyDescent="0.45">
      <c r="A33" s="1" t="s">
        <v>32</v>
      </c>
      <c r="B33" s="1">
        <v>0.91481000000000001</v>
      </c>
      <c r="C33" s="2">
        <v>2754393</v>
      </c>
      <c r="D33" s="3">
        <f t="shared" si="0"/>
        <v>55.087859999999999</v>
      </c>
      <c r="E33" s="1">
        <v>1.44872</v>
      </c>
      <c r="F33" s="2">
        <v>106361</v>
      </c>
      <c r="G33" s="2">
        <f t="shared" si="1"/>
        <v>2.1272199999999999</v>
      </c>
      <c r="H33" s="2">
        <f t="shared" si="2"/>
        <v>96.138495850083842</v>
      </c>
      <c r="I33" s="3">
        <f t="shared" si="3"/>
        <v>1.5836293875230922</v>
      </c>
      <c r="J33" s="2">
        <v>1.4295800000000001</v>
      </c>
      <c r="K33" s="2">
        <f t="shared" si="4"/>
        <v>1.5627070101988392</v>
      </c>
      <c r="L33" s="2">
        <v>342752</v>
      </c>
      <c r="M33" s="2">
        <f t="shared" si="5"/>
        <v>6.8550399999999998</v>
      </c>
      <c r="N33" s="2">
        <f t="shared" si="6"/>
        <v>87.556169362904996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t="s">
        <v>71</v>
      </c>
      <c r="Z33" t="e">
        <f>GEOMEAN(O2:O52)</f>
        <v>#NUM!</v>
      </c>
    </row>
    <row r="34" spans="1:26" x14ac:dyDescent="0.45">
      <c r="A34" s="1" t="s">
        <v>33</v>
      </c>
      <c r="B34" s="1">
        <v>0.88702000000000003</v>
      </c>
      <c r="C34" s="2">
        <v>2881688</v>
      </c>
      <c r="D34" s="3">
        <f t="shared" si="0"/>
        <v>57.633760000000002</v>
      </c>
      <c r="E34" s="1">
        <v>1.33033</v>
      </c>
      <c r="F34" s="2">
        <v>78243</v>
      </c>
      <c r="G34" s="2">
        <f t="shared" si="1"/>
        <v>1.5648599999999999</v>
      </c>
      <c r="H34" s="2">
        <f t="shared" si="2"/>
        <v>97.284820563503061</v>
      </c>
      <c r="I34" s="3">
        <f t="shared" si="3"/>
        <v>1.4997745259407904</v>
      </c>
      <c r="J34" s="2">
        <v>1.3212299999999999</v>
      </c>
      <c r="K34" s="2">
        <f t="shared" si="4"/>
        <v>1.4895154562467587</v>
      </c>
      <c r="L34" s="2">
        <v>276153</v>
      </c>
      <c r="M34" s="2">
        <f t="shared" si="5"/>
        <v>5.5230600000000001</v>
      </c>
      <c r="N34" s="2">
        <f t="shared" si="6"/>
        <v>90.416970886508182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t="s">
        <v>58</v>
      </c>
      <c r="Z34" t="e">
        <f>GEOMEAN(S2:S52)</f>
        <v>#NUM!</v>
      </c>
    </row>
    <row r="35" spans="1:26" x14ac:dyDescent="0.45">
      <c r="A35" s="1" t="s">
        <v>34</v>
      </c>
      <c r="B35" s="1">
        <v>0.88247500000000001</v>
      </c>
      <c r="C35" s="2">
        <v>2908582</v>
      </c>
      <c r="D35" s="3">
        <f t="shared" ref="D35:D52" si="7">C35/50000</f>
        <v>58.171639999999996</v>
      </c>
      <c r="E35" s="1">
        <v>1.32938</v>
      </c>
      <c r="F35" s="2">
        <v>89879</v>
      </c>
      <c r="G35" s="2">
        <f t="shared" ref="G35:G52" si="8">F35/50000</f>
        <v>1.79758</v>
      </c>
      <c r="H35" s="2">
        <f t="shared" ref="H35:H52" si="9">(C35-F35)/C35*100</f>
        <v>96.909868795172358</v>
      </c>
      <c r="I35" s="3">
        <f t="shared" ref="I35:I52" si="10">E35/B35</f>
        <v>1.5064222782515084</v>
      </c>
      <c r="J35" s="2">
        <v>1.3246899999999999</v>
      </c>
      <c r="K35" s="2">
        <f t="shared" si="4"/>
        <v>1.5011076801042522</v>
      </c>
      <c r="L35" s="2">
        <v>267158</v>
      </c>
      <c r="M35" s="2">
        <f t="shared" si="5"/>
        <v>5.3431600000000001</v>
      </c>
      <c r="N35" s="2">
        <f t="shared" si="6"/>
        <v>90.814836920533793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t="s">
        <v>59</v>
      </c>
      <c r="Z35" t="e">
        <f>AVERAGE(R2:R52)</f>
        <v>#DIV/0!</v>
      </c>
    </row>
    <row r="36" spans="1:26" x14ac:dyDescent="0.45">
      <c r="A36" s="1" t="s">
        <v>35</v>
      </c>
      <c r="B36" s="1">
        <v>0.91822300000000001</v>
      </c>
      <c r="C36" s="2">
        <v>2943541</v>
      </c>
      <c r="D36" s="3">
        <f t="shared" si="7"/>
        <v>58.870820000000002</v>
      </c>
      <c r="E36" s="1">
        <v>1.4184000000000001</v>
      </c>
      <c r="F36" s="2">
        <v>90731</v>
      </c>
      <c r="G36" s="2">
        <f t="shared" si="8"/>
        <v>1.8146199999999999</v>
      </c>
      <c r="H36" s="2">
        <f t="shared" si="9"/>
        <v>96.917624045324999</v>
      </c>
      <c r="I36" s="3">
        <f t="shared" si="10"/>
        <v>1.5447227960963732</v>
      </c>
      <c r="J36" s="2">
        <v>1.4083399999999999</v>
      </c>
      <c r="K36" s="2">
        <f t="shared" si="4"/>
        <v>1.5337668518431795</v>
      </c>
      <c r="L36" s="2">
        <v>275814</v>
      </c>
      <c r="M36" s="2">
        <f t="shared" si="5"/>
        <v>5.5162800000000001</v>
      </c>
      <c r="N36" s="2">
        <f t="shared" si="6"/>
        <v>90.629857032737092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6" x14ac:dyDescent="0.45">
      <c r="A37" s="1" t="s">
        <v>36</v>
      </c>
      <c r="B37" s="1">
        <v>0.87192000000000003</v>
      </c>
      <c r="C37" s="2">
        <v>2996774</v>
      </c>
      <c r="D37" s="3">
        <f t="shared" si="7"/>
        <v>59.935479999999998</v>
      </c>
      <c r="E37" s="1">
        <v>1.33647</v>
      </c>
      <c r="F37" s="2">
        <v>102288</v>
      </c>
      <c r="G37" s="2">
        <f t="shared" si="8"/>
        <v>2.04576</v>
      </c>
      <c r="H37" s="2">
        <f t="shared" si="9"/>
        <v>96.586729596559493</v>
      </c>
      <c r="I37" s="3">
        <f t="shared" si="10"/>
        <v>1.5327897054775668</v>
      </c>
      <c r="J37" s="2">
        <v>1.32819</v>
      </c>
      <c r="K37" s="2">
        <f t="shared" si="4"/>
        <v>1.5232934214148086</v>
      </c>
      <c r="L37" s="2">
        <v>303484</v>
      </c>
      <c r="M37" s="2">
        <f t="shared" si="5"/>
        <v>6.06968</v>
      </c>
      <c r="N37" s="2">
        <f t="shared" si="6"/>
        <v>89.872976740988804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t="s">
        <v>67</v>
      </c>
    </row>
    <row r="38" spans="1:26" x14ac:dyDescent="0.45">
      <c r="A38" s="1" t="s">
        <v>37</v>
      </c>
      <c r="B38" s="1">
        <v>0.902667</v>
      </c>
      <c r="C38" s="2">
        <v>3166016</v>
      </c>
      <c r="D38" s="3">
        <f t="shared" si="7"/>
        <v>63.320320000000002</v>
      </c>
      <c r="E38" s="1">
        <v>1.4825699999999999</v>
      </c>
      <c r="F38" s="2">
        <v>91308</v>
      </c>
      <c r="G38" s="2">
        <f t="shared" si="8"/>
        <v>1.82616</v>
      </c>
      <c r="H38" s="2">
        <f t="shared" si="9"/>
        <v>97.1159968869393</v>
      </c>
      <c r="I38" s="3">
        <f t="shared" si="10"/>
        <v>1.6424329237692306</v>
      </c>
      <c r="J38" s="2">
        <v>1.4738</v>
      </c>
      <c r="K38" s="2">
        <f t="shared" si="4"/>
        <v>1.6327172700453212</v>
      </c>
      <c r="L38" s="2">
        <v>295988</v>
      </c>
      <c r="M38" s="2">
        <f t="shared" si="5"/>
        <v>5.9197600000000001</v>
      </c>
      <c r="N38" s="2">
        <f t="shared" si="6"/>
        <v>90.651089571246629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t="s">
        <v>60</v>
      </c>
      <c r="Z38">
        <f>GEOMEAN(B2:B52)</f>
        <v>0.88368488414775126</v>
      </c>
    </row>
    <row r="39" spans="1:26" x14ac:dyDescent="0.45">
      <c r="A39" s="1" t="s">
        <v>51</v>
      </c>
      <c r="B39" s="1">
        <v>0.99315500000000001</v>
      </c>
      <c r="C39" s="2">
        <v>3299369</v>
      </c>
      <c r="D39" s="3">
        <f t="shared" si="7"/>
        <v>65.987380000000002</v>
      </c>
      <c r="E39" s="1">
        <v>1.48251</v>
      </c>
      <c r="F39" s="2">
        <v>60995</v>
      </c>
      <c r="G39" s="2">
        <f t="shared" si="8"/>
        <v>1.2199</v>
      </c>
      <c r="H39" s="2">
        <f t="shared" si="9"/>
        <v>98.151313175337464</v>
      </c>
      <c r="I39" s="3">
        <f t="shared" si="10"/>
        <v>1.4927277212519696</v>
      </c>
      <c r="J39" s="2">
        <v>1.47959</v>
      </c>
      <c r="K39" s="2">
        <f t="shared" si="4"/>
        <v>1.489787596095272</v>
      </c>
      <c r="L39" s="2">
        <v>176402</v>
      </c>
      <c r="M39" s="2">
        <f t="shared" si="5"/>
        <v>3.5280399999999998</v>
      </c>
      <c r="N39" s="2">
        <f t="shared" si="6"/>
        <v>94.653462525713252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t="s">
        <v>71</v>
      </c>
      <c r="Z39">
        <f>GEOMEAN(J2:J52)</f>
        <v>1.1377003538534298</v>
      </c>
    </row>
    <row r="40" spans="1:26" x14ac:dyDescent="0.45">
      <c r="A40" s="1" t="s">
        <v>50</v>
      </c>
      <c r="B40" s="1">
        <v>1.01006</v>
      </c>
      <c r="C40" s="2">
        <v>3296275</v>
      </c>
      <c r="D40" s="3">
        <f t="shared" si="7"/>
        <v>65.9255</v>
      </c>
      <c r="E40" s="1">
        <v>1.63446</v>
      </c>
      <c r="F40" s="2">
        <v>60290</v>
      </c>
      <c r="G40" s="2">
        <f t="shared" si="8"/>
        <v>1.2058</v>
      </c>
      <c r="H40" s="2">
        <f t="shared" si="9"/>
        <v>98.170965711295324</v>
      </c>
      <c r="I40" s="3">
        <f t="shared" si="10"/>
        <v>1.618181098152585</v>
      </c>
      <c r="J40" s="2">
        <v>1.63707</v>
      </c>
      <c r="K40" s="2">
        <f t="shared" si="4"/>
        <v>1.6207651030631844</v>
      </c>
      <c r="L40" s="2">
        <v>173767</v>
      </c>
      <c r="M40" s="2">
        <f t="shared" si="5"/>
        <v>3.4753400000000001</v>
      </c>
      <c r="N40" s="2">
        <f t="shared" si="6"/>
        <v>94.728382795731534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t="s">
        <v>58</v>
      </c>
      <c r="Z40">
        <f>GEOMEAN(N2:N52)</f>
        <v>85.701627502392739</v>
      </c>
    </row>
    <row r="41" spans="1:26" x14ac:dyDescent="0.45">
      <c r="A41" s="1" t="s">
        <v>49</v>
      </c>
      <c r="B41" s="1">
        <v>0.90789799999999998</v>
      </c>
      <c r="C41" s="2">
        <v>3336080</v>
      </c>
      <c r="D41" s="3">
        <f t="shared" si="7"/>
        <v>66.721599999999995</v>
      </c>
      <c r="E41" s="1">
        <v>1.2467299999999999</v>
      </c>
      <c r="F41" s="2">
        <v>51793</v>
      </c>
      <c r="G41" s="2">
        <f t="shared" si="8"/>
        <v>1.03586</v>
      </c>
      <c r="H41" s="2">
        <f t="shared" si="9"/>
        <v>98.447489268842475</v>
      </c>
      <c r="I41" s="3">
        <f t="shared" si="10"/>
        <v>1.3732049194953617</v>
      </c>
      <c r="J41" s="2">
        <v>1.24265</v>
      </c>
      <c r="K41" s="2">
        <f t="shared" si="4"/>
        <v>1.3687110226038608</v>
      </c>
      <c r="L41" s="2">
        <v>172394</v>
      </c>
      <c r="M41" s="2">
        <f t="shared" si="5"/>
        <v>3.4478800000000001</v>
      </c>
      <c r="N41" s="2">
        <f t="shared" si="6"/>
        <v>94.832438071029486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t="s">
        <v>59</v>
      </c>
      <c r="Z41">
        <f>AVERAGE(M2:M52)</f>
        <v>3.0986935999999998</v>
      </c>
    </row>
    <row r="42" spans="1:26" x14ac:dyDescent="0.45">
      <c r="A42" s="1" t="s">
        <v>48</v>
      </c>
      <c r="B42" s="1">
        <v>0.92524600000000001</v>
      </c>
      <c r="C42" s="2">
        <v>3820792</v>
      </c>
      <c r="D42" s="3">
        <f t="shared" si="7"/>
        <v>76.415840000000003</v>
      </c>
      <c r="E42" s="1">
        <v>1.7980499999999999</v>
      </c>
      <c r="F42" s="2">
        <v>40500</v>
      </c>
      <c r="G42" s="2">
        <f t="shared" si="8"/>
        <v>0.81</v>
      </c>
      <c r="H42" s="2">
        <f t="shared" si="9"/>
        <v>98.940010343405234</v>
      </c>
      <c r="I42" s="3">
        <f t="shared" si="10"/>
        <v>1.9433210194910326</v>
      </c>
      <c r="J42" s="2">
        <v>1.78386</v>
      </c>
      <c r="K42" s="2">
        <f t="shared" si="4"/>
        <v>1.9279845576203518</v>
      </c>
      <c r="L42" s="2">
        <v>103880</v>
      </c>
      <c r="M42" s="2">
        <f t="shared" si="5"/>
        <v>2.0775999999999999</v>
      </c>
      <c r="N42" s="2">
        <f t="shared" si="6"/>
        <v>97.281191962294727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6" x14ac:dyDescent="0.45">
      <c r="A43" s="1" t="s">
        <v>45</v>
      </c>
      <c r="B43" s="1">
        <v>0.93812399999999996</v>
      </c>
      <c r="C43" s="2">
        <v>4033919</v>
      </c>
      <c r="D43" s="3">
        <f t="shared" si="7"/>
        <v>80.678380000000004</v>
      </c>
      <c r="E43" s="1">
        <v>1.5610900000000001</v>
      </c>
      <c r="F43" s="2">
        <v>19537</v>
      </c>
      <c r="G43" s="2">
        <f t="shared" si="8"/>
        <v>0.39073999999999998</v>
      </c>
      <c r="H43" s="2">
        <f t="shared" si="9"/>
        <v>99.515681896438679</v>
      </c>
      <c r="I43" s="3">
        <f t="shared" si="10"/>
        <v>1.6640550716110025</v>
      </c>
      <c r="J43" s="2">
        <v>1.55976</v>
      </c>
      <c r="K43" s="2">
        <f t="shared" si="4"/>
        <v>1.6626373485807848</v>
      </c>
      <c r="L43" s="2">
        <v>85676</v>
      </c>
      <c r="M43" s="2">
        <f t="shared" si="5"/>
        <v>1.7135199999999999</v>
      </c>
      <c r="N43" s="2">
        <f t="shared" si="6"/>
        <v>97.876110055754708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t="s">
        <v>69</v>
      </c>
    </row>
    <row r="44" spans="1:26" x14ac:dyDescent="0.45">
      <c r="A44" s="1" t="s">
        <v>46</v>
      </c>
      <c r="B44" s="1">
        <v>0.94010899999999997</v>
      </c>
      <c r="C44" s="2">
        <v>4040254</v>
      </c>
      <c r="D44" s="3">
        <f t="shared" si="7"/>
        <v>80.805080000000004</v>
      </c>
      <c r="E44" s="1">
        <v>1.56054</v>
      </c>
      <c r="F44" s="2">
        <v>11241</v>
      </c>
      <c r="G44" s="2">
        <f t="shared" si="8"/>
        <v>0.22481999999999999</v>
      </c>
      <c r="H44" s="2">
        <f t="shared" si="9"/>
        <v>99.721774918111578</v>
      </c>
      <c r="I44" s="3">
        <f t="shared" si="10"/>
        <v>1.6599564518582421</v>
      </c>
      <c r="J44" s="2">
        <v>1.5596300000000001</v>
      </c>
      <c r="K44" s="2">
        <f t="shared" si="4"/>
        <v>1.6589884789955209</v>
      </c>
      <c r="L44" s="2">
        <v>100480</v>
      </c>
      <c r="M44" s="2">
        <f t="shared" si="5"/>
        <v>2.0095999999999998</v>
      </c>
      <c r="N44" s="2">
        <f t="shared" si="6"/>
        <v>97.513027646281643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t="s">
        <v>60</v>
      </c>
      <c r="Z44">
        <f>GEOMEAN(B2:B52)</f>
        <v>0.88368488414775126</v>
      </c>
    </row>
    <row r="45" spans="1:26" x14ac:dyDescent="0.45">
      <c r="A45" s="1" t="s">
        <v>47</v>
      </c>
      <c r="B45" s="1">
        <v>0.93705099999999997</v>
      </c>
      <c r="C45" s="2">
        <v>4087300</v>
      </c>
      <c r="D45" s="3">
        <f t="shared" si="7"/>
        <v>81.745999999999995</v>
      </c>
      <c r="E45" s="1">
        <v>1.73262</v>
      </c>
      <c r="F45" s="2">
        <v>25564</v>
      </c>
      <c r="G45" s="2">
        <f t="shared" si="8"/>
        <v>0.51127999999999996</v>
      </c>
      <c r="H45" s="2">
        <f t="shared" si="9"/>
        <v>99.374550436718607</v>
      </c>
      <c r="I45" s="3">
        <f t="shared" si="10"/>
        <v>1.8490135542249035</v>
      </c>
      <c r="J45" s="2">
        <v>1.73003</v>
      </c>
      <c r="K45" s="2">
        <f t="shared" si="4"/>
        <v>1.846249563791085</v>
      </c>
      <c r="L45" s="2">
        <v>79656</v>
      </c>
      <c r="M45" s="2">
        <f t="shared" si="5"/>
        <v>1.5931200000000001</v>
      </c>
      <c r="N45" s="2">
        <f t="shared" si="6"/>
        <v>98.051134000440385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t="s">
        <v>71</v>
      </c>
      <c r="Z45">
        <f>GEOMEAN(E2:E52)</f>
        <v>1.1425574436750989</v>
      </c>
    </row>
    <row r="46" spans="1:26" x14ac:dyDescent="0.45">
      <c r="A46" s="1" t="s">
        <v>38</v>
      </c>
      <c r="B46" s="1">
        <v>1.2341599999999999</v>
      </c>
      <c r="C46" s="2">
        <v>220057</v>
      </c>
      <c r="D46" s="3">
        <f t="shared" si="7"/>
        <v>4.4011399999999998</v>
      </c>
      <c r="E46" s="1">
        <v>1.28352</v>
      </c>
      <c r="F46" s="2">
        <v>82692</v>
      </c>
      <c r="G46" s="2">
        <f t="shared" si="8"/>
        <v>1.65384</v>
      </c>
      <c r="H46" s="2">
        <f t="shared" si="9"/>
        <v>62.422463270879817</v>
      </c>
      <c r="I46" s="3">
        <f t="shared" si="10"/>
        <v>1.0399948142866404</v>
      </c>
      <c r="J46" s="2">
        <v>1.28664</v>
      </c>
      <c r="K46" s="2">
        <f t="shared" si="4"/>
        <v>1.0425228495494911</v>
      </c>
      <c r="L46" s="2">
        <v>77866</v>
      </c>
      <c r="M46" s="2">
        <f t="shared" si="5"/>
        <v>1.55732</v>
      </c>
      <c r="N46" s="2">
        <f t="shared" si="6"/>
        <v>64.615531430493007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t="s">
        <v>58</v>
      </c>
      <c r="Z46">
        <f>GEOMEAN(I2:I52)</f>
        <v>1.2929466874122342</v>
      </c>
    </row>
    <row r="47" spans="1:26" x14ac:dyDescent="0.45">
      <c r="A47" s="1" t="s">
        <v>39</v>
      </c>
      <c r="B47" s="1">
        <v>0.24413299999999999</v>
      </c>
      <c r="C47" s="2">
        <v>543520</v>
      </c>
      <c r="D47" s="3">
        <f t="shared" si="7"/>
        <v>10.8704</v>
      </c>
      <c r="E47" s="1">
        <v>0.25214500000000001</v>
      </c>
      <c r="F47" s="2">
        <v>91344</v>
      </c>
      <c r="G47" s="2">
        <f t="shared" si="8"/>
        <v>1.8268800000000001</v>
      </c>
      <c r="H47" s="2">
        <f t="shared" si="9"/>
        <v>83.193994701206947</v>
      </c>
      <c r="I47" s="3">
        <f t="shared" si="10"/>
        <v>1.0328181769773035</v>
      </c>
      <c r="J47" s="2">
        <v>0.25164999999999998</v>
      </c>
      <c r="K47" s="2">
        <f t="shared" si="4"/>
        <v>1.0307905936518209</v>
      </c>
      <c r="L47" s="2">
        <v>145678</v>
      </c>
      <c r="M47" s="2">
        <f t="shared" si="5"/>
        <v>2.9135599999999999</v>
      </c>
      <c r="N47" s="2">
        <f t="shared" si="6"/>
        <v>73.197306446864872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t="s">
        <v>59</v>
      </c>
      <c r="Z47">
        <f>AVERAGE(H2:H52)</f>
        <v>90.934356502744308</v>
      </c>
    </row>
    <row r="48" spans="1:26" x14ac:dyDescent="0.45">
      <c r="A48" s="1" t="s">
        <v>40</v>
      </c>
      <c r="B48" s="1">
        <v>0.22519</v>
      </c>
      <c r="C48" s="2">
        <v>677377</v>
      </c>
      <c r="D48" s="3">
        <f t="shared" si="7"/>
        <v>13.54754</v>
      </c>
      <c r="E48" s="1">
        <v>0.235953</v>
      </c>
      <c r="F48" s="2">
        <v>105884</v>
      </c>
      <c r="G48" s="2">
        <f t="shared" si="8"/>
        <v>2.11768</v>
      </c>
      <c r="H48" s="2">
        <f t="shared" si="9"/>
        <v>84.368527422690761</v>
      </c>
      <c r="I48" s="3">
        <f t="shared" si="10"/>
        <v>1.0477951951685243</v>
      </c>
      <c r="J48" s="2">
        <v>0.234732</v>
      </c>
      <c r="K48" s="2">
        <f t="shared" si="4"/>
        <v>1.0423731071539588</v>
      </c>
      <c r="L48" s="2">
        <v>182934</v>
      </c>
      <c r="M48" s="2">
        <f t="shared" si="5"/>
        <v>3.6586799999999999</v>
      </c>
      <c r="N48" s="2">
        <f t="shared" si="6"/>
        <v>72.993768610389779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45">
      <c r="A49" s="1" t="s">
        <v>41</v>
      </c>
      <c r="B49" s="1">
        <v>1.0975900000000001</v>
      </c>
      <c r="C49" s="2">
        <v>324489</v>
      </c>
      <c r="D49" s="3">
        <f t="shared" si="7"/>
        <v>6.4897799999999997</v>
      </c>
      <c r="E49" s="1">
        <v>1.1450899999999999</v>
      </c>
      <c r="F49" s="2">
        <v>128330</v>
      </c>
      <c r="G49" s="2">
        <f t="shared" si="8"/>
        <v>2.5666000000000002</v>
      </c>
      <c r="H49" s="2">
        <f t="shared" si="9"/>
        <v>60.451664000936859</v>
      </c>
      <c r="I49" s="3">
        <f t="shared" si="10"/>
        <v>1.0432766333512513</v>
      </c>
      <c r="J49" s="2">
        <v>1.14211</v>
      </c>
      <c r="K49" s="2">
        <f t="shared" si="4"/>
        <v>1.0405615940378465</v>
      </c>
      <c r="L49" s="2">
        <v>147104</v>
      </c>
      <c r="M49" s="2">
        <f t="shared" si="5"/>
        <v>2.9420799999999998</v>
      </c>
      <c r="N49" s="2">
        <f t="shared" si="6"/>
        <v>54.665951696359507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45">
      <c r="A50" s="1" t="s">
        <v>42</v>
      </c>
      <c r="B50" s="1">
        <v>1.2521500000000001</v>
      </c>
      <c r="C50" s="2">
        <v>423479</v>
      </c>
      <c r="D50" s="3">
        <f t="shared" si="7"/>
        <v>8.4695800000000006</v>
      </c>
      <c r="E50" s="1">
        <v>1.3299099999999999</v>
      </c>
      <c r="F50" s="2">
        <v>159286</v>
      </c>
      <c r="G50" s="2">
        <f t="shared" si="8"/>
        <v>3.1857199999999999</v>
      </c>
      <c r="H50" s="2">
        <f t="shared" si="9"/>
        <v>62.386328483820918</v>
      </c>
      <c r="I50" s="3">
        <f t="shared" si="10"/>
        <v>1.0621011859601484</v>
      </c>
      <c r="J50" s="2">
        <v>1.32718</v>
      </c>
      <c r="K50" s="2">
        <f t="shared" si="4"/>
        <v>1.059920935990097</v>
      </c>
      <c r="L50" s="2">
        <v>174991</v>
      </c>
      <c r="M50" s="2">
        <f t="shared" si="5"/>
        <v>3.4998200000000002</v>
      </c>
      <c r="N50" s="2">
        <f t="shared" si="6"/>
        <v>58.677762061400927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45">
      <c r="A51" s="1" t="s">
        <v>43</v>
      </c>
      <c r="B51" s="1">
        <v>1.3212900000000001</v>
      </c>
      <c r="C51" s="2">
        <v>307549</v>
      </c>
      <c r="D51" s="3">
        <f t="shared" si="7"/>
        <v>6.1509799999999997</v>
      </c>
      <c r="E51" s="1">
        <v>1.3725000000000001</v>
      </c>
      <c r="F51" s="2">
        <v>78910</v>
      </c>
      <c r="G51" s="2">
        <f t="shared" si="8"/>
        <v>1.5782</v>
      </c>
      <c r="H51" s="2">
        <f t="shared" si="9"/>
        <v>74.34229992619062</v>
      </c>
      <c r="I51" s="3">
        <f t="shared" si="10"/>
        <v>1.0387575778216742</v>
      </c>
      <c r="J51" s="2">
        <v>1.3723099999999999</v>
      </c>
      <c r="K51" s="2">
        <f t="shared" si="4"/>
        <v>1.038613778958442</v>
      </c>
      <c r="L51" s="2">
        <v>100242</v>
      </c>
      <c r="M51" s="2">
        <f t="shared" si="5"/>
        <v>2.0048400000000002</v>
      </c>
      <c r="N51" s="2">
        <f t="shared" si="6"/>
        <v>67.40616942340894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65" thickBot="1" x14ac:dyDescent="0.5">
      <c r="A52" s="4" t="s">
        <v>44</v>
      </c>
      <c r="B52" s="4">
        <v>1.5669</v>
      </c>
      <c r="C52" s="5">
        <v>260110</v>
      </c>
      <c r="D52" s="6">
        <f t="shared" si="7"/>
        <v>5.2022000000000004</v>
      </c>
      <c r="E52" s="4">
        <v>1.6767099999999999</v>
      </c>
      <c r="F52" s="5">
        <v>3197</v>
      </c>
      <c r="G52" s="5">
        <f t="shared" si="8"/>
        <v>6.3939999999999997E-2</v>
      </c>
      <c r="H52" s="5">
        <f t="shared" si="9"/>
        <v>98.77090461727731</v>
      </c>
      <c r="I52" s="6">
        <f t="shared" si="10"/>
        <v>1.0700810517582489</v>
      </c>
      <c r="J52" s="2">
        <v>1.67641</v>
      </c>
      <c r="K52" s="2">
        <f t="shared" si="4"/>
        <v>1.0698895909119919</v>
      </c>
      <c r="L52" s="2">
        <v>6723</v>
      </c>
      <c r="M52" s="2">
        <f t="shared" si="5"/>
        <v>0.13446</v>
      </c>
      <c r="N52" s="2">
        <f t="shared" si="6"/>
        <v>97.415324285879052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45">
      <c r="H53" s="15">
        <f>AVERAGE(H3:H52)</f>
        <v>90.934356502744308</v>
      </c>
      <c r="I53" s="16">
        <f>GEOMEAN(I3:I52)</f>
        <v>1.2929466874122342</v>
      </c>
      <c r="K53" s="15">
        <f>GEOMEAN(K3:K52)</f>
        <v>1.2874502826317524</v>
      </c>
      <c r="N53" s="15">
        <f>AVERAGE(N3:N52)</f>
        <v>86.523355075722122</v>
      </c>
    </row>
  </sheetData>
  <sortState xmlns:xlrd2="http://schemas.microsoft.com/office/spreadsheetml/2017/richdata2" ref="A3:I52">
    <sortCondition ref="A1:A52"/>
  </sortState>
  <mergeCells count="5">
    <mergeCell ref="J1:N1"/>
    <mergeCell ref="E1:I1"/>
    <mergeCell ref="B1:D1"/>
    <mergeCell ref="O1:S1"/>
    <mergeCell ref="T1:X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3323-13EC-4148-84D4-BB0CCB8E32B0}">
  <dimension ref="A1:BQ42"/>
  <sheetViews>
    <sheetView tabSelected="1" topLeftCell="Z28" zoomScale="85" zoomScaleNormal="85" workbookViewId="0">
      <selection activeCell="AS44" sqref="AS44"/>
    </sheetView>
  </sheetViews>
  <sheetFormatPr defaultRowHeight="14.25" x14ac:dyDescent="0.45"/>
  <cols>
    <col min="1" max="1" width="17" bestFit="1" customWidth="1"/>
    <col min="2" max="2" width="10.19921875" bestFit="1" customWidth="1"/>
    <col min="3" max="3" width="12.59765625" bestFit="1" customWidth="1"/>
    <col min="4" max="4" width="8.73046875" bestFit="1" customWidth="1"/>
    <col min="5" max="9" width="8.73046875" customWidth="1"/>
    <col min="10" max="10" width="9.3984375" bestFit="1" customWidth="1"/>
    <col min="11" max="13" width="9.3984375" customWidth="1"/>
    <col min="14" max="14" width="6.73046875" bestFit="1" customWidth="1"/>
    <col min="15" max="15" width="9.3984375" bestFit="1" customWidth="1"/>
    <col min="16" max="18" width="9.3984375" customWidth="1"/>
  </cols>
  <sheetData>
    <row r="1" spans="1:69" ht="14.65" thickBot="1" x14ac:dyDescent="0.5">
      <c r="A1" s="10"/>
      <c r="B1" s="17" t="s">
        <v>66</v>
      </c>
      <c r="C1" s="17"/>
      <c r="D1" s="17"/>
      <c r="E1" s="18" t="s">
        <v>74</v>
      </c>
      <c r="F1" s="22"/>
      <c r="G1" s="22"/>
      <c r="H1" s="22"/>
      <c r="I1" s="20"/>
      <c r="J1" s="18" t="s">
        <v>73</v>
      </c>
      <c r="K1" s="22"/>
      <c r="L1" s="22"/>
      <c r="M1" s="22"/>
      <c r="N1" s="20"/>
      <c r="O1" s="18" t="s">
        <v>75</v>
      </c>
      <c r="P1" s="22"/>
      <c r="Q1" s="22"/>
      <c r="R1" s="22"/>
      <c r="S1" s="20"/>
      <c r="T1" s="18" t="s">
        <v>76</v>
      </c>
      <c r="U1" s="22"/>
      <c r="V1" s="22"/>
      <c r="W1" s="22"/>
      <c r="X1" s="20"/>
      <c r="Y1" s="18" t="s">
        <v>77</v>
      </c>
      <c r="Z1" s="22"/>
      <c r="AA1" s="22"/>
      <c r="AB1" s="22"/>
      <c r="AC1" s="20"/>
      <c r="AD1" s="18" t="s">
        <v>78</v>
      </c>
      <c r="AE1" s="22"/>
      <c r="AF1" s="22"/>
      <c r="AG1" s="22"/>
      <c r="AH1" s="20"/>
      <c r="AI1" s="18" t="s">
        <v>79</v>
      </c>
      <c r="AJ1" s="22"/>
      <c r="AK1" s="22"/>
      <c r="AL1" s="22"/>
      <c r="AM1" s="20"/>
      <c r="AN1" s="18" t="s">
        <v>80</v>
      </c>
      <c r="AO1" s="22"/>
      <c r="AP1" s="22"/>
      <c r="AQ1" s="22"/>
      <c r="AR1" s="20"/>
      <c r="AS1" s="18" t="s">
        <v>81</v>
      </c>
      <c r="AT1" s="22"/>
      <c r="AU1" s="22"/>
      <c r="AV1" s="22"/>
      <c r="AW1" s="20"/>
      <c r="AX1" s="18" t="s">
        <v>82</v>
      </c>
      <c r="AY1" s="22"/>
      <c r="AZ1" s="22"/>
      <c r="BA1" s="22"/>
      <c r="BB1" s="20"/>
      <c r="BC1" s="18" t="s">
        <v>83</v>
      </c>
      <c r="BD1" s="22"/>
      <c r="BE1" s="22"/>
      <c r="BF1" s="22"/>
      <c r="BG1" s="20"/>
      <c r="BH1" s="18" t="s">
        <v>84</v>
      </c>
      <c r="BI1" s="22"/>
      <c r="BJ1" s="22"/>
      <c r="BK1" s="22"/>
      <c r="BL1" s="20"/>
      <c r="BM1" s="18" t="s">
        <v>85</v>
      </c>
      <c r="BN1" s="22"/>
      <c r="BO1" s="22"/>
      <c r="BP1" s="22"/>
      <c r="BQ1" s="20"/>
    </row>
    <row r="2" spans="1:69" ht="15" thickTop="1" thickBot="1" x14ac:dyDescent="0.5">
      <c r="A2" s="1" t="s">
        <v>0</v>
      </c>
      <c r="B2" s="9" t="s">
        <v>53</v>
      </c>
      <c r="C2" s="9" t="s">
        <v>65</v>
      </c>
      <c r="D2" s="9" t="s">
        <v>52</v>
      </c>
      <c r="E2" s="8" t="s">
        <v>54</v>
      </c>
      <c r="F2" s="12" t="s">
        <v>86</v>
      </c>
      <c r="G2" s="12" t="s">
        <v>52</v>
      </c>
      <c r="H2" s="12" t="s">
        <v>89</v>
      </c>
      <c r="I2" s="11" t="s">
        <v>55</v>
      </c>
      <c r="J2" s="8" t="s">
        <v>54</v>
      </c>
      <c r="K2" s="12" t="s">
        <v>86</v>
      </c>
      <c r="L2" s="12" t="s">
        <v>52</v>
      </c>
      <c r="M2" s="12" t="s">
        <v>89</v>
      </c>
      <c r="N2" s="11" t="s">
        <v>55</v>
      </c>
      <c r="O2" s="8" t="s">
        <v>54</v>
      </c>
      <c r="P2" s="12" t="s">
        <v>86</v>
      </c>
      <c r="Q2" s="12" t="s">
        <v>52</v>
      </c>
      <c r="R2" s="12" t="s">
        <v>89</v>
      </c>
      <c r="S2" s="11" t="s">
        <v>55</v>
      </c>
      <c r="T2" s="8" t="s">
        <v>54</v>
      </c>
      <c r="U2" s="12" t="s">
        <v>86</v>
      </c>
      <c r="V2" s="12" t="s">
        <v>52</v>
      </c>
      <c r="W2" s="12" t="s">
        <v>89</v>
      </c>
      <c r="X2" s="11" t="s">
        <v>55</v>
      </c>
      <c r="Y2" s="8" t="s">
        <v>54</v>
      </c>
      <c r="Z2" s="12" t="s">
        <v>86</v>
      </c>
      <c r="AA2" s="12" t="s">
        <v>52</v>
      </c>
      <c r="AB2" s="12" t="s">
        <v>89</v>
      </c>
      <c r="AC2" s="11" t="s">
        <v>55</v>
      </c>
      <c r="AD2" s="8" t="s">
        <v>54</v>
      </c>
      <c r="AE2" s="12" t="s">
        <v>86</v>
      </c>
      <c r="AF2" s="12" t="s">
        <v>52</v>
      </c>
      <c r="AG2" s="12" t="s">
        <v>89</v>
      </c>
      <c r="AH2" s="11" t="s">
        <v>55</v>
      </c>
      <c r="AI2" s="8" t="s">
        <v>54</v>
      </c>
      <c r="AJ2" s="12" t="s">
        <v>86</v>
      </c>
      <c r="AK2" s="12" t="s">
        <v>52</v>
      </c>
      <c r="AL2" s="12" t="s">
        <v>89</v>
      </c>
      <c r="AM2" s="11" t="s">
        <v>55</v>
      </c>
      <c r="AN2" s="8" t="s">
        <v>54</v>
      </c>
      <c r="AO2" s="12" t="s">
        <v>86</v>
      </c>
      <c r="AP2" s="12" t="s">
        <v>52</v>
      </c>
      <c r="AQ2" s="12" t="s">
        <v>89</v>
      </c>
      <c r="AR2" s="11" t="s">
        <v>55</v>
      </c>
      <c r="AS2" s="8" t="s">
        <v>54</v>
      </c>
      <c r="AT2" s="12" t="s">
        <v>86</v>
      </c>
      <c r="AU2" s="12" t="s">
        <v>52</v>
      </c>
      <c r="AV2" s="12" t="s">
        <v>89</v>
      </c>
      <c r="AW2" s="11" t="s">
        <v>55</v>
      </c>
      <c r="AX2" s="8" t="s">
        <v>54</v>
      </c>
      <c r="AY2" s="12" t="s">
        <v>86</v>
      </c>
      <c r="AZ2" s="12" t="s">
        <v>52</v>
      </c>
      <c r="BA2" s="12" t="s">
        <v>89</v>
      </c>
      <c r="BB2" s="11" t="s">
        <v>55</v>
      </c>
      <c r="BC2" s="8" t="s">
        <v>54</v>
      </c>
      <c r="BD2" s="12" t="s">
        <v>86</v>
      </c>
      <c r="BE2" s="12" t="s">
        <v>52</v>
      </c>
      <c r="BF2" s="12" t="s">
        <v>89</v>
      </c>
      <c r="BG2" s="11" t="s">
        <v>55</v>
      </c>
      <c r="BH2" s="8" t="s">
        <v>54</v>
      </c>
      <c r="BI2" s="12" t="s">
        <v>86</v>
      </c>
      <c r="BJ2" s="12" t="s">
        <v>52</v>
      </c>
      <c r="BK2" s="12" t="s">
        <v>89</v>
      </c>
      <c r="BL2" s="11" t="s">
        <v>55</v>
      </c>
      <c r="BM2" s="8" t="s">
        <v>54</v>
      </c>
      <c r="BN2" s="12" t="s">
        <v>86</v>
      </c>
      <c r="BO2" s="12" t="s">
        <v>52</v>
      </c>
      <c r="BP2" s="12" t="s">
        <v>89</v>
      </c>
      <c r="BQ2" s="11" t="s">
        <v>55</v>
      </c>
    </row>
    <row r="3" spans="1:69" x14ac:dyDescent="0.45">
      <c r="A3" s="1" t="s">
        <v>6</v>
      </c>
      <c r="B3" s="1">
        <v>1.1750400000000001</v>
      </c>
      <c r="C3" s="2">
        <v>595433</v>
      </c>
      <c r="D3" s="3">
        <f t="shared" ref="D3:D22" si="0">C3/50000</f>
        <v>11.908659999999999</v>
      </c>
      <c r="E3">
        <v>1.2620100000000001</v>
      </c>
      <c r="F3">
        <v>155984</v>
      </c>
      <c r="G3">
        <f t="shared" ref="G3:G22" si="1">F3/50000</f>
        <v>3.1196799999999998</v>
      </c>
      <c r="H3">
        <f t="shared" ref="H3:H22" si="2">(C3-F3)/C3*100</f>
        <v>73.803265858627256</v>
      </c>
      <c r="I3" s="3">
        <f t="shared" ref="I3:I22" si="3">E3/B3</f>
        <v>1.0740145016339868</v>
      </c>
      <c r="J3" s="2">
        <v>1.2585299999999999</v>
      </c>
      <c r="K3" s="2">
        <f>J3/B3</f>
        <v>1.0710529003267972</v>
      </c>
      <c r="L3" s="2">
        <f>N3/50000</f>
        <v>3.8780000000000001</v>
      </c>
      <c r="M3" s="2">
        <f>(D3-L3)/D3*100</f>
        <v>67.435462932017543</v>
      </c>
      <c r="N3" s="3">
        <v>193900</v>
      </c>
      <c r="O3" s="2">
        <v>1.25996</v>
      </c>
      <c r="P3" s="2">
        <f>O3/B3</f>
        <v>1.0722698801742918</v>
      </c>
      <c r="Q3" s="2">
        <f>S3/50000</f>
        <v>3.1741600000000001</v>
      </c>
      <c r="R3" s="2">
        <f>(D3-Q3)/D3*100</f>
        <v>73.34578365659948</v>
      </c>
      <c r="S3" s="3">
        <v>158708</v>
      </c>
      <c r="T3" s="2">
        <v>1.25654</v>
      </c>
      <c r="U3" s="2">
        <f>T3/B3</f>
        <v>1.0693593409586055</v>
      </c>
      <c r="V3" s="2">
        <f>X3/50000</f>
        <v>3.4335200000000001</v>
      </c>
      <c r="W3" s="2">
        <f>(D3-V3)/D3*100</f>
        <v>71.167872791733075</v>
      </c>
      <c r="X3" s="3">
        <v>171676</v>
      </c>
      <c r="Y3" s="2">
        <v>1.2547600000000001</v>
      </c>
      <c r="Z3" s="2">
        <f>Y3/B3</f>
        <v>1.0678444989106755</v>
      </c>
      <c r="AA3" s="2">
        <f>AC3/50000</f>
        <v>3.5970800000000001</v>
      </c>
      <c r="AB3" s="2">
        <f>(D3-AA3)/D3*100</f>
        <v>69.794418515601251</v>
      </c>
      <c r="AC3" s="3">
        <v>179854</v>
      </c>
      <c r="AD3" s="2">
        <v>1.26298</v>
      </c>
      <c r="AE3" s="2">
        <f>AD3/B3</f>
        <v>1.0748400054466229</v>
      </c>
      <c r="AF3" s="2">
        <f>AH3/50000</f>
        <v>2.9903599999999999</v>
      </c>
      <c r="AG3" s="2">
        <f>(D3-AF3)/D3*100</f>
        <v>74.889198280914897</v>
      </c>
      <c r="AH3" s="3">
        <v>149518</v>
      </c>
      <c r="AI3" s="2">
        <v>1.2601</v>
      </c>
      <c r="AJ3" s="2">
        <f>AI3/B3</f>
        <v>1.0723890250544661</v>
      </c>
      <c r="AK3" s="2">
        <f>AM3/50000</f>
        <v>3.2906599999999999</v>
      </c>
      <c r="AL3" s="2">
        <f>(D3-AK3)/D3*100</f>
        <v>72.367503984495301</v>
      </c>
      <c r="AM3" s="3">
        <v>164533</v>
      </c>
      <c r="AN3" s="2">
        <v>1.25905</v>
      </c>
      <c r="AO3" s="2">
        <f>AN3/B3</f>
        <v>1.071495438453159</v>
      </c>
      <c r="AP3" s="2">
        <f>AR3/50000</f>
        <v>3.4573999999999998</v>
      </c>
      <c r="AQ3" s="2">
        <f>(D3-AP3)/D3*100</f>
        <v>70.967346452077734</v>
      </c>
      <c r="AR3" s="3">
        <v>172870</v>
      </c>
      <c r="AS3" s="2">
        <v>1.2578400000000001</v>
      </c>
      <c r="AT3" s="2">
        <f>AS3/B3</f>
        <v>1.0704656862745099</v>
      </c>
      <c r="AU3" s="2">
        <f>AW3/50000</f>
        <v>3.6716799999999998</v>
      </c>
      <c r="AV3" s="2">
        <f>(D3-AU3)/D3*100</f>
        <v>69.167983635438418</v>
      </c>
      <c r="AW3" s="3">
        <v>183584</v>
      </c>
      <c r="AX3" s="2">
        <v>1.26153</v>
      </c>
      <c r="AY3" s="2">
        <f>AX3/B3</f>
        <v>1.0736060049019607</v>
      </c>
      <c r="AZ3" s="2">
        <f>BB3/50000</f>
        <v>3.0943000000000001</v>
      </c>
      <c r="BA3" s="2">
        <f>(D3-AZ3)/D3*100</f>
        <v>74.01638807388909</v>
      </c>
      <c r="BB3" s="3">
        <v>154715</v>
      </c>
      <c r="BC3" s="2">
        <v>1.2621100000000001</v>
      </c>
      <c r="BD3" s="2">
        <f t="shared" ref="BD3:BD20" si="4">BC3/B3</f>
        <v>1.0740996051198257</v>
      </c>
      <c r="BE3" s="2">
        <f>BG3/50000</f>
        <v>3.0546799999999998</v>
      </c>
      <c r="BF3" s="2">
        <f t="shared" ref="BF3:BF20" si="5">(D3-BE3)/D3*100</f>
        <v>74.349087134908558</v>
      </c>
      <c r="BG3" s="3">
        <v>152734</v>
      </c>
      <c r="BH3" s="2">
        <v>1.2625599999999999</v>
      </c>
      <c r="BI3" s="2">
        <f t="shared" ref="BI3:BI20" si="6">BH3/B3</f>
        <v>1.0744825708061001</v>
      </c>
      <c r="BJ3" s="2">
        <f>BL3/50000</f>
        <v>3.0948199999999999</v>
      </c>
      <c r="BK3" s="2">
        <f t="shared" ref="BK3:BK20" si="7">(D3-BJ3)/D3*100</f>
        <v>74.012021503678824</v>
      </c>
      <c r="BL3" s="3">
        <v>154741</v>
      </c>
      <c r="BM3" s="2">
        <v>1.2609999999999999</v>
      </c>
      <c r="BN3" s="2">
        <f t="shared" ref="BN3:BN20" si="8">BM3/B3</f>
        <v>1.0731549564270151</v>
      </c>
      <c r="BO3" s="2">
        <f>BQ3/50000</f>
        <v>3.1303200000000002</v>
      </c>
      <c r="BP3" s="2">
        <f t="shared" ref="BP3:BP20" si="9">(D3-BO3)/D3*100</f>
        <v>73.713919114325208</v>
      </c>
      <c r="BQ3" s="3">
        <v>156516</v>
      </c>
    </row>
    <row r="4" spans="1:69" x14ac:dyDescent="0.45">
      <c r="A4" s="1" t="s">
        <v>7</v>
      </c>
      <c r="B4" s="1">
        <v>1.0678000000000001</v>
      </c>
      <c r="C4" s="2">
        <v>686837</v>
      </c>
      <c r="D4" s="3">
        <f t="shared" si="0"/>
        <v>13.736739999999999</v>
      </c>
      <c r="E4">
        <v>1.19249</v>
      </c>
      <c r="F4">
        <v>13032</v>
      </c>
      <c r="G4">
        <f t="shared" si="1"/>
        <v>0.26063999999999998</v>
      </c>
      <c r="H4">
        <f t="shared" si="2"/>
        <v>98.102606586424429</v>
      </c>
      <c r="I4" s="3">
        <f t="shared" si="3"/>
        <v>1.1167728038958606</v>
      </c>
      <c r="J4" s="2">
        <v>1.1908700000000001</v>
      </c>
      <c r="K4" s="2">
        <f t="shared" ref="K4:K22" si="10">J4/B4</f>
        <v>1.115255665855029</v>
      </c>
      <c r="L4" s="2">
        <f t="shared" ref="L4:L22" si="11">N4/50000</f>
        <v>0.29696</v>
      </c>
      <c r="M4" s="2">
        <f t="shared" ref="M4:M22" si="12">(D4-L4)/D4*100</f>
        <v>97.838206153716229</v>
      </c>
      <c r="N4" s="3">
        <v>14848</v>
      </c>
      <c r="O4" s="2">
        <v>1.19425</v>
      </c>
      <c r="P4" s="2">
        <f t="shared" ref="P4:P22" si="13">O4/B4</f>
        <v>1.118421052631579</v>
      </c>
      <c r="Q4" s="2">
        <f t="shared" ref="Q4:Q22" si="14">S4/50000</f>
        <v>0.28892000000000001</v>
      </c>
      <c r="R4" s="2">
        <f t="shared" ref="R4:R22" si="15">(D4-Q4)/D4*100</f>
        <v>97.896735324392836</v>
      </c>
      <c r="S4" s="3">
        <v>14446</v>
      </c>
      <c r="T4" s="2">
        <v>1.18794</v>
      </c>
      <c r="U4" s="2">
        <f t="shared" ref="U4:U22" si="16">T4/B4</f>
        <v>1.1125117063120433</v>
      </c>
      <c r="V4" s="2">
        <f t="shared" ref="V4:V22" si="17">X4/50000</f>
        <v>0.30124000000000001</v>
      </c>
      <c r="W4" s="2">
        <f t="shared" ref="W4:W21" si="18">(D4-V4)/D4*100</f>
        <v>97.807048834002828</v>
      </c>
      <c r="X4" s="3">
        <v>15062</v>
      </c>
      <c r="Y4" s="2">
        <v>1.1918299999999999</v>
      </c>
      <c r="Z4" s="2">
        <f t="shared" ref="Z4:Z22" si="19">Y4/B4</f>
        <v>1.1161547106199661</v>
      </c>
      <c r="AA4" s="2">
        <f t="shared" ref="AA4:AA22" si="20">AC4/50000</f>
        <v>0.38296000000000002</v>
      </c>
      <c r="AB4" s="2">
        <f t="shared" ref="AB4:AB22" si="21">(D4-AA4)/D4*100</f>
        <v>97.212147860409388</v>
      </c>
      <c r="AC4" s="3">
        <v>19148</v>
      </c>
      <c r="AD4" s="2">
        <v>1.19424</v>
      </c>
      <c r="AE4" s="2">
        <f t="shared" ref="AE4:AE22" si="22">AD4/B4</f>
        <v>1.1184116875819441</v>
      </c>
      <c r="AF4" s="2">
        <f t="shared" ref="AF4:AF22" si="23">AH4/50000</f>
        <v>0.27516000000000002</v>
      </c>
      <c r="AG4" s="2">
        <f t="shared" ref="AG4:AG22" si="24">(D4-AF4)/D4*100</f>
        <v>97.996904651321941</v>
      </c>
      <c r="AH4" s="3">
        <v>13758</v>
      </c>
      <c r="AI4" s="2">
        <v>1.19224</v>
      </c>
      <c r="AJ4" s="2">
        <f t="shared" ref="AJ4:AJ22" si="25">AI4/B4</f>
        <v>1.1165386776549915</v>
      </c>
      <c r="AK4" s="2">
        <f t="shared" ref="AK4:AK22" si="26">AM4/50000</f>
        <v>0.37128</v>
      </c>
      <c r="AL4" s="2">
        <f t="shared" ref="AL4:AL22" si="27">(D4-AK4)/D4*100</f>
        <v>97.297175312337572</v>
      </c>
      <c r="AM4" s="3">
        <v>18564</v>
      </c>
      <c r="AN4" s="2">
        <v>1.19194</v>
      </c>
      <c r="AO4" s="2">
        <f t="shared" ref="AO4:AO22" si="28">AN4/B4</f>
        <v>1.1162577261659485</v>
      </c>
      <c r="AP4" s="2">
        <f t="shared" ref="AP4:AP22" si="29">AR4/50000</f>
        <v>0.31119999999999998</v>
      </c>
      <c r="AQ4" s="2">
        <f t="shared" ref="AQ4:AQ22" si="30">(D4-AP4)/D4*100</f>
        <v>97.734542547940777</v>
      </c>
      <c r="AR4" s="3">
        <v>15560</v>
      </c>
      <c r="AS4" s="2">
        <v>1.1915800000000001</v>
      </c>
      <c r="AT4" s="2">
        <f t="shared" ref="AT4:AT22" si="31">AS4/B4</f>
        <v>1.1159205843790971</v>
      </c>
      <c r="AU4" s="2">
        <f t="shared" ref="AU4:AU22" si="32">AW4/50000</f>
        <v>0.32468000000000002</v>
      </c>
      <c r="AV4" s="2">
        <f t="shared" ref="AV4:AV22" si="33">(D4-AU4)/D4*100</f>
        <v>97.636411550338721</v>
      </c>
      <c r="AW4" s="3">
        <v>16234</v>
      </c>
      <c r="AX4" s="2">
        <v>1.1959900000000001</v>
      </c>
      <c r="AY4" s="2">
        <f t="shared" ref="AY4:AY22" si="34">AX4/B4</f>
        <v>1.1200505712680278</v>
      </c>
      <c r="AZ4" s="2">
        <f t="shared" ref="AZ4:AZ22" si="35">BB4/50000</f>
        <v>0.26340000000000002</v>
      </c>
      <c r="BA4" s="2">
        <f t="shared" ref="BA4:BA22" si="36">(D4-AZ4)/D4*100</f>
        <v>98.082514483057835</v>
      </c>
      <c r="BB4" s="3">
        <v>13170</v>
      </c>
      <c r="BC4" s="2">
        <v>1.1931</v>
      </c>
      <c r="BD4" s="2">
        <f t="shared" si="4"/>
        <v>1.1173440719235812</v>
      </c>
      <c r="BE4" s="2">
        <f t="shared" ref="BE4:BE22" si="37">BG4/50000</f>
        <v>0.29052</v>
      </c>
      <c r="BF4" s="2">
        <f t="shared" si="5"/>
        <v>97.88508772823829</v>
      </c>
      <c r="BG4" s="3">
        <v>14526</v>
      </c>
      <c r="BH4" s="2">
        <v>1.1936800000000001</v>
      </c>
      <c r="BI4" s="2">
        <f t="shared" si="6"/>
        <v>1.1178872448023975</v>
      </c>
      <c r="BJ4" s="2">
        <f t="shared" ref="BJ4:BJ22" si="38">BL4/50000</f>
        <v>0.29474</v>
      </c>
      <c r="BK4" s="2">
        <f t="shared" si="7"/>
        <v>97.854367193380682</v>
      </c>
      <c r="BL4" s="3">
        <v>14737</v>
      </c>
      <c r="BM4" s="2">
        <v>1.1909799999999999</v>
      </c>
      <c r="BN4" s="2">
        <f t="shared" si="8"/>
        <v>1.1153586814010112</v>
      </c>
      <c r="BO4" s="2">
        <f t="shared" ref="BO4:BO22" si="39">BQ4/50000</f>
        <v>0.26066</v>
      </c>
      <c r="BP4" s="2">
        <f t="shared" si="9"/>
        <v>98.102460991472512</v>
      </c>
      <c r="BQ4" s="3">
        <v>13033</v>
      </c>
    </row>
    <row r="5" spans="1:69" x14ac:dyDescent="0.45">
      <c r="A5" s="1" t="s">
        <v>8</v>
      </c>
      <c r="B5" s="1">
        <v>1.1740699999999999</v>
      </c>
      <c r="C5" s="2">
        <v>803283</v>
      </c>
      <c r="D5" s="3">
        <f t="shared" si="0"/>
        <v>16.065660000000001</v>
      </c>
      <c r="E5">
        <v>1.3277600000000001</v>
      </c>
      <c r="F5">
        <v>56926</v>
      </c>
      <c r="G5">
        <f t="shared" si="1"/>
        <v>1.13852</v>
      </c>
      <c r="H5">
        <f t="shared" si="2"/>
        <v>92.913331914157283</v>
      </c>
      <c r="I5" s="3">
        <f t="shared" si="3"/>
        <v>1.1309036088137847</v>
      </c>
      <c r="J5" s="2">
        <v>1.3267100000000001</v>
      </c>
      <c r="K5" s="2">
        <f t="shared" si="10"/>
        <v>1.1300092839438876</v>
      </c>
      <c r="L5" s="2">
        <f t="shared" si="11"/>
        <v>1.28932</v>
      </c>
      <c r="M5" s="2">
        <f t="shared" si="12"/>
        <v>91.974683890982377</v>
      </c>
      <c r="N5" s="3">
        <v>64466</v>
      </c>
      <c r="O5" s="2">
        <v>1.3281000000000001</v>
      </c>
      <c r="P5" s="2">
        <f t="shared" si="13"/>
        <v>1.131193199724037</v>
      </c>
      <c r="Q5" s="2">
        <f t="shared" si="14"/>
        <v>1.16872</v>
      </c>
      <c r="R5" s="2">
        <f t="shared" si="15"/>
        <v>92.725353331266817</v>
      </c>
      <c r="S5" s="3">
        <v>58436</v>
      </c>
      <c r="T5" s="2">
        <v>1.3285100000000001</v>
      </c>
      <c r="U5" s="2">
        <f t="shared" si="16"/>
        <v>1.1315424122922826</v>
      </c>
      <c r="V5" s="2">
        <f t="shared" si="17"/>
        <v>1.04392</v>
      </c>
      <c r="W5" s="2">
        <f t="shared" si="18"/>
        <v>93.502165488377074</v>
      </c>
      <c r="X5" s="3">
        <v>52196</v>
      </c>
      <c r="Y5" s="2">
        <v>1.32664</v>
      </c>
      <c r="Z5" s="2">
        <f t="shared" si="19"/>
        <v>1.1299496622858944</v>
      </c>
      <c r="AA5" s="2">
        <f t="shared" si="20"/>
        <v>1.11066</v>
      </c>
      <c r="AB5" s="2">
        <f t="shared" si="21"/>
        <v>93.086745269101925</v>
      </c>
      <c r="AC5" s="3">
        <v>55533</v>
      </c>
      <c r="AD5" s="2">
        <v>1.32823</v>
      </c>
      <c r="AE5" s="2">
        <f t="shared" si="22"/>
        <v>1.1313039256603099</v>
      </c>
      <c r="AF5" s="2">
        <f t="shared" si="23"/>
        <v>1.0921000000000001</v>
      </c>
      <c r="AG5" s="2">
        <f t="shared" si="24"/>
        <v>93.202271179646516</v>
      </c>
      <c r="AH5" s="3">
        <v>54605</v>
      </c>
      <c r="AI5" s="2">
        <v>1.32735</v>
      </c>
      <c r="AJ5" s="2">
        <f t="shared" si="25"/>
        <v>1.1305543962455391</v>
      </c>
      <c r="AK5" s="2">
        <f t="shared" si="26"/>
        <v>1.14744</v>
      </c>
      <c r="AL5" s="2">
        <f t="shared" si="27"/>
        <v>92.857809763184335</v>
      </c>
      <c r="AM5" s="3">
        <v>57372</v>
      </c>
      <c r="AN5" s="2">
        <v>1.3272299999999999</v>
      </c>
      <c r="AO5" s="2">
        <f t="shared" si="28"/>
        <v>1.1304521876889793</v>
      </c>
      <c r="AP5" s="2">
        <f t="shared" si="29"/>
        <v>1.2405600000000001</v>
      </c>
      <c r="AQ5" s="2">
        <f t="shared" si="30"/>
        <v>92.278188384417447</v>
      </c>
      <c r="AR5" s="3">
        <v>62028</v>
      </c>
      <c r="AS5" s="2">
        <v>1.3265199999999999</v>
      </c>
      <c r="AT5" s="2">
        <f t="shared" si="31"/>
        <v>1.1298474537293346</v>
      </c>
      <c r="AU5" s="2">
        <f t="shared" si="32"/>
        <v>1.2243599999999999</v>
      </c>
      <c r="AV5" s="2">
        <f t="shared" si="33"/>
        <v>92.379024577888487</v>
      </c>
      <c r="AW5" s="3">
        <v>61218</v>
      </c>
      <c r="AX5" s="2">
        <v>1.3261499999999999</v>
      </c>
      <c r="AY5" s="2">
        <f t="shared" si="34"/>
        <v>1.1295323106799424</v>
      </c>
      <c r="AZ5" s="2">
        <f t="shared" si="35"/>
        <v>1.19042</v>
      </c>
      <c r="BA5" s="2">
        <f t="shared" si="36"/>
        <v>92.590282627666724</v>
      </c>
      <c r="BB5" s="3">
        <v>59521</v>
      </c>
      <c r="BC5" s="2">
        <v>1.3274600000000001</v>
      </c>
      <c r="BD5" s="2">
        <f t="shared" si="4"/>
        <v>1.1306480874223854</v>
      </c>
      <c r="BE5" s="2">
        <f t="shared" si="37"/>
        <v>1.0918000000000001</v>
      </c>
      <c r="BF5" s="2">
        <f t="shared" si="5"/>
        <v>93.204138516562665</v>
      </c>
      <c r="BG5" s="3">
        <v>54590</v>
      </c>
      <c r="BH5" s="2">
        <v>1.3278399999999999</v>
      </c>
      <c r="BI5" s="2">
        <f t="shared" si="6"/>
        <v>1.1309717478514909</v>
      </c>
      <c r="BJ5" s="2">
        <f t="shared" si="38"/>
        <v>1.14934</v>
      </c>
      <c r="BK5" s="2">
        <f t="shared" si="7"/>
        <v>92.845983296048843</v>
      </c>
      <c r="BL5" s="3">
        <v>57467</v>
      </c>
      <c r="BM5" s="2">
        <v>1.3287199999999999</v>
      </c>
      <c r="BN5" s="2">
        <f t="shared" si="8"/>
        <v>1.1317212772662617</v>
      </c>
      <c r="BO5" s="2">
        <f t="shared" si="39"/>
        <v>1.10812</v>
      </c>
      <c r="BP5" s="2">
        <f t="shared" si="9"/>
        <v>93.102555388325158</v>
      </c>
      <c r="BQ5" s="3">
        <v>55406</v>
      </c>
    </row>
    <row r="6" spans="1:69" x14ac:dyDescent="0.45">
      <c r="A6" s="1" t="s">
        <v>9</v>
      </c>
      <c r="B6" s="1">
        <v>1.1626799999999999</v>
      </c>
      <c r="C6" s="2">
        <v>672588</v>
      </c>
      <c r="D6" s="3">
        <f t="shared" si="0"/>
        <v>13.45176</v>
      </c>
      <c r="E6">
        <v>1.23014</v>
      </c>
      <c r="F6">
        <v>48035</v>
      </c>
      <c r="G6">
        <f t="shared" si="1"/>
        <v>0.9607</v>
      </c>
      <c r="H6">
        <f t="shared" si="2"/>
        <v>92.858183613148015</v>
      </c>
      <c r="I6" s="3">
        <f t="shared" si="3"/>
        <v>1.0580211236109678</v>
      </c>
      <c r="J6" s="2">
        <v>1.2286300000000001</v>
      </c>
      <c r="K6" s="2">
        <f t="shared" si="10"/>
        <v>1.0567223999724775</v>
      </c>
      <c r="L6" s="2">
        <f t="shared" si="11"/>
        <v>1.25786</v>
      </c>
      <c r="M6" s="2">
        <f t="shared" si="12"/>
        <v>90.649104652476694</v>
      </c>
      <c r="N6" s="3">
        <v>62893</v>
      </c>
      <c r="O6" s="2">
        <v>1.2294799999999999</v>
      </c>
      <c r="P6" s="2">
        <f t="shared" si="13"/>
        <v>1.0574534695703031</v>
      </c>
      <c r="Q6" s="2">
        <f t="shared" si="14"/>
        <v>0.88773999999999997</v>
      </c>
      <c r="R6" s="2">
        <f t="shared" si="15"/>
        <v>93.400566171266803</v>
      </c>
      <c r="S6" s="3">
        <v>44387</v>
      </c>
      <c r="T6" s="2">
        <v>1.2279500000000001</v>
      </c>
      <c r="U6" s="2">
        <f t="shared" si="16"/>
        <v>1.0561375442942169</v>
      </c>
      <c r="V6" s="2">
        <f t="shared" si="17"/>
        <v>0.9284</v>
      </c>
      <c r="W6" s="2">
        <f t="shared" si="18"/>
        <v>93.098300891481856</v>
      </c>
      <c r="X6" s="3">
        <v>46420</v>
      </c>
      <c r="Y6" s="2">
        <v>1.22831</v>
      </c>
      <c r="Z6" s="2">
        <f t="shared" si="19"/>
        <v>1.0564471737709431</v>
      </c>
      <c r="AA6" s="2">
        <f t="shared" si="20"/>
        <v>1.0701799999999999</v>
      </c>
      <c r="AB6" s="2">
        <f t="shared" si="21"/>
        <v>92.044312417111215</v>
      </c>
      <c r="AC6" s="3">
        <v>53509</v>
      </c>
      <c r="AD6" s="2">
        <v>1.23014</v>
      </c>
      <c r="AE6" s="2">
        <f t="shared" si="22"/>
        <v>1.0580211236109678</v>
      </c>
      <c r="AF6" s="2">
        <f t="shared" si="23"/>
        <v>0.91022000000000003</v>
      </c>
      <c r="AG6" s="2">
        <f t="shared" si="24"/>
        <v>93.23345049272362</v>
      </c>
      <c r="AH6" s="3">
        <v>45511</v>
      </c>
      <c r="AI6" s="2">
        <v>1.2291700000000001</v>
      </c>
      <c r="AJ6" s="2">
        <f t="shared" si="25"/>
        <v>1.0571868441875667</v>
      </c>
      <c r="AK6" s="2">
        <f t="shared" si="26"/>
        <v>0.90739999999999998</v>
      </c>
      <c r="AL6" s="2">
        <f t="shared" si="27"/>
        <v>93.254414292256186</v>
      </c>
      <c r="AM6" s="3">
        <v>45370</v>
      </c>
      <c r="AN6" s="2">
        <v>1.2273700000000001</v>
      </c>
      <c r="AO6" s="2">
        <f t="shared" si="28"/>
        <v>1.055638696803936</v>
      </c>
      <c r="AP6" s="2">
        <f t="shared" si="29"/>
        <v>0.98184000000000005</v>
      </c>
      <c r="AQ6" s="2">
        <f t="shared" si="30"/>
        <v>92.701029456368531</v>
      </c>
      <c r="AR6" s="3">
        <v>49092</v>
      </c>
      <c r="AS6" s="2">
        <v>1.2267600000000001</v>
      </c>
      <c r="AT6" s="2">
        <f t="shared" si="31"/>
        <v>1.0551140468572608</v>
      </c>
      <c r="AU6" s="2">
        <f t="shared" si="32"/>
        <v>0.91900000000000004</v>
      </c>
      <c r="AV6" s="2">
        <f t="shared" si="33"/>
        <v>93.168180223257025</v>
      </c>
      <c r="AW6" s="3">
        <v>45950</v>
      </c>
      <c r="AX6" s="2">
        <v>1.2301800000000001</v>
      </c>
      <c r="AY6" s="2">
        <f t="shared" si="34"/>
        <v>1.0580555268861596</v>
      </c>
      <c r="AZ6" s="2">
        <f t="shared" si="35"/>
        <v>0.91993999999999998</v>
      </c>
      <c r="BA6" s="2">
        <f t="shared" si="36"/>
        <v>93.161192290079512</v>
      </c>
      <c r="BB6" s="3">
        <v>45997</v>
      </c>
      <c r="BC6" s="2">
        <v>1.2298500000000001</v>
      </c>
      <c r="BD6" s="2">
        <f t="shared" si="4"/>
        <v>1.0577716998658273</v>
      </c>
      <c r="BE6" s="2">
        <f t="shared" si="37"/>
        <v>0.97387999999999997</v>
      </c>
      <c r="BF6" s="2">
        <f t="shared" si="5"/>
        <v>92.760203869233465</v>
      </c>
      <c r="BG6" s="3">
        <v>48694</v>
      </c>
      <c r="BH6" s="2">
        <v>1.23027</v>
      </c>
      <c r="BI6" s="2">
        <f t="shared" si="6"/>
        <v>1.0581329342553412</v>
      </c>
      <c r="BJ6" s="2">
        <f t="shared" si="38"/>
        <v>0.90861999999999998</v>
      </c>
      <c r="BK6" s="2">
        <f t="shared" si="7"/>
        <v>93.245344847068338</v>
      </c>
      <c r="BL6" s="3">
        <v>45431</v>
      </c>
      <c r="BM6" s="2">
        <v>1.22986</v>
      </c>
      <c r="BN6" s="2">
        <f t="shared" si="8"/>
        <v>1.0577803006846251</v>
      </c>
      <c r="BO6" s="2">
        <f t="shared" si="39"/>
        <v>0.95772000000000002</v>
      </c>
      <c r="BP6" s="2">
        <f t="shared" si="9"/>
        <v>92.880336848115036</v>
      </c>
      <c r="BQ6" s="3">
        <v>47886</v>
      </c>
    </row>
    <row r="7" spans="1:69" x14ac:dyDescent="0.45">
      <c r="A7" s="1" t="s">
        <v>36</v>
      </c>
      <c r="B7" s="1">
        <v>0.87192000000000003</v>
      </c>
      <c r="C7" s="2">
        <v>2996774</v>
      </c>
      <c r="D7" s="3">
        <f t="shared" si="0"/>
        <v>59.935479999999998</v>
      </c>
      <c r="E7">
        <v>1.34324</v>
      </c>
      <c r="F7">
        <v>32983</v>
      </c>
      <c r="G7">
        <f t="shared" si="1"/>
        <v>0.65966000000000002</v>
      </c>
      <c r="H7">
        <f t="shared" si="2"/>
        <v>98.899383136666302</v>
      </c>
      <c r="I7" s="3">
        <f t="shared" si="3"/>
        <v>1.5405541792825028</v>
      </c>
      <c r="J7" s="2">
        <v>1.34517</v>
      </c>
      <c r="K7" s="2">
        <f t="shared" si="10"/>
        <v>1.5427676851087255</v>
      </c>
      <c r="L7" s="2">
        <f t="shared" si="11"/>
        <v>0.94377999999999995</v>
      </c>
      <c r="M7" s="2">
        <f t="shared" si="12"/>
        <v>98.42534004899936</v>
      </c>
      <c r="N7" s="3">
        <v>47189</v>
      </c>
      <c r="O7" s="2">
        <v>1.3432500000000001</v>
      </c>
      <c r="P7" s="2">
        <f t="shared" si="13"/>
        <v>1.5405656482246077</v>
      </c>
      <c r="Q7" s="2">
        <f t="shared" si="14"/>
        <v>0.75014000000000003</v>
      </c>
      <c r="R7" s="2">
        <f t="shared" si="15"/>
        <v>98.748420801835564</v>
      </c>
      <c r="S7" s="3">
        <v>37507</v>
      </c>
      <c r="T7" s="2">
        <v>1.3463700000000001</v>
      </c>
      <c r="U7" s="2">
        <f t="shared" si="16"/>
        <v>1.5441439581612992</v>
      </c>
      <c r="V7" s="2">
        <f t="shared" si="17"/>
        <v>0.79125999999999996</v>
      </c>
      <c r="W7" s="2">
        <f t="shared" si="18"/>
        <v>98.679813692991189</v>
      </c>
      <c r="X7" s="3">
        <v>39563</v>
      </c>
      <c r="Y7" s="2">
        <v>1.34348</v>
      </c>
      <c r="Z7" s="2">
        <f t="shared" si="19"/>
        <v>1.5408294338930177</v>
      </c>
      <c r="AA7" s="2">
        <f t="shared" si="20"/>
        <v>0.80818000000000001</v>
      </c>
      <c r="AB7" s="2">
        <f t="shared" si="21"/>
        <v>98.651583335947251</v>
      </c>
      <c r="AC7" s="3">
        <v>40409</v>
      </c>
      <c r="AD7" s="2">
        <v>1.3413299999999999</v>
      </c>
      <c r="AE7" s="2">
        <f t="shared" si="22"/>
        <v>1.5383636113404897</v>
      </c>
      <c r="AF7" s="2">
        <f t="shared" si="23"/>
        <v>1.21286</v>
      </c>
      <c r="AG7" s="2">
        <f t="shared" si="24"/>
        <v>97.976390612038145</v>
      </c>
      <c r="AH7" s="3">
        <v>60643</v>
      </c>
      <c r="AI7" s="2">
        <v>1.34839</v>
      </c>
      <c r="AJ7" s="2">
        <f t="shared" si="25"/>
        <v>1.5464606844664648</v>
      </c>
      <c r="AK7" s="2">
        <f t="shared" si="26"/>
        <v>0.77300000000000002</v>
      </c>
      <c r="AL7" s="2">
        <f t="shared" si="27"/>
        <v>98.710279787531519</v>
      </c>
      <c r="AM7" s="3">
        <v>38650</v>
      </c>
      <c r="AN7" s="2">
        <v>1.3405100000000001</v>
      </c>
      <c r="AO7" s="2">
        <f t="shared" si="28"/>
        <v>1.5374231580878981</v>
      </c>
      <c r="AP7" s="2">
        <f t="shared" si="29"/>
        <v>0.73407999999999995</v>
      </c>
      <c r="AQ7" s="2">
        <f t="shared" si="30"/>
        <v>98.775216282575855</v>
      </c>
      <c r="AR7" s="3">
        <v>36704</v>
      </c>
      <c r="AS7" s="2">
        <v>1.3394200000000001</v>
      </c>
      <c r="AT7" s="2">
        <f t="shared" si="31"/>
        <v>1.536173043398477</v>
      </c>
      <c r="AU7" s="2">
        <f t="shared" si="32"/>
        <v>0.60070000000000001</v>
      </c>
      <c r="AV7" s="2">
        <f t="shared" si="33"/>
        <v>98.997755586507353</v>
      </c>
      <c r="AW7" s="3">
        <v>30035</v>
      </c>
      <c r="AX7" s="2">
        <v>1.3437699999999999</v>
      </c>
      <c r="AY7" s="2">
        <f t="shared" si="34"/>
        <v>1.5411620332140561</v>
      </c>
      <c r="AZ7" s="2">
        <f t="shared" si="35"/>
        <v>0.62992000000000004</v>
      </c>
      <c r="BA7" s="2">
        <f t="shared" si="36"/>
        <v>98.94900316139956</v>
      </c>
      <c r="BB7" s="3">
        <v>31496</v>
      </c>
      <c r="BC7" s="2">
        <v>1.34198</v>
      </c>
      <c r="BD7" s="2">
        <f t="shared" si="4"/>
        <v>1.5391090925773006</v>
      </c>
      <c r="BE7" s="2">
        <f t="shared" si="37"/>
        <v>0.73318000000000005</v>
      </c>
      <c r="BF7" s="2">
        <f t="shared" si="5"/>
        <v>98.776717897312253</v>
      </c>
      <c r="BG7" s="3">
        <v>36659</v>
      </c>
      <c r="BH7" s="2">
        <v>1.3428500000000001</v>
      </c>
      <c r="BI7" s="2">
        <f t="shared" si="6"/>
        <v>1.5401068905404167</v>
      </c>
      <c r="BJ7" s="2">
        <f t="shared" si="38"/>
        <v>0.72677999999999998</v>
      </c>
      <c r="BK7" s="2">
        <f t="shared" si="7"/>
        <v>98.787396046548722</v>
      </c>
      <c r="BL7" s="3">
        <v>36339</v>
      </c>
      <c r="BM7" s="2">
        <v>1.34222</v>
      </c>
      <c r="BN7" s="2">
        <f t="shared" si="8"/>
        <v>1.5393843471878152</v>
      </c>
      <c r="BO7" s="2">
        <f t="shared" si="39"/>
        <v>0.60162000000000004</v>
      </c>
      <c r="BP7" s="2">
        <f t="shared" si="9"/>
        <v>98.996220602554615</v>
      </c>
      <c r="BQ7" s="3">
        <v>30081</v>
      </c>
    </row>
    <row r="8" spans="1:69" x14ac:dyDescent="0.45">
      <c r="A8" s="1" t="s">
        <v>37</v>
      </c>
      <c r="B8" s="1">
        <v>0.902667</v>
      </c>
      <c r="C8" s="2">
        <v>3166016</v>
      </c>
      <c r="D8" s="3">
        <f t="shared" si="0"/>
        <v>63.320320000000002</v>
      </c>
      <c r="E8">
        <v>1.4976100000000001</v>
      </c>
      <c r="F8">
        <v>52633</v>
      </c>
      <c r="G8">
        <f t="shared" si="1"/>
        <v>1.0526599999999999</v>
      </c>
      <c r="H8">
        <f t="shared" si="2"/>
        <v>98.337563676241686</v>
      </c>
      <c r="I8" s="3">
        <f t="shared" si="3"/>
        <v>1.6590946606001993</v>
      </c>
      <c r="J8" s="2">
        <v>1.49708</v>
      </c>
      <c r="K8" s="2">
        <f t="shared" si="10"/>
        <v>1.658507511629427</v>
      </c>
      <c r="L8" s="2">
        <f t="shared" si="11"/>
        <v>1.0654999999999999</v>
      </c>
      <c r="M8" s="2">
        <f t="shared" si="12"/>
        <v>98.317285825466456</v>
      </c>
      <c r="N8" s="3">
        <v>53275</v>
      </c>
      <c r="O8" s="2">
        <v>1.4961599999999999</v>
      </c>
      <c r="P8" s="2">
        <f t="shared" si="13"/>
        <v>1.6574883096424262</v>
      </c>
      <c r="Q8" s="2">
        <f t="shared" si="14"/>
        <v>0.99505999999999994</v>
      </c>
      <c r="R8" s="2">
        <f t="shared" si="15"/>
        <v>98.428529735794129</v>
      </c>
      <c r="S8" s="3">
        <v>49753</v>
      </c>
      <c r="T8" s="2">
        <v>1.49916</v>
      </c>
      <c r="U8" s="2">
        <f t="shared" si="16"/>
        <v>1.6608117943826461</v>
      </c>
      <c r="V8" s="2">
        <f t="shared" si="17"/>
        <v>1.0789</v>
      </c>
      <c r="W8" s="2">
        <f t="shared" si="18"/>
        <v>98.296123582445574</v>
      </c>
      <c r="X8" s="3">
        <v>53945</v>
      </c>
      <c r="Y8" s="2">
        <v>1.4983200000000001</v>
      </c>
      <c r="Z8" s="2">
        <f t="shared" si="19"/>
        <v>1.6598812186553846</v>
      </c>
      <c r="AA8" s="2">
        <f t="shared" si="20"/>
        <v>1.0762400000000001</v>
      </c>
      <c r="AB8" s="2">
        <f t="shared" si="21"/>
        <v>98.300324445612404</v>
      </c>
      <c r="AC8" s="3">
        <v>53812</v>
      </c>
      <c r="AD8" s="2">
        <v>1.49474</v>
      </c>
      <c r="AE8" s="2">
        <f t="shared" si="22"/>
        <v>1.6559151935320555</v>
      </c>
      <c r="AF8" s="2">
        <f t="shared" si="23"/>
        <v>1.4807399999999999</v>
      </c>
      <c r="AG8" s="2">
        <f t="shared" si="24"/>
        <v>97.661508975317872</v>
      </c>
      <c r="AH8" s="3">
        <v>74037</v>
      </c>
      <c r="AI8" s="2">
        <v>1.49749</v>
      </c>
      <c r="AJ8" s="2">
        <f t="shared" si="25"/>
        <v>1.6589617212105905</v>
      </c>
      <c r="AK8" s="2">
        <f t="shared" si="26"/>
        <v>1.04932</v>
      </c>
      <c r="AL8" s="2">
        <f t="shared" si="27"/>
        <v>98.342838444278229</v>
      </c>
      <c r="AM8" s="3">
        <v>52466</v>
      </c>
      <c r="AN8" s="2">
        <v>1.49539</v>
      </c>
      <c r="AO8" s="2">
        <f t="shared" si="28"/>
        <v>1.6566352818924366</v>
      </c>
      <c r="AP8" s="2">
        <f t="shared" si="29"/>
        <v>1.0656000000000001</v>
      </c>
      <c r="AQ8" s="2">
        <f t="shared" si="30"/>
        <v>98.317127898279722</v>
      </c>
      <c r="AR8" s="3">
        <v>53280</v>
      </c>
      <c r="AS8" s="2">
        <v>1.4924299999999999</v>
      </c>
      <c r="AT8" s="2">
        <f t="shared" si="31"/>
        <v>1.6533561102820862</v>
      </c>
      <c r="AU8" s="2">
        <f t="shared" si="32"/>
        <v>1.0421800000000001</v>
      </c>
      <c r="AV8" s="2">
        <f t="shared" si="33"/>
        <v>98.354114445410261</v>
      </c>
      <c r="AW8" s="3">
        <v>52109</v>
      </c>
      <c r="AX8" s="2">
        <v>1.49482</v>
      </c>
      <c r="AY8" s="2">
        <f t="shared" si="34"/>
        <v>1.6560038197917948</v>
      </c>
      <c r="AZ8" s="2">
        <f t="shared" si="35"/>
        <v>1.04112</v>
      </c>
      <c r="BA8" s="2">
        <f t="shared" si="36"/>
        <v>98.355788473589527</v>
      </c>
      <c r="BB8" s="3">
        <v>52056</v>
      </c>
      <c r="BC8" s="2">
        <v>1.496</v>
      </c>
      <c r="BD8" s="2">
        <f t="shared" si="4"/>
        <v>1.6573110571229479</v>
      </c>
      <c r="BE8" s="2">
        <f t="shared" si="37"/>
        <v>1.0342199999999999</v>
      </c>
      <c r="BF8" s="2">
        <f t="shared" si="5"/>
        <v>98.366685449473408</v>
      </c>
      <c r="BG8" s="3">
        <v>51711</v>
      </c>
      <c r="BH8" s="2">
        <v>1.4956499999999999</v>
      </c>
      <c r="BI8" s="2">
        <f t="shared" si="6"/>
        <v>1.6569233172365889</v>
      </c>
      <c r="BJ8" s="2">
        <f t="shared" si="38"/>
        <v>1.03572</v>
      </c>
      <c r="BK8" s="2">
        <f t="shared" si="7"/>
        <v>98.364316541672565</v>
      </c>
      <c r="BL8" s="3">
        <v>51786</v>
      </c>
      <c r="BM8" s="2">
        <v>1.49335</v>
      </c>
      <c r="BN8" s="2">
        <f t="shared" si="8"/>
        <v>1.654375312269087</v>
      </c>
      <c r="BO8" s="2">
        <f t="shared" si="39"/>
        <v>1.0432399999999999</v>
      </c>
      <c r="BP8" s="2">
        <f t="shared" si="9"/>
        <v>98.352440417231008</v>
      </c>
      <c r="BQ8" s="3">
        <v>52162</v>
      </c>
    </row>
    <row r="9" spans="1:69" x14ac:dyDescent="0.45">
      <c r="A9" s="1" t="s">
        <v>51</v>
      </c>
      <c r="B9" s="1">
        <v>0.99315500000000001</v>
      </c>
      <c r="C9" s="2">
        <v>3299369</v>
      </c>
      <c r="D9" s="3">
        <f t="shared" si="0"/>
        <v>65.987380000000002</v>
      </c>
      <c r="E9">
        <v>1.48387</v>
      </c>
      <c r="F9">
        <v>43383</v>
      </c>
      <c r="G9">
        <f t="shared" si="1"/>
        <v>0.86765999999999999</v>
      </c>
      <c r="H9">
        <f t="shared" si="2"/>
        <v>98.685112213880899</v>
      </c>
      <c r="I9" s="3">
        <f t="shared" si="3"/>
        <v>1.4940970946126235</v>
      </c>
      <c r="J9" s="2">
        <v>1.4810099999999999</v>
      </c>
      <c r="K9" s="2">
        <f t="shared" si="10"/>
        <v>1.4912173829865427</v>
      </c>
      <c r="L9" s="2">
        <f t="shared" si="11"/>
        <v>0.93159999999999998</v>
      </c>
      <c r="M9" s="2">
        <f t="shared" si="12"/>
        <v>98.588214898060812</v>
      </c>
      <c r="N9" s="3">
        <v>46580</v>
      </c>
      <c r="O9" s="2">
        <v>1.482</v>
      </c>
      <c r="P9" s="2">
        <f t="shared" si="13"/>
        <v>1.4922142062417245</v>
      </c>
      <c r="Q9" s="2">
        <f t="shared" si="14"/>
        <v>0.91810000000000003</v>
      </c>
      <c r="R9" s="2">
        <f t="shared" si="15"/>
        <v>98.608673355420393</v>
      </c>
      <c r="S9" s="3">
        <v>45905</v>
      </c>
      <c r="T9" s="2">
        <v>1.4818899999999999</v>
      </c>
      <c r="U9" s="2">
        <f t="shared" si="16"/>
        <v>1.4921034481022599</v>
      </c>
      <c r="V9" s="2">
        <f t="shared" si="17"/>
        <v>0.69410000000000005</v>
      </c>
      <c r="W9" s="2">
        <f t="shared" si="18"/>
        <v>98.948132203460716</v>
      </c>
      <c r="X9" s="3">
        <v>34705</v>
      </c>
      <c r="Y9" s="2">
        <v>1.47746</v>
      </c>
      <c r="Z9" s="2">
        <f t="shared" si="19"/>
        <v>1.4876429157583659</v>
      </c>
      <c r="AA9" s="2">
        <f t="shared" si="20"/>
        <v>1.21166</v>
      </c>
      <c r="AB9" s="2">
        <f t="shared" si="21"/>
        <v>98.163800411533245</v>
      </c>
      <c r="AC9" s="3">
        <v>60583</v>
      </c>
      <c r="AD9" s="2">
        <v>1.48061</v>
      </c>
      <c r="AE9" s="2">
        <f t="shared" si="22"/>
        <v>1.4908146261157624</v>
      </c>
      <c r="AF9" s="2">
        <f t="shared" si="23"/>
        <v>1.0818000000000001</v>
      </c>
      <c r="AG9" s="2">
        <f t="shared" si="24"/>
        <v>98.360595616919483</v>
      </c>
      <c r="AH9" s="3">
        <v>54090</v>
      </c>
      <c r="AI9" s="2">
        <v>1.4755799999999999</v>
      </c>
      <c r="AJ9" s="2">
        <f t="shared" si="25"/>
        <v>1.4857499584656977</v>
      </c>
      <c r="AK9" s="2">
        <f t="shared" si="26"/>
        <v>0.91796</v>
      </c>
      <c r="AL9" s="2">
        <f t="shared" si="27"/>
        <v>98.60888551720042</v>
      </c>
      <c r="AM9" s="3">
        <v>45898</v>
      </c>
      <c r="AN9" s="2">
        <v>1.47763</v>
      </c>
      <c r="AO9" s="2">
        <f t="shared" si="28"/>
        <v>1.4878140874284478</v>
      </c>
      <c r="AP9" s="2">
        <f t="shared" si="29"/>
        <v>0.95201999999999998</v>
      </c>
      <c r="AQ9" s="2">
        <f t="shared" si="30"/>
        <v>98.557269587002835</v>
      </c>
      <c r="AR9" s="3">
        <v>47601</v>
      </c>
      <c r="AS9" s="2">
        <v>1.4658599999999999</v>
      </c>
      <c r="AT9" s="2">
        <f t="shared" si="31"/>
        <v>1.4759629665057317</v>
      </c>
      <c r="AU9" s="2">
        <f t="shared" si="32"/>
        <v>1.3412599999999999</v>
      </c>
      <c r="AV9" s="2">
        <f t="shared" si="33"/>
        <v>97.967399220881319</v>
      </c>
      <c r="AW9" s="3">
        <v>67063</v>
      </c>
      <c r="AX9" s="2">
        <v>1.4866299999999999</v>
      </c>
      <c r="AY9" s="2">
        <f t="shared" si="34"/>
        <v>1.4968761170210088</v>
      </c>
      <c r="AZ9" s="2">
        <f t="shared" si="35"/>
        <v>0.95333999999999997</v>
      </c>
      <c r="BA9" s="2">
        <f t="shared" si="36"/>
        <v>98.555269204505464</v>
      </c>
      <c r="BB9" s="3">
        <v>47667</v>
      </c>
      <c r="BC9" s="2">
        <v>1.4849699999999999</v>
      </c>
      <c r="BD9" s="2">
        <f t="shared" si="4"/>
        <v>1.4952046760072697</v>
      </c>
      <c r="BE9" s="2">
        <f t="shared" si="37"/>
        <v>0.93828</v>
      </c>
      <c r="BF9" s="2">
        <f t="shared" si="5"/>
        <v>98.578091750271028</v>
      </c>
      <c r="BG9" s="3">
        <v>46914</v>
      </c>
      <c r="BH9" s="2">
        <v>1.4868300000000001</v>
      </c>
      <c r="BI9" s="2">
        <f t="shared" si="6"/>
        <v>1.4970774954563992</v>
      </c>
      <c r="BJ9" s="2">
        <f t="shared" si="38"/>
        <v>0.86494000000000004</v>
      </c>
      <c r="BK9" s="2">
        <f t="shared" si="7"/>
        <v>98.689234214178526</v>
      </c>
      <c r="BL9" s="3">
        <v>43247</v>
      </c>
      <c r="BM9" s="2">
        <v>1.4854499999999999</v>
      </c>
      <c r="BN9" s="2">
        <f t="shared" si="8"/>
        <v>1.4956879842522062</v>
      </c>
      <c r="BO9" s="2">
        <f t="shared" si="39"/>
        <v>0.86524000000000001</v>
      </c>
      <c r="BP9" s="2">
        <f t="shared" si="9"/>
        <v>98.688779581792758</v>
      </c>
      <c r="BQ9" s="3">
        <v>43262</v>
      </c>
    </row>
    <row r="10" spans="1:69" x14ac:dyDescent="0.45">
      <c r="A10" s="1" t="s">
        <v>50</v>
      </c>
      <c r="B10" s="1">
        <v>1.01006</v>
      </c>
      <c r="C10" s="2">
        <v>3296275</v>
      </c>
      <c r="D10" s="3">
        <f t="shared" si="0"/>
        <v>65.9255</v>
      </c>
      <c r="E10">
        <v>1.6480300000000001</v>
      </c>
      <c r="F10">
        <v>53663</v>
      </c>
      <c r="G10">
        <f t="shared" si="1"/>
        <v>1.0732600000000001</v>
      </c>
      <c r="H10">
        <f t="shared" si="2"/>
        <v>98.372010830407049</v>
      </c>
      <c r="I10" s="3">
        <f t="shared" si="3"/>
        <v>1.6316159436073105</v>
      </c>
      <c r="J10" s="2">
        <v>1.6474899999999999</v>
      </c>
      <c r="K10" s="2">
        <f t="shared" si="10"/>
        <v>1.6310813219016691</v>
      </c>
      <c r="L10" s="2">
        <f t="shared" si="11"/>
        <v>1.09344</v>
      </c>
      <c r="M10" s="2">
        <f t="shared" si="12"/>
        <v>98.341400520284267</v>
      </c>
      <c r="N10" s="3">
        <v>54672</v>
      </c>
      <c r="O10" s="2">
        <v>1.6461399999999999</v>
      </c>
      <c r="P10" s="2">
        <f t="shared" si="13"/>
        <v>1.629744767637566</v>
      </c>
      <c r="Q10" s="2">
        <f t="shared" si="14"/>
        <v>0.97358</v>
      </c>
      <c r="R10" s="2">
        <f t="shared" si="15"/>
        <v>98.523211807267302</v>
      </c>
      <c r="S10" s="3">
        <v>48679</v>
      </c>
      <c r="T10" s="2">
        <v>1.6457999999999999</v>
      </c>
      <c r="U10" s="2">
        <f t="shared" si="16"/>
        <v>1.6294081539710512</v>
      </c>
      <c r="V10" s="2">
        <f t="shared" si="17"/>
        <v>0.97245999999999999</v>
      </c>
      <c r="W10" s="2">
        <f t="shared" si="18"/>
        <v>98.524910694647744</v>
      </c>
      <c r="X10" s="3">
        <v>48623</v>
      </c>
      <c r="Y10" s="2">
        <v>1.64137</v>
      </c>
      <c r="Z10" s="2">
        <f t="shared" si="19"/>
        <v>1.6250222759044017</v>
      </c>
      <c r="AA10" s="2">
        <f t="shared" si="20"/>
        <v>1.19076</v>
      </c>
      <c r="AB10" s="2">
        <f t="shared" si="21"/>
        <v>98.193779341832837</v>
      </c>
      <c r="AC10" s="3">
        <v>59538</v>
      </c>
      <c r="AD10" s="2">
        <v>1.6478200000000001</v>
      </c>
      <c r="AE10" s="2">
        <f t="shared" si="22"/>
        <v>1.6314080351662279</v>
      </c>
      <c r="AF10" s="2">
        <f t="shared" si="23"/>
        <v>1.22648</v>
      </c>
      <c r="AG10" s="2">
        <f t="shared" si="24"/>
        <v>98.139596969306268</v>
      </c>
      <c r="AH10" s="3">
        <v>61324</v>
      </c>
      <c r="AI10" s="2">
        <v>1.6436200000000001</v>
      </c>
      <c r="AJ10" s="2">
        <f t="shared" si="25"/>
        <v>1.6272498663445738</v>
      </c>
      <c r="AK10" s="2">
        <f t="shared" si="26"/>
        <v>1.11886</v>
      </c>
      <c r="AL10" s="2">
        <f t="shared" si="27"/>
        <v>98.302841844202931</v>
      </c>
      <c r="AM10" s="3">
        <v>55943</v>
      </c>
      <c r="AN10" s="2">
        <v>1.6452899999999999</v>
      </c>
      <c r="AO10" s="2">
        <f t="shared" si="28"/>
        <v>1.628903233471279</v>
      </c>
      <c r="AP10" s="2">
        <f t="shared" si="29"/>
        <v>1.07996</v>
      </c>
      <c r="AQ10" s="2">
        <f t="shared" si="30"/>
        <v>98.361847843398991</v>
      </c>
      <c r="AR10" s="3">
        <v>53998</v>
      </c>
      <c r="AS10" s="2">
        <v>1.6348100000000001</v>
      </c>
      <c r="AT10" s="2">
        <f t="shared" si="31"/>
        <v>1.6185276122210563</v>
      </c>
      <c r="AU10" s="2">
        <f t="shared" si="32"/>
        <v>1.3206800000000001</v>
      </c>
      <c r="AV10" s="2">
        <f t="shared" si="33"/>
        <v>97.996708405700389</v>
      </c>
      <c r="AW10" s="3">
        <v>66034</v>
      </c>
      <c r="AX10" s="2">
        <v>1.64812</v>
      </c>
      <c r="AY10" s="2">
        <f t="shared" si="34"/>
        <v>1.6317050472249175</v>
      </c>
      <c r="AZ10" s="2">
        <f t="shared" si="35"/>
        <v>1.0136400000000001</v>
      </c>
      <c r="BA10" s="2">
        <f t="shared" si="36"/>
        <v>98.462446246141482</v>
      </c>
      <c r="BB10" s="3">
        <v>50682</v>
      </c>
      <c r="BC10" s="2">
        <v>1.6459699999999999</v>
      </c>
      <c r="BD10" s="2">
        <f t="shared" si="4"/>
        <v>1.6295764608043086</v>
      </c>
      <c r="BE10" s="2">
        <f t="shared" si="37"/>
        <v>0.98814000000000002</v>
      </c>
      <c r="BF10" s="2">
        <f t="shared" si="5"/>
        <v>98.501126271321411</v>
      </c>
      <c r="BG10" s="3">
        <v>49407</v>
      </c>
      <c r="BH10" s="2">
        <v>1.6463099999999999</v>
      </c>
      <c r="BI10" s="2">
        <f t="shared" si="6"/>
        <v>1.6299130744708235</v>
      </c>
      <c r="BJ10" s="2">
        <f t="shared" si="38"/>
        <v>1.0246599999999999</v>
      </c>
      <c r="BK10" s="2">
        <f t="shared" si="7"/>
        <v>98.445730407808824</v>
      </c>
      <c r="BL10" s="3">
        <v>51233</v>
      </c>
      <c r="BM10" s="2">
        <v>1.6462600000000001</v>
      </c>
      <c r="BN10" s="2">
        <f t="shared" si="8"/>
        <v>1.629863572461042</v>
      </c>
      <c r="BO10" s="2">
        <f t="shared" si="39"/>
        <v>0.98904000000000003</v>
      </c>
      <c r="BP10" s="2">
        <f t="shared" si="9"/>
        <v>98.499761093962121</v>
      </c>
      <c r="BQ10" s="3">
        <v>49452</v>
      </c>
    </row>
    <row r="11" spans="1:69" x14ac:dyDescent="0.45">
      <c r="A11" s="1" t="s">
        <v>49</v>
      </c>
      <c r="B11" s="1">
        <v>0.90789799999999998</v>
      </c>
      <c r="C11" s="2">
        <v>3336080</v>
      </c>
      <c r="D11" s="3">
        <f t="shared" si="0"/>
        <v>66.721599999999995</v>
      </c>
      <c r="E11">
        <v>1.22458</v>
      </c>
      <c r="F11">
        <v>44797</v>
      </c>
      <c r="G11">
        <f t="shared" si="1"/>
        <v>0.89593999999999996</v>
      </c>
      <c r="H11">
        <f t="shared" si="2"/>
        <v>98.65719647010863</v>
      </c>
      <c r="I11" s="3">
        <f t="shared" si="3"/>
        <v>1.348807905733904</v>
      </c>
      <c r="J11" s="2">
        <v>1.2239800000000001</v>
      </c>
      <c r="K11" s="2">
        <f t="shared" si="10"/>
        <v>1.3481470385439775</v>
      </c>
      <c r="L11" s="2">
        <f t="shared" si="11"/>
        <v>1.0100800000000001</v>
      </c>
      <c r="M11" s="2">
        <f t="shared" si="12"/>
        <v>98.486127430996845</v>
      </c>
      <c r="N11" s="3">
        <v>50504</v>
      </c>
      <c r="O11" s="2">
        <v>1.2241</v>
      </c>
      <c r="P11" s="2">
        <f t="shared" si="13"/>
        <v>1.3482792119819627</v>
      </c>
      <c r="Q11" s="2">
        <f t="shared" si="14"/>
        <v>0.71553999999999995</v>
      </c>
      <c r="R11" s="2">
        <f t="shared" si="15"/>
        <v>98.927573679288258</v>
      </c>
      <c r="S11" s="3">
        <v>35777</v>
      </c>
      <c r="T11" s="2">
        <v>1.2213799999999999</v>
      </c>
      <c r="U11" s="2">
        <f t="shared" si="16"/>
        <v>1.345283280720962</v>
      </c>
      <c r="V11" s="2">
        <f t="shared" si="17"/>
        <v>0.81537999999999999</v>
      </c>
      <c r="W11" s="2">
        <f t="shared" si="18"/>
        <v>98.777936979928526</v>
      </c>
      <c r="X11" s="3">
        <v>40769</v>
      </c>
      <c r="Y11" s="2">
        <v>1.22618</v>
      </c>
      <c r="Z11" s="2">
        <f t="shared" si="19"/>
        <v>1.3505702182403752</v>
      </c>
      <c r="AA11" s="2">
        <f t="shared" si="20"/>
        <v>0.75644</v>
      </c>
      <c r="AB11" s="2">
        <f t="shared" si="21"/>
        <v>98.866274190067386</v>
      </c>
      <c r="AC11" s="3">
        <v>37822</v>
      </c>
      <c r="AD11" s="2">
        <v>1.22054</v>
      </c>
      <c r="AE11" s="2">
        <f t="shared" si="22"/>
        <v>1.3443580666550647</v>
      </c>
      <c r="AF11" s="2">
        <f t="shared" si="23"/>
        <v>1.0150999999999999</v>
      </c>
      <c r="AG11" s="2">
        <f t="shared" si="24"/>
        <v>98.478603630608376</v>
      </c>
      <c r="AH11" s="3">
        <v>50755</v>
      </c>
      <c r="AI11" s="2">
        <v>1.2247600000000001</v>
      </c>
      <c r="AJ11" s="2">
        <f t="shared" si="25"/>
        <v>1.3490061658908821</v>
      </c>
      <c r="AK11" s="2">
        <f t="shared" si="26"/>
        <v>0.87822</v>
      </c>
      <c r="AL11" s="2">
        <f t="shared" si="27"/>
        <v>98.683754586220957</v>
      </c>
      <c r="AM11" s="3">
        <v>43911</v>
      </c>
      <c r="AN11" s="2">
        <v>1.21906</v>
      </c>
      <c r="AO11" s="2">
        <f t="shared" si="28"/>
        <v>1.3427279275865791</v>
      </c>
      <c r="AP11" s="2">
        <f t="shared" si="29"/>
        <v>0.96026</v>
      </c>
      <c r="AQ11" s="2">
        <f t="shared" si="30"/>
        <v>98.560795904174952</v>
      </c>
      <c r="AR11" s="3">
        <v>48013</v>
      </c>
      <c r="AS11" s="2">
        <v>1.2134100000000001</v>
      </c>
      <c r="AT11" s="2">
        <f t="shared" si="31"/>
        <v>1.3365047615481036</v>
      </c>
      <c r="AU11" s="2">
        <f t="shared" si="32"/>
        <v>1.13872</v>
      </c>
      <c r="AV11" s="2">
        <f t="shared" si="33"/>
        <v>98.293326299129504</v>
      </c>
      <c r="AW11" s="3">
        <v>56936</v>
      </c>
      <c r="AX11" s="2">
        <v>1.22109</v>
      </c>
      <c r="AY11" s="2">
        <f t="shared" si="34"/>
        <v>1.3449638615791641</v>
      </c>
      <c r="AZ11" s="2">
        <f t="shared" si="35"/>
        <v>0.86582000000000003</v>
      </c>
      <c r="BA11" s="2">
        <f t="shared" si="36"/>
        <v>98.702339272439517</v>
      </c>
      <c r="BB11" s="3">
        <v>43291</v>
      </c>
      <c r="BC11" s="2">
        <v>1.22481</v>
      </c>
      <c r="BD11" s="2">
        <f t="shared" si="4"/>
        <v>1.3490612381567093</v>
      </c>
      <c r="BE11" s="2">
        <f t="shared" si="37"/>
        <v>0.89473999999999998</v>
      </c>
      <c r="BF11" s="2">
        <f t="shared" si="5"/>
        <v>98.658994988129777</v>
      </c>
      <c r="BG11" s="3">
        <v>44737</v>
      </c>
      <c r="BH11" s="2">
        <v>1.2252700000000001</v>
      </c>
      <c r="BI11" s="2">
        <f t="shared" si="6"/>
        <v>1.3495679030023198</v>
      </c>
      <c r="BJ11" s="2">
        <f t="shared" si="38"/>
        <v>0.84714</v>
      </c>
      <c r="BK11" s="2">
        <f t="shared" si="7"/>
        <v>98.730336202968758</v>
      </c>
      <c r="BL11" s="3">
        <v>42357</v>
      </c>
      <c r="BM11" s="2">
        <v>1.2225200000000001</v>
      </c>
      <c r="BN11" s="2">
        <f t="shared" si="8"/>
        <v>1.3465389283818228</v>
      </c>
      <c r="BO11" s="2">
        <f t="shared" si="39"/>
        <v>0.89590000000000003</v>
      </c>
      <c r="BP11" s="2">
        <f t="shared" si="9"/>
        <v>98.657256420709345</v>
      </c>
      <c r="BQ11" s="3">
        <v>44795</v>
      </c>
    </row>
    <row r="12" spans="1:69" x14ac:dyDescent="0.45">
      <c r="A12" s="1" t="s">
        <v>48</v>
      </c>
      <c r="B12" s="1">
        <v>0.92524600000000001</v>
      </c>
      <c r="C12" s="2">
        <v>3820792</v>
      </c>
      <c r="D12" s="3">
        <f t="shared" si="0"/>
        <v>76.415840000000003</v>
      </c>
      <c r="E12">
        <v>1.8021499999999999</v>
      </c>
      <c r="F12">
        <v>494</v>
      </c>
      <c r="G12">
        <f t="shared" si="1"/>
        <v>9.8799999999999999E-3</v>
      </c>
      <c r="H12">
        <f t="shared" si="2"/>
        <v>99.987070743447958</v>
      </c>
      <c r="I12" s="3">
        <f t="shared" si="3"/>
        <v>1.9477522734494392</v>
      </c>
      <c r="J12" s="2">
        <v>1.7935399999999999</v>
      </c>
      <c r="K12" s="2">
        <f t="shared" si="10"/>
        <v>1.938446640136785</v>
      </c>
      <c r="L12" s="2">
        <f t="shared" si="11"/>
        <v>0.37659999999999999</v>
      </c>
      <c r="M12" s="2">
        <f t="shared" si="12"/>
        <v>99.507170241143726</v>
      </c>
      <c r="N12" s="3">
        <v>18830</v>
      </c>
      <c r="O12" s="2">
        <v>1.7966500000000001</v>
      </c>
      <c r="P12" s="2">
        <f t="shared" si="13"/>
        <v>1.941807908383284</v>
      </c>
      <c r="Q12" s="2">
        <f t="shared" si="14"/>
        <v>9.7599999999999996E-3</v>
      </c>
      <c r="R12" s="2">
        <f t="shared" si="15"/>
        <v>99.987227778952644</v>
      </c>
      <c r="S12" s="3">
        <v>488</v>
      </c>
      <c r="T12" s="2">
        <v>1.80019</v>
      </c>
      <c r="U12" s="2">
        <f t="shared" si="16"/>
        <v>1.9456339178985913</v>
      </c>
      <c r="V12" s="2">
        <f t="shared" si="17"/>
        <v>0.71140000000000003</v>
      </c>
      <c r="W12" s="2">
        <f t="shared" si="18"/>
        <v>99.069041183084565</v>
      </c>
      <c r="X12" s="3">
        <v>35570</v>
      </c>
      <c r="Y12" s="2">
        <v>1.7898700000000001</v>
      </c>
      <c r="Z12" s="2">
        <f t="shared" si="19"/>
        <v>1.934480127447187</v>
      </c>
      <c r="AA12" s="2">
        <f t="shared" si="20"/>
        <v>0.54498000000000002</v>
      </c>
      <c r="AB12" s="2">
        <f t="shared" si="21"/>
        <v>99.286823255492578</v>
      </c>
      <c r="AC12" s="3">
        <v>27249</v>
      </c>
      <c r="AD12" s="2">
        <v>1.8002199999999999</v>
      </c>
      <c r="AE12" s="2">
        <f t="shared" si="22"/>
        <v>1.9456663417080429</v>
      </c>
      <c r="AF12" s="2">
        <f t="shared" si="23"/>
        <v>0.36049999999999999</v>
      </c>
      <c r="AG12" s="2">
        <f t="shared" si="24"/>
        <v>99.528239171355054</v>
      </c>
      <c r="AH12" s="3">
        <v>18025</v>
      </c>
      <c r="AI12" s="2">
        <v>1.8016700000000001</v>
      </c>
      <c r="AJ12" s="2">
        <f t="shared" si="25"/>
        <v>1.9472334924982113</v>
      </c>
      <c r="AK12" s="2">
        <f t="shared" si="26"/>
        <v>4.7460000000000002E-2</v>
      </c>
      <c r="AL12" s="2">
        <f t="shared" si="27"/>
        <v>99.937892457898784</v>
      </c>
      <c r="AM12" s="3">
        <v>2373</v>
      </c>
      <c r="AN12" s="2">
        <v>1.7982100000000001</v>
      </c>
      <c r="AO12" s="2">
        <f t="shared" si="28"/>
        <v>1.9434939464747754</v>
      </c>
      <c r="AP12" s="2">
        <f t="shared" si="29"/>
        <v>2.1780000000000001E-2</v>
      </c>
      <c r="AQ12" s="2">
        <f t="shared" si="30"/>
        <v>99.97149805590044</v>
      </c>
      <c r="AR12" s="3">
        <v>1089</v>
      </c>
      <c r="AS12" s="2">
        <v>1.79365</v>
      </c>
      <c r="AT12" s="2">
        <f t="shared" si="31"/>
        <v>1.9385655274381084</v>
      </c>
      <c r="AU12" s="2">
        <f t="shared" si="32"/>
        <v>0.36864000000000002</v>
      </c>
      <c r="AV12" s="2">
        <f t="shared" si="33"/>
        <v>99.517586929620876</v>
      </c>
      <c r="AW12" s="3">
        <v>18432</v>
      </c>
      <c r="AX12" s="2">
        <v>1.7997300000000001</v>
      </c>
      <c r="AY12" s="2">
        <f t="shared" si="34"/>
        <v>1.9451367528203312</v>
      </c>
      <c r="AZ12" s="2">
        <f t="shared" si="35"/>
        <v>1.0019999999999999E-2</v>
      </c>
      <c r="BA12" s="2">
        <f t="shared" si="36"/>
        <v>99.986887535359173</v>
      </c>
      <c r="BB12" s="3">
        <v>501</v>
      </c>
      <c r="BC12" s="2">
        <v>1.79823</v>
      </c>
      <c r="BD12" s="2">
        <f t="shared" si="4"/>
        <v>1.9435155623477431</v>
      </c>
      <c r="BE12" s="2">
        <f t="shared" si="37"/>
        <v>9.9399999999999992E-3</v>
      </c>
      <c r="BF12" s="2">
        <f t="shared" si="5"/>
        <v>99.986992225695616</v>
      </c>
      <c r="BG12" s="3">
        <v>497</v>
      </c>
      <c r="BH12" s="2">
        <v>1.80016</v>
      </c>
      <c r="BI12" s="2">
        <f t="shared" si="6"/>
        <v>1.9456014940891395</v>
      </c>
      <c r="BJ12" s="2">
        <f t="shared" si="38"/>
        <v>9.9000000000000008E-3</v>
      </c>
      <c r="BK12" s="2">
        <f t="shared" si="7"/>
        <v>99.98704457086383</v>
      </c>
      <c r="BL12" s="3">
        <v>495</v>
      </c>
      <c r="BM12" s="2">
        <v>1.80186</v>
      </c>
      <c r="BN12" s="2">
        <f t="shared" si="8"/>
        <v>1.9474388432914058</v>
      </c>
      <c r="BO12" s="2">
        <f t="shared" si="39"/>
        <v>1.04E-2</v>
      </c>
      <c r="BP12" s="2">
        <f t="shared" si="9"/>
        <v>99.986390256261004</v>
      </c>
      <c r="BQ12" s="3">
        <v>520</v>
      </c>
    </row>
    <row r="13" spans="1:69" x14ac:dyDescent="0.45">
      <c r="A13" s="1" t="s">
        <v>45</v>
      </c>
      <c r="B13" s="1">
        <v>0.93812399999999996</v>
      </c>
      <c r="C13" s="2">
        <v>4033919</v>
      </c>
      <c r="D13" s="3">
        <f t="shared" si="0"/>
        <v>80.678380000000004</v>
      </c>
      <c r="E13">
        <v>1.5574399999999999</v>
      </c>
      <c r="F13">
        <v>50853</v>
      </c>
      <c r="G13">
        <f t="shared" si="1"/>
        <v>1.0170600000000001</v>
      </c>
      <c r="H13">
        <f t="shared" si="2"/>
        <v>98.739364870737361</v>
      </c>
      <c r="I13" s="3">
        <f t="shared" si="3"/>
        <v>1.6601643279566454</v>
      </c>
      <c r="J13" s="2">
        <v>1.55704</v>
      </c>
      <c r="K13" s="2">
        <f t="shared" si="10"/>
        <v>1.6597379450904146</v>
      </c>
      <c r="L13" s="2">
        <f t="shared" si="11"/>
        <v>1.02016</v>
      </c>
      <c r="M13" s="2">
        <f t="shared" si="12"/>
        <v>98.735522453475141</v>
      </c>
      <c r="N13" s="3">
        <v>51008</v>
      </c>
      <c r="O13" s="2">
        <v>1.5574600000000001</v>
      </c>
      <c r="P13" s="2">
        <f t="shared" si="13"/>
        <v>1.660185647099957</v>
      </c>
      <c r="Q13" s="2">
        <f t="shared" si="14"/>
        <v>1.0016799999999999</v>
      </c>
      <c r="R13" s="2">
        <f t="shared" si="15"/>
        <v>98.758428218315743</v>
      </c>
      <c r="S13" s="3">
        <v>50084</v>
      </c>
      <c r="T13" s="2">
        <v>1.5570299999999999</v>
      </c>
      <c r="U13" s="2">
        <f t="shared" si="16"/>
        <v>1.6597272855187586</v>
      </c>
      <c r="V13" s="2">
        <f t="shared" si="17"/>
        <v>1.0054399999999999</v>
      </c>
      <c r="W13" s="2">
        <f t="shared" si="18"/>
        <v>98.753767738023498</v>
      </c>
      <c r="X13" s="3">
        <v>50272</v>
      </c>
      <c r="Y13" s="2">
        <v>1.55789</v>
      </c>
      <c r="Z13" s="2">
        <f t="shared" si="19"/>
        <v>1.6606440086811551</v>
      </c>
      <c r="AA13" s="2">
        <f t="shared" si="20"/>
        <v>1.0027999999999999</v>
      </c>
      <c r="AB13" s="2">
        <f t="shared" si="21"/>
        <v>98.757039990143596</v>
      </c>
      <c r="AC13" s="3">
        <v>50140</v>
      </c>
      <c r="AD13" s="2">
        <v>1.5598399999999999</v>
      </c>
      <c r="AE13" s="2">
        <f t="shared" si="22"/>
        <v>1.6627226251540308</v>
      </c>
      <c r="AF13" s="2">
        <f t="shared" si="23"/>
        <v>1.0350200000000001</v>
      </c>
      <c r="AG13" s="2">
        <f t="shared" si="24"/>
        <v>98.71710364040527</v>
      </c>
      <c r="AH13" s="3">
        <v>51751</v>
      </c>
      <c r="AI13" s="2">
        <v>1.5582499999999999</v>
      </c>
      <c r="AJ13" s="2">
        <f t="shared" si="25"/>
        <v>1.6610277532607629</v>
      </c>
      <c r="AK13" s="2">
        <f t="shared" si="26"/>
        <v>0.68511999999999995</v>
      </c>
      <c r="AL13" s="2">
        <f t="shared" si="27"/>
        <v>99.15080099526044</v>
      </c>
      <c r="AM13" s="3">
        <v>34256</v>
      </c>
      <c r="AN13" s="2">
        <v>1.5566199999999999</v>
      </c>
      <c r="AO13" s="2">
        <f t="shared" si="28"/>
        <v>1.659290243080872</v>
      </c>
      <c r="AP13" s="2">
        <f t="shared" si="29"/>
        <v>0.99197999999999997</v>
      </c>
      <c r="AQ13" s="2">
        <f t="shared" si="30"/>
        <v>98.770451265878165</v>
      </c>
      <c r="AR13" s="3">
        <v>49599</v>
      </c>
      <c r="AS13" s="2">
        <v>1.5579799999999999</v>
      </c>
      <c r="AT13" s="2">
        <f t="shared" si="31"/>
        <v>1.6607399448260571</v>
      </c>
      <c r="AU13" s="2">
        <f t="shared" si="32"/>
        <v>0.99990000000000001</v>
      </c>
      <c r="AV13" s="2">
        <f t="shared" si="33"/>
        <v>98.760634509517914</v>
      </c>
      <c r="AW13" s="3">
        <v>49995</v>
      </c>
      <c r="AX13" s="2">
        <v>1.55741</v>
      </c>
      <c r="AY13" s="2">
        <f t="shared" si="34"/>
        <v>1.6601323492416782</v>
      </c>
      <c r="AZ13" s="2">
        <f t="shared" si="35"/>
        <v>0.95616000000000001</v>
      </c>
      <c r="BA13" s="2">
        <f t="shared" si="36"/>
        <v>98.814849777598411</v>
      </c>
      <c r="BB13" s="3">
        <v>47808</v>
      </c>
      <c r="BC13" s="2">
        <v>1.55755</v>
      </c>
      <c r="BD13" s="2">
        <f t="shared" si="4"/>
        <v>1.660281583244859</v>
      </c>
      <c r="BE13" s="2">
        <f t="shared" si="37"/>
        <v>1.0114799999999999</v>
      </c>
      <c r="BF13" s="2">
        <f t="shared" si="5"/>
        <v>98.746281221809355</v>
      </c>
      <c r="BG13" s="3">
        <v>50574</v>
      </c>
      <c r="BH13" s="2">
        <v>1.55708</v>
      </c>
      <c r="BI13" s="2">
        <f t="shared" si="6"/>
        <v>1.6597805833770376</v>
      </c>
      <c r="BJ13" s="2">
        <f t="shared" si="38"/>
        <v>1.0103800000000001</v>
      </c>
      <c r="BK13" s="2">
        <f t="shared" si="7"/>
        <v>98.747644660192734</v>
      </c>
      <c r="BL13" s="3">
        <v>50519</v>
      </c>
      <c r="BM13" s="2">
        <v>1.5551200000000001</v>
      </c>
      <c r="BN13" s="2">
        <f t="shared" si="8"/>
        <v>1.6576913073325064</v>
      </c>
      <c r="BO13" s="2">
        <f t="shared" si="39"/>
        <v>1.0226200000000001</v>
      </c>
      <c r="BP13" s="2">
        <f t="shared" si="9"/>
        <v>98.73247330945415</v>
      </c>
      <c r="BQ13" s="3">
        <v>51131</v>
      </c>
    </row>
    <row r="14" spans="1:69" x14ac:dyDescent="0.45">
      <c r="A14" s="1" t="s">
        <v>46</v>
      </c>
      <c r="B14" s="1">
        <v>0.94010899999999997</v>
      </c>
      <c r="C14" s="2">
        <v>4040254</v>
      </c>
      <c r="D14" s="3">
        <f t="shared" si="0"/>
        <v>80.805080000000004</v>
      </c>
      <c r="E14">
        <v>1.5599099999999999</v>
      </c>
      <c r="F14">
        <v>45189</v>
      </c>
      <c r="G14">
        <f t="shared" si="1"/>
        <v>0.90378000000000003</v>
      </c>
      <c r="H14">
        <f t="shared" si="2"/>
        <v>98.881530715643123</v>
      </c>
      <c r="I14" s="3">
        <f t="shared" si="3"/>
        <v>1.6592863167994349</v>
      </c>
      <c r="J14" s="2">
        <v>1.5583499999999999</v>
      </c>
      <c r="K14" s="2">
        <f t="shared" si="10"/>
        <v>1.6576269347490555</v>
      </c>
      <c r="L14" s="2">
        <f t="shared" si="11"/>
        <v>0.95677999999999996</v>
      </c>
      <c r="M14" s="2">
        <f t="shared" si="12"/>
        <v>98.815940779960869</v>
      </c>
      <c r="N14" s="3">
        <v>47839</v>
      </c>
      <c r="O14" s="2">
        <v>1.5569500000000001</v>
      </c>
      <c r="P14" s="2">
        <f t="shared" si="13"/>
        <v>1.6561377457294846</v>
      </c>
      <c r="Q14" s="2">
        <f t="shared" si="14"/>
        <v>0.96487999999999996</v>
      </c>
      <c r="R14" s="2">
        <f t="shared" si="15"/>
        <v>98.805916657715088</v>
      </c>
      <c r="S14" s="3">
        <v>48244</v>
      </c>
      <c r="T14" s="2">
        <v>1.55663</v>
      </c>
      <c r="U14" s="2">
        <f t="shared" si="16"/>
        <v>1.6557973596678683</v>
      </c>
      <c r="V14" s="2">
        <f t="shared" si="17"/>
        <v>0.90600000000000003</v>
      </c>
      <c r="W14" s="2">
        <f t="shared" si="18"/>
        <v>98.878783363620201</v>
      </c>
      <c r="X14" s="3">
        <v>45300</v>
      </c>
      <c r="Y14" s="2">
        <v>1.5584899999999999</v>
      </c>
      <c r="Z14" s="2">
        <f t="shared" si="19"/>
        <v>1.6577758536510128</v>
      </c>
      <c r="AA14" s="2">
        <f t="shared" si="20"/>
        <v>0.90654000000000001</v>
      </c>
      <c r="AB14" s="2">
        <f t="shared" si="21"/>
        <v>98.878115088803824</v>
      </c>
      <c r="AC14" s="3">
        <v>45327</v>
      </c>
      <c r="AD14" s="2">
        <v>1.5588</v>
      </c>
      <c r="AE14" s="2">
        <f t="shared" si="22"/>
        <v>1.6581056026482035</v>
      </c>
      <c r="AF14" s="2">
        <f t="shared" si="23"/>
        <v>1.1920599999999999</v>
      </c>
      <c r="AG14" s="2">
        <f t="shared" si="24"/>
        <v>98.524770967369875</v>
      </c>
      <c r="AH14" s="3">
        <v>59603</v>
      </c>
      <c r="AI14" s="2">
        <v>1.5563499999999999</v>
      </c>
      <c r="AJ14" s="2">
        <f t="shared" si="25"/>
        <v>1.6554995218639541</v>
      </c>
      <c r="AK14" s="2">
        <f t="shared" si="26"/>
        <v>0.97053999999999996</v>
      </c>
      <c r="AL14" s="2">
        <f t="shared" si="27"/>
        <v>98.798912147602607</v>
      </c>
      <c r="AM14" s="3">
        <v>48527</v>
      </c>
      <c r="AN14" s="2">
        <v>1.55688</v>
      </c>
      <c r="AO14" s="2">
        <f t="shared" si="28"/>
        <v>1.6560632862785061</v>
      </c>
      <c r="AP14" s="2">
        <f t="shared" si="29"/>
        <v>1.0347999999999999</v>
      </c>
      <c r="AQ14" s="2">
        <f t="shared" si="30"/>
        <v>98.719387444452749</v>
      </c>
      <c r="AR14" s="3">
        <v>51740</v>
      </c>
      <c r="AS14" s="2">
        <v>1.55661</v>
      </c>
      <c r="AT14" s="2">
        <f t="shared" si="31"/>
        <v>1.6557760855390173</v>
      </c>
      <c r="AU14" s="2">
        <f t="shared" si="32"/>
        <v>1.0321400000000001</v>
      </c>
      <c r="AV14" s="2">
        <f t="shared" si="33"/>
        <v>98.722679316696428</v>
      </c>
      <c r="AW14" s="3">
        <v>51607</v>
      </c>
      <c r="AX14" s="2">
        <v>1.5587299999999999</v>
      </c>
      <c r="AY14" s="2">
        <f t="shared" si="34"/>
        <v>1.658031143197225</v>
      </c>
      <c r="AZ14" s="2">
        <f t="shared" si="35"/>
        <v>0.97126000000000001</v>
      </c>
      <c r="BA14" s="2">
        <f t="shared" si="36"/>
        <v>98.798021114514086</v>
      </c>
      <c r="BB14" s="3">
        <v>48563</v>
      </c>
      <c r="BC14" s="2">
        <v>1.5570299999999999</v>
      </c>
      <c r="BD14" s="2">
        <f t="shared" si="4"/>
        <v>1.6562228422448886</v>
      </c>
      <c r="BE14" s="2">
        <f t="shared" si="37"/>
        <v>0.97092000000000001</v>
      </c>
      <c r="BF14" s="2">
        <f t="shared" si="5"/>
        <v>98.798441880139208</v>
      </c>
      <c r="BG14" s="3">
        <v>48546</v>
      </c>
      <c r="BH14" s="2">
        <v>1.5587800000000001</v>
      </c>
      <c r="BI14" s="2">
        <f t="shared" si="6"/>
        <v>1.6580843285193527</v>
      </c>
      <c r="BJ14" s="2">
        <f t="shared" si="38"/>
        <v>0.96452000000000004</v>
      </c>
      <c r="BK14" s="2">
        <f t="shared" si="7"/>
        <v>98.806362174259348</v>
      </c>
      <c r="BL14" s="3">
        <v>48226</v>
      </c>
      <c r="BM14" s="2">
        <v>1.5587800000000001</v>
      </c>
      <c r="BN14" s="2">
        <f t="shared" si="8"/>
        <v>1.6580843285193527</v>
      </c>
      <c r="BO14" s="2">
        <f t="shared" si="39"/>
        <v>1.0324199999999999</v>
      </c>
      <c r="BP14" s="2">
        <f t="shared" si="9"/>
        <v>98.722332803828678</v>
      </c>
      <c r="BQ14" s="3">
        <v>51621</v>
      </c>
    </row>
    <row r="15" spans="1:69" x14ac:dyDescent="0.45">
      <c r="A15" s="1" t="s">
        <v>47</v>
      </c>
      <c r="B15" s="1">
        <v>0.93705099999999997</v>
      </c>
      <c r="C15" s="2">
        <v>4087300</v>
      </c>
      <c r="D15" s="3">
        <f t="shared" si="0"/>
        <v>81.745999999999995</v>
      </c>
      <c r="E15">
        <v>1.7320899999999999</v>
      </c>
      <c r="F15">
        <v>87145</v>
      </c>
      <c r="G15">
        <f t="shared" si="1"/>
        <v>1.7428999999999999</v>
      </c>
      <c r="H15">
        <f t="shared" si="2"/>
        <v>97.867907909867142</v>
      </c>
      <c r="I15" s="3">
        <f t="shared" si="3"/>
        <v>1.8484479500048556</v>
      </c>
      <c r="J15" s="2">
        <v>1.7300199999999999</v>
      </c>
      <c r="K15" s="2">
        <f t="shared" si="10"/>
        <v>1.8462388920133481</v>
      </c>
      <c r="L15" s="2">
        <f t="shared" si="11"/>
        <v>1.6442399999999999</v>
      </c>
      <c r="M15" s="2">
        <f t="shared" si="12"/>
        <v>97.988598830523827</v>
      </c>
      <c r="N15" s="3">
        <v>82212</v>
      </c>
      <c r="O15" s="2">
        <v>1.72139</v>
      </c>
      <c r="P15" s="2">
        <f t="shared" si="13"/>
        <v>1.8370291478265324</v>
      </c>
      <c r="Q15" s="2">
        <f t="shared" si="14"/>
        <v>1.52918</v>
      </c>
      <c r="R15" s="2">
        <f t="shared" si="15"/>
        <v>98.129351894893944</v>
      </c>
      <c r="S15" s="3">
        <v>76459</v>
      </c>
      <c r="T15" s="2">
        <v>1.72183</v>
      </c>
      <c r="U15" s="2">
        <f t="shared" si="16"/>
        <v>1.8374987060469494</v>
      </c>
      <c r="V15" s="2">
        <f t="shared" si="17"/>
        <v>1.5954200000000001</v>
      </c>
      <c r="W15" s="2">
        <f t="shared" si="18"/>
        <v>98.048320407114716</v>
      </c>
      <c r="X15" s="3">
        <v>79771</v>
      </c>
      <c r="Y15" s="2">
        <v>1.71475</v>
      </c>
      <c r="Z15" s="2">
        <f t="shared" si="19"/>
        <v>1.8299430874093299</v>
      </c>
      <c r="AA15" s="2">
        <f t="shared" si="20"/>
        <v>2.41588</v>
      </c>
      <c r="AB15" s="2">
        <f t="shared" si="21"/>
        <v>97.044650502776904</v>
      </c>
      <c r="AC15" s="3">
        <v>120794</v>
      </c>
      <c r="AD15" s="2">
        <v>1.7327600000000001</v>
      </c>
      <c r="AE15" s="2">
        <f t="shared" si="22"/>
        <v>1.8491629591132182</v>
      </c>
      <c r="AF15" s="2">
        <f t="shared" si="23"/>
        <v>1.6819599999999999</v>
      </c>
      <c r="AG15" s="2">
        <f t="shared" si="24"/>
        <v>97.942455899982875</v>
      </c>
      <c r="AH15" s="3">
        <v>84098</v>
      </c>
      <c r="AI15" s="2">
        <v>1.73342</v>
      </c>
      <c r="AJ15" s="2">
        <f t="shared" si="25"/>
        <v>1.8498672964438436</v>
      </c>
      <c r="AK15" s="2">
        <f t="shared" si="26"/>
        <v>1.9257</v>
      </c>
      <c r="AL15" s="2">
        <f t="shared" si="27"/>
        <v>97.644288405548878</v>
      </c>
      <c r="AM15" s="3">
        <v>96285</v>
      </c>
      <c r="AN15" s="2">
        <v>1.73309</v>
      </c>
      <c r="AO15" s="2">
        <f t="shared" si="28"/>
        <v>1.8495151277785309</v>
      </c>
      <c r="AP15" s="2">
        <f t="shared" si="29"/>
        <v>1.4049199999999999</v>
      </c>
      <c r="AQ15" s="2">
        <f t="shared" si="30"/>
        <v>98.281359332566737</v>
      </c>
      <c r="AR15" s="3">
        <v>70246</v>
      </c>
      <c r="AS15" s="2">
        <v>1.7326699999999999</v>
      </c>
      <c r="AT15" s="2">
        <f t="shared" si="31"/>
        <v>1.8490669131135873</v>
      </c>
      <c r="AU15" s="2">
        <f t="shared" si="32"/>
        <v>0.67815999999999999</v>
      </c>
      <c r="AV15" s="2">
        <f t="shared" si="33"/>
        <v>99.170405891419762</v>
      </c>
      <c r="AW15" s="3">
        <v>33908</v>
      </c>
      <c r="AX15" s="2">
        <v>1.7319199999999999</v>
      </c>
      <c r="AY15" s="2">
        <f t="shared" si="34"/>
        <v>1.8482665297833309</v>
      </c>
      <c r="AZ15" s="2">
        <f t="shared" si="35"/>
        <v>1.1707799999999999</v>
      </c>
      <c r="BA15" s="2">
        <f t="shared" si="36"/>
        <v>98.567783133119661</v>
      </c>
      <c r="BB15" s="3">
        <v>58539</v>
      </c>
      <c r="BC15" s="2">
        <v>1.7317499999999999</v>
      </c>
      <c r="BD15" s="2">
        <f t="shared" si="4"/>
        <v>1.848085109561806</v>
      </c>
      <c r="BE15" s="2">
        <f t="shared" si="37"/>
        <v>1.27068</v>
      </c>
      <c r="BF15" s="2">
        <f t="shared" si="5"/>
        <v>98.445575318670038</v>
      </c>
      <c r="BG15" s="3">
        <v>63534</v>
      </c>
      <c r="BH15" s="2">
        <v>1.73169</v>
      </c>
      <c r="BI15" s="2">
        <f t="shared" si="6"/>
        <v>1.8480210788953857</v>
      </c>
      <c r="BJ15" s="2">
        <f t="shared" si="38"/>
        <v>1.2518800000000001</v>
      </c>
      <c r="BK15" s="2">
        <f t="shared" si="7"/>
        <v>98.468573385853745</v>
      </c>
      <c r="BL15" s="3">
        <v>62594</v>
      </c>
      <c r="BM15" s="2">
        <v>1.7316499999999999</v>
      </c>
      <c r="BN15" s="2">
        <f t="shared" si="8"/>
        <v>1.8479783917844386</v>
      </c>
      <c r="BO15" s="2">
        <f t="shared" si="39"/>
        <v>1.06558</v>
      </c>
      <c r="BP15" s="2">
        <f t="shared" si="9"/>
        <v>98.696474445232795</v>
      </c>
      <c r="BQ15" s="3">
        <v>53279</v>
      </c>
    </row>
    <row r="16" spans="1:69" x14ac:dyDescent="0.45">
      <c r="A16" s="1" t="s">
        <v>38</v>
      </c>
      <c r="B16" s="1">
        <v>1.2341599999999999</v>
      </c>
      <c r="C16" s="2">
        <v>220057</v>
      </c>
      <c r="D16" s="3">
        <f t="shared" si="0"/>
        <v>4.4011399999999998</v>
      </c>
      <c r="E16">
        <v>1.26902</v>
      </c>
      <c r="F16">
        <v>55395</v>
      </c>
      <c r="G16">
        <f t="shared" si="1"/>
        <v>1.1079000000000001</v>
      </c>
      <c r="H16">
        <f t="shared" si="2"/>
        <v>74.82697664695965</v>
      </c>
      <c r="I16" s="3">
        <f t="shared" si="3"/>
        <v>1.0282459324560835</v>
      </c>
      <c r="J16" s="2">
        <v>1.26755</v>
      </c>
      <c r="K16" s="2">
        <f t="shared" si="10"/>
        <v>1.0270548389187788</v>
      </c>
      <c r="L16" s="2">
        <f t="shared" si="11"/>
        <v>1.27654</v>
      </c>
      <c r="M16" s="2">
        <f t="shared" si="12"/>
        <v>70.995242141808717</v>
      </c>
      <c r="N16" s="3">
        <v>63827</v>
      </c>
      <c r="O16" s="2">
        <v>1.2684599999999999</v>
      </c>
      <c r="P16" s="2">
        <f t="shared" si="13"/>
        <v>1.0277921825371104</v>
      </c>
      <c r="Q16" s="2">
        <f t="shared" si="14"/>
        <v>1.07294</v>
      </c>
      <c r="R16" s="2">
        <f t="shared" si="15"/>
        <v>75.621316295323481</v>
      </c>
      <c r="S16" s="3">
        <v>53647</v>
      </c>
      <c r="T16" s="2">
        <v>1.2679400000000001</v>
      </c>
      <c r="U16" s="2">
        <f t="shared" si="16"/>
        <v>1.0273708433266353</v>
      </c>
      <c r="V16" s="2">
        <f t="shared" si="17"/>
        <v>1.1279600000000001</v>
      </c>
      <c r="W16" s="2">
        <f t="shared" si="18"/>
        <v>74.371185647355006</v>
      </c>
      <c r="X16" s="3">
        <v>56398</v>
      </c>
      <c r="Y16" s="2">
        <v>1.26759</v>
      </c>
      <c r="Z16" s="2">
        <f t="shared" si="19"/>
        <v>1.0270872496272769</v>
      </c>
      <c r="AA16" s="2">
        <f t="shared" si="20"/>
        <v>1.1860999999999999</v>
      </c>
      <c r="AB16" s="2">
        <f t="shared" si="21"/>
        <v>73.050164275619494</v>
      </c>
      <c r="AC16" s="3">
        <v>59305</v>
      </c>
      <c r="AD16" s="2">
        <v>1.2700400000000001</v>
      </c>
      <c r="AE16" s="2">
        <f t="shared" si="22"/>
        <v>1.0290724055227849</v>
      </c>
      <c r="AF16" s="2">
        <f t="shared" si="23"/>
        <v>1.10442</v>
      </c>
      <c r="AG16" s="2">
        <f t="shared" si="24"/>
        <v>74.906047069622858</v>
      </c>
      <c r="AH16" s="3">
        <v>55221</v>
      </c>
      <c r="AI16" s="2">
        <v>1.2683599999999999</v>
      </c>
      <c r="AJ16" s="2">
        <f t="shared" si="25"/>
        <v>1.0277111557658651</v>
      </c>
      <c r="AK16" s="2">
        <f t="shared" si="26"/>
        <v>1.12218</v>
      </c>
      <c r="AL16" s="2">
        <f t="shared" si="27"/>
        <v>74.502515257410579</v>
      </c>
      <c r="AM16" s="3">
        <v>56109</v>
      </c>
      <c r="AN16" s="2">
        <v>1.26685</v>
      </c>
      <c r="AO16" s="2">
        <f t="shared" si="28"/>
        <v>1.0264876515200623</v>
      </c>
      <c r="AP16" s="2">
        <f t="shared" si="29"/>
        <v>1.1630400000000001</v>
      </c>
      <c r="AQ16" s="2">
        <f t="shared" si="30"/>
        <v>73.574119432692427</v>
      </c>
      <c r="AR16" s="3">
        <v>58152</v>
      </c>
      <c r="AS16" s="2">
        <v>1.26572</v>
      </c>
      <c r="AT16" s="2">
        <f t="shared" si="31"/>
        <v>1.0255720490049913</v>
      </c>
      <c r="AU16" s="2">
        <f t="shared" si="32"/>
        <v>1.20496</v>
      </c>
      <c r="AV16" s="2">
        <f t="shared" si="33"/>
        <v>72.621638939002182</v>
      </c>
      <c r="AW16" s="3">
        <v>60248</v>
      </c>
      <c r="AX16" s="2">
        <v>1.26901</v>
      </c>
      <c r="AY16" s="2">
        <f t="shared" si="34"/>
        <v>1.0282378297789589</v>
      </c>
      <c r="AZ16" s="2">
        <f t="shared" si="35"/>
        <v>1.1026400000000001</v>
      </c>
      <c r="BA16" s="2">
        <f t="shared" si="36"/>
        <v>74.94649113638738</v>
      </c>
      <c r="BB16" s="3">
        <v>55132</v>
      </c>
      <c r="BC16" s="2">
        <v>1.2692399999999999</v>
      </c>
      <c r="BD16" s="2">
        <f t="shared" si="4"/>
        <v>1.0284241913528229</v>
      </c>
      <c r="BE16" s="2">
        <f t="shared" si="37"/>
        <v>1.1153</v>
      </c>
      <c r="BF16" s="2">
        <f t="shared" si="5"/>
        <v>74.6588383918712</v>
      </c>
      <c r="BG16" s="3">
        <v>55765</v>
      </c>
      <c r="BH16" s="2">
        <v>1.2683500000000001</v>
      </c>
      <c r="BI16" s="2">
        <f t="shared" si="6"/>
        <v>1.0277030530887405</v>
      </c>
      <c r="BJ16" s="2">
        <f t="shared" si="38"/>
        <v>1.1059000000000001</v>
      </c>
      <c r="BK16" s="2">
        <f t="shared" si="7"/>
        <v>74.872419418605176</v>
      </c>
      <c r="BL16" s="3">
        <v>55295</v>
      </c>
      <c r="BM16" s="2">
        <v>1.2678199999999999</v>
      </c>
      <c r="BN16" s="2">
        <f t="shared" si="8"/>
        <v>1.0272736112011409</v>
      </c>
      <c r="BO16" s="2">
        <f t="shared" si="39"/>
        <v>1.12534</v>
      </c>
      <c r="BP16" s="2">
        <f t="shared" si="9"/>
        <v>74.430715678210646</v>
      </c>
      <c r="BQ16" s="3">
        <v>56267</v>
      </c>
    </row>
    <row r="17" spans="1:69" x14ac:dyDescent="0.45">
      <c r="A17" s="1" t="s">
        <v>39</v>
      </c>
      <c r="B17" s="1">
        <v>0.24413299999999999</v>
      </c>
      <c r="C17" s="2">
        <v>543520</v>
      </c>
      <c r="D17" s="3">
        <f t="shared" si="0"/>
        <v>10.8704</v>
      </c>
      <c r="E17">
        <v>0.25264700000000001</v>
      </c>
      <c r="F17">
        <v>52101</v>
      </c>
      <c r="G17">
        <f t="shared" si="1"/>
        <v>1.0420199999999999</v>
      </c>
      <c r="H17">
        <f t="shared" si="2"/>
        <v>90.414152193111576</v>
      </c>
      <c r="I17" s="3">
        <f t="shared" si="3"/>
        <v>1.0348744331982977</v>
      </c>
      <c r="J17" s="2">
        <v>0.25239</v>
      </c>
      <c r="K17" s="2">
        <f t="shared" si="10"/>
        <v>1.0338217283202189</v>
      </c>
      <c r="L17" s="2">
        <f t="shared" si="11"/>
        <v>1.30288</v>
      </c>
      <c r="M17" s="2">
        <f t="shared" si="12"/>
        <v>88.014424492198998</v>
      </c>
      <c r="N17" s="3">
        <v>65144</v>
      </c>
      <c r="O17" s="2">
        <v>0.25246200000000002</v>
      </c>
      <c r="P17" s="2">
        <f t="shared" si="13"/>
        <v>1.0341166495311982</v>
      </c>
      <c r="Q17" s="2">
        <f t="shared" si="14"/>
        <v>1.03054</v>
      </c>
      <c r="R17" s="2">
        <f t="shared" si="15"/>
        <v>90.519760082425677</v>
      </c>
      <c r="S17" s="3">
        <v>51527</v>
      </c>
      <c r="T17" s="2">
        <v>0.25242700000000001</v>
      </c>
      <c r="U17" s="2">
        <f t="shared" si="16"/>
        <v>1.0339732850536389</v>
      </c>
      <c r="V17" s="2">
        <f t="shared" si="17"/>
        <v>1.07938</v>
      </c>
      <c r="W17" s="2">
        <f t="shared" si="18"/>
        <v>90.070466588166028</v>
      </c>
      <c r="X17" s="3">
        <v>53969</v>
      </c>
      <c r="Y17" s="2">
        <v>0.25226100000000001</v>
      </c>
      <c r="Z17" s="2">
        <f t="shared" si="19"/>
        <v>1.0332933278172145</v>
      </c>
      <c r="AA17" s="2">
        <f t="shared" si="20"/>
        <v>1.10958</v>
      </c>
      <c r="AB17" s="2">
        <f t="shared" si="21"/>
        <v>89.792647924639397</v>
      </c>
      <c r="AC17" s="3">
        <v>55479</v>
      </c>
      <c r="AD17" s="2">
        <v>0.25239899999999998</v>
      </c>
      <c r="AE17" s="2">
        <f t="shared" si="22"/>
        <v>1.0338585934715914</v>
      </c>
      <c r="AF17" s="2">
        <f t="shared" si="23"/>
        <v>1.1963200000000001</v>
      </c>
      <c r="AG17" s="2">
        <f t="shared" si="24"/>
        <v>88.994701206947298</v>
      </c>
      <c r="AH17" s="3">
        <v>59816</v>
      </c>
      <c r="AI17" s="2">
        <v>0.25239200000000001</v>
      </c>
      <c r="AJ17" s="2">
        <f t="shared" si="25"/>
        <v>1.0338299205760795</v>
      </c>
      <c r="AK17" s="2">
        <f t="shared" si="26"/>
        <v>0.96845999999999999</v>
      </c>
      <c r="AL17" s="2">
        <f t="shared" si="27"/>
        <v>91.090852222549302</v>
      </c>
      <c r="AM17" s="3">
        <v>48423</v>
      </c>
      <c r="AN17" s="2">
        <v>0.25246499999999999</v>
      </c>
      <c r="AO17" s="2">
        <f t="shared" si="28"/>
        <v>1.0341289379149889</v>
      </c>
      <c r="AP17" s="2">
        <f t="shared" si="29"/>
        <v>0.94874000000000003</v>
      </c>
      <c r="AQ17" s="2">
        <f t="shared" si="30"/>
        <v>91.272262290256094</v>
      </c>
      <c r="AR17" s="3">
        <v>47437</v>
      </c>
      <c r="AS17" s="2">
        <v>0.25170599999999999</v>
      </c>
      <c r="AT17" s="2">
        <f t="shared" si="31"/>
        <v>1.0310199768159158</v>
      </c>
      <c r="AU17" s="2">
        <f t="shared" si="32"/>
        <v>0.98975999999999997</v>
      </c>
      <c r="AV17" s="2">
        <f t="shared" si="33"/>
        <v>90.894907271121568</v>
      </c>
      <c r="AW17" s="3">
        <v>49488</v>
      </c>
      <c r="AX17" s="2">
        <v>0.252805</v>
      </c>
      <c r="AY17" s="2">
        <f t="shared" si="34"/>
        <v>1.0355216214112799</v>
      </c>
      <c r="AZ17" s="2">
        <f t="shared" si="35"/>
        <v>1.0327</v>
      </c>
      <c r="BA17" s="2">
        <f t="shared" si="36"/>
        <v>90.499889608478071</v>
      </c>
      <c r="BB17" s="3">
        <v>51635</v>
      </c>
      <c r="BC17" s="2">
        <v>0.25267600000000001</v>
      </c>
      <c r="BD17" s="2">
        <f t="shared" si="4"/>
        <v>1.0349932209082755</v>
      </c>
      <c r="BE17" s="2">
        <f t="shared" si="37"/>
        <v>1.0392999999999999</v>
      </c>
      <c r="BF17" s="2">
        <f t="shared" si="5"/>
        <v>90.439174271415951</v>
      </c>
      <c r="BG17" s="3">
        <v>51965</v>
      </c>
      <c r="BH17" s="2">
        <v>0.25223200000000001</v>
      </c>
      <c r="BI17" s="2">
        <f t="shared" si="6"/>
        <v>1.0331745401072367</v>
      </c>
      <c r="BJ17" s="2">
        <f t="shared" si="38"/>
        <v>1.0307599999999999</v>
      </c>
      <c r="BK17" s="2">
        <f t="shared" si="7"/>
        <v>90.517736237856923</v>
      </c>
      <c r="BL17" s="3">
        <v>51538</v>
      </c>
      <c r="BM17" s="2">
        <v>0.25245299999999998</v>
      </c>
      <c r="BN17" s="2">
        <f t="shared" si="8"/>
        <v>1.0340797843798257</v>
      </c>
      <c r="BO17" s="2">
        <f t="shared" si="39"/>
        <v>1.0768</v>
      </c>
      <c r="BP17" s="2">
        <f t="shared" si="9"/>
        <v>90.094200765381217</v>
      </c>
      <c r="BQ17" s="3">
        <v>53840</v>
      </c>
    </row>
    <row r="18" spans="1:69" x14ac:dyDescent="0.45">
      <c r="A18" s="1" t="s">
        <v>40</v>
      </c>
      <c r="B18" s="1">
        <v>0.22519</v>
      </c>
      <c r="C18" s="2">
        <v>677377</v>
      </c>
      <c r="D18" s="3">
        <f t="shared" si="0"/>
        <v>13.54754</v>
      </c>
      <c r="E18">
        <v>0.23848900000000001</v>
      </c>
      <c r="F18">
        <v>63012</v>
      </c>
      <c r="G18">
        <f t="shared" si="1"/>
        <v>1.26024</v>
      </c>
      <c r="H18">
        <f t="shared" si="2"/>
        <v>90.697646952878529</v>
      </c>
      <c r="I18" s="3">
        <f t="shared" si="3"/>
        <v>1.05905679648297</v>
      </c>
      <c r="J18" s="2">
        <v>0.23891599999999999</v>
      </c>
      <c r="K18" s="2">
        <f t="shared" si="10"/>
        <v>1.0609529730449843</v>
      </c>
      <c r="L18" s="2">
        <f t="shared" si="11"/>
        <v>1.4500599999999999</v>
      </c>
      <c r="M18" s="2">
        <f t="shared" si="12"/>
        <v>89.296506967316574</v>
      </c>
      <c r="N18" s="3">
        <v>72503</v>
      </c>
      <c r="O18" s="2">
        <v>0.23899300000000001</v>
      </c>
      <c r="P18" s="2">
        <f t="shared" si="13"/>
        <v>1.0612949065233803</v>
      </c>
      <c r="Q18" s="2">
        <f t="shared" si="14"/>
        <v>1.1582399999999999</v>
      </c>
      <c r="R18" s="2">
        <f t="shared" si="15"/>
        <v>91.450551170175558</v>
      </c>
      <c r="S18" s="3">
        <v>57912</v>
      </c>
      <c r="T18" s="2">
        <v>0.23864299999999999</v>
      </c>
      <c r="U18" s="2">
        <f t="shared" si="16"/>
        <v>1.0597406634397619</v>
      </c>
      <c r="V18" s="2">
        <f t="shared" si="17"/>
        <v>1.2061999999999999</v>
      </c>
      <c r="W18" s="2">
        <f t="shared" si="18"/>
        <v>91.096538559768035</v>
      </c>
      <c r="X18" s="3">
        <v>60310</v>
      </c>
      <c r="Y18" s="2">
        <v>0.23809</v>
      </c>
      <c r="Z18" s="2">
        <f t="shared" si="19"/>
        <v>1.057284959367645</v>
      </c>
      <c r="AA18" s="2">
        <f t="shared" si="20"/>
        <v>1.2355799999999999</v>
      </c>
      <c r="AB18" s="2">
        <f t="shared" si="21"/>
        <v>90.879672619530922</v>
      </c>
      <c r="AC18" s="3">
        <v>61779</v>
      </c>
      <c r="AD18" s="2">
        <v>0.23849999999999999</v>
      </c>
      <c r="AE18" s="2">
        <f t="shared" si="22"/>
        <v>1.0591056441227407</v>
      </c>
      <c r="AF18" s="2">
        <f t="shared" si="23"/>
        <v>1.5166999999999999</v>
      </c>
      <c r="AG18" s="2">
        <f t="shared" si="24"/>
        <v>88.804609545349194</v>
      </c>
      <c r="AH18" s="3">
        <v>75835</v>
      </c>
      <c r="AI18" s="2">
        <v>0.238395</v>
      </c>
      <c r="AJ18" s="2">
        <f t="shared" si="25"/>
        <v>1.0586393711976554</v>
      </c>
      <c r="AK18" s="2">
        <f t="shared" si="26"/>
        <v>1.1298999999999999</v>
      </c>
      <c r="AL18" s="2">
        <f t="shared" si="27"/>
        <v>91.659740439961794</v>
      </c>
      <c r="AM18" s="3">
        <v>56495</v>
      </c>
      <c r="AN18" s="2">
        <v>0.238844</v>
      </c>
      <c r="AO18" s="2">
        <f t="shared" si="28"/>
        <v>1.0606332430392114</v>
      </c>
      <c r="AP18" s="2">
        <f t="shared" si="29"/>
        <v>1.03548</v>
      </c>
      <c r="AQ18" s="2">
        <f t="shared" si="30"/>
        <v>92.356693539934184</v>
      </c>
      <c r="AR18" s="3">
        <v>51774</v>
      </c>
      <c r="AS18" s="2">
        <v>0.238792</v>
      </c>
      <c r="AT18" s="2">
        <f t="shared" si="31"/>
        <v>1.0604023269239309</v>
      </c>
      <c r="AU18" s="2">
        <f t="shared" si="32"/>
        <v>1.00936</v>
      </c>
      <c r="AV18" s="2">
        <f t="shared" si="33"/>
        <v>92.549496070873388</v>
      </c>
      <c r="AW18" s="3">
        <v>50468</v>
      </c>
      <c r="AX18" s="2">
        <v>0.23874100000000001</v>
      </c>
      <c r="AY18" s="2">
        <f t="shared" si="34"/>
        <v>1.0601758515031752</v>
      </c>
      <c r="AZ18" s="2">
        <f t="shared" si="35"/>
        <v>1.29098</v>
      </c>
      <c r="BA18" s="2">
        <f t="shared" si="36"/>
        <v>90.470742289744123</v>
      </c>
      <c r="BB18" s="3">
        <v>64549</v>
      </c>
      <c r="BC18" s="2">
        <v>0.23860000000000001</v>
      </c>
      <c r="BD18" s="2">
        <f t="shared" si="4"/>
        <v>1.0595497135752032</v>
      </c>
      <c r="BE18" s="2">
        <f t="shared" si="37"/>
        <v>1.2746999999999999</v>
      </c>
      <c r="BF18" s="2">
        <f t="shared" si="5"/>
        <v>90.59091170795584</v>
      </c>
      <c r="BG18" s="3">
        <v>63735</v>
      </c>
      <c r="BH18" s="2">
        <v>0.238515</v>
      </c>
      <c r="BI18" s="2">
        <f t="shared" si="6"/>
        <v>1.0591722545406101</v>
      </c>
      <c r="BJ18" s="2">
        <f t="shared" si="38"/>
        <v>1.2835000000000001</v>
      </c>
      <c r="BK18" s="2">
        <f t="shared" si="7"/>
        <v>90.525955265679229</v>
      </c>
      <c r="BL18" s="3">
        <v>64175</v>
      </c>
      <c r="BM18" s="2">
        <v>0.23841200000000001</v>
      </c>
      <c r="BN18" s="2">
        <f t="shared" si="8"/>
        <v>1.058714863004574</v>
      </c>
      <c r="BO18" s="2">
        <f t="shared" si="39"/>
        <v>1.2996000000000001</v>
      </c>
      <c r="BP18" s="2">
        <f t="shared" si="9"/>
        <v>90.407114501968621</v>
      </c>
      <c r="BQ18" s="3">
        <v>64980</v>
      </c>
    </row>
    <row r="19" spans="1:69" x14ac:dyDescent="0.45">
      <c r="A19" s="1" t="s">
        <v>41</v>
      </c>
      <c r="B19" s="1">
        <v>1.0975900000000001</v>
      </c>
      <c r="C19" s="2">
        <v>324489</v>
      </c>
      <c r="D19" s="3">
        <f t="shared" si="0"/>
        <v>6.4897799999999997</v>
      </c>
      <c r="E19">
        <v>1.15507</v>
      </c>
      <c r="F19">
        <v>46741</v>
      </c>
      <c r="G19">
        <f t="shared" si="1"/>
        <v>0.93481999999999998</v>
      </c>
      <c r="H19">
        <f t="shared" si="2"/>
        <v>85.595505548724304</v>
      </c>
      <c r="I19" s="3">
        <f t="shared" si="3"/>
        <v>1.0523692817901038</v>
      </c>
      <c r="J19" s="2">
        <v>1.15455</v>
      </c>
      <c r="K19" s="2">
        <f t="shared" si="10"/>
        <v>1.0518955165407846</v>
      </c>
      <c r="L19" s="2">
        <f t="shared" si="11"/>
        <v>1.3197399999999999</v>
      </c>
      <c r="M19" s="2">
        <f t="shared" si="12"/>
        <v>79.664333767862701</v>
      </c>
      <c r="N19" s="3">
        <v>65987</v>
      </c>
      <c r="O19" s="2">
        <v>1.1537299999999999</v>
      </c>
      <c r="P19" s="2">
        <f t="shared" si="13"/>
        <v>1.0511484251860894</v>
      </c>
      <c r="Q19" s="2">
        <f t="shared" si="14"/>
        <v>1.02504</v>
      </c>
      <c r="R19" s="2">
        <f t="shared" si="15"/>
        <v>84.205319748897494</v>
      </c>
      <c r="S19" s="3">
        <v>51252</v>
      </c>
      <c r="T19" s="2">
        <v>1.1520699999999999</v>
      </c>
      <c r="U19" s="2">
        <f t="shared" si="16"/>
        <v>1.0496360207363404</v>
      </c>
      <c r="V19" s="2">
        <f t="shared" si="17"/>
        <v>1.1726799999999999</v>
      </c>
      <c r="W19" s="2">
        <f t="shared" si="18"/>
        <v>81.930358193960345</v>
      </c>
      <c r="X19" s="3">
        <v>58634</v>
      </c>
      <c r="Y19" s="2">
        <v>1.15126</v>
      </c>
      <c r="Z19" s="2">
        <f t="shared" si="19"/>
        <v>1.0488980402518244</v>
      </c>
      <c r="AA19" s="2">
        <f t="shared" si="20"/>
        <v>1.2813000000000001</v>
      </c>
      <c r="AB19" s="2">
        <f t="shared" si="21"/>
        <v>80.256649686121875</v>
      </c>
      <c r="AC19" s="3">
        <v>64065</v>
      </c>
      <c r="AD19" s="2">
        <v>1.15577</v>
      </c>
      <c r="AE19" s="2">
        <f t="shared" si="22"/>
        <v>1.0530070427026483</v>
      </c>
      <c r="AF19" s="2">
        <f t="shared" si="23"/>
        <v>0.87953999999999999</v>
      </c>
      <c r="AG19" s="2">
        <f t="shared" si="24"/>
        <v>86.447306380185452</v>
      </c>
      <c r="AH19" s="3">
        <v>43977</v>
      </c>
      <c r="AI19" s="2">
        <v>1.1539299999999999</v>
      </c>
      <c r="AJ19" s="2">
        <f t="shared" si="25"/>
        <v>1.0513306425896736</v>
      </c>
      <c r="AK19" s="2">
        <f t="shared" si="26"/>
        <v>0.99436000000000002</v>
      </c>
      <c r="AL19" s="2">
        <f t="shared" si="27"/>
        <v>84.678063046821308</v>
      </c>
      <c r="AM19" s="3">
        <v>49718</v>
      </c>
      <c r="AN19" s="2">
        <v>1.1518600000000001</v>
      </c>
      <c r="AO19" s="2">
        <f t="shared" si="28"/>
        <v>1.0494446924625771</v>
      </c>
      <c r="AP19" s="2">
        <f t="shared" si="29"/>
        <v>1.1527400000000001</v>
      </c>
      <c r="AQ19" s="2">
        <f t="shared" si="30"/>
        <v>82.23761051992517</v>
      </c>
      <c r="AR19" s="3">
        <v>57637</v>
      </c>
      <c r="AS19" s="2">
        <v>1.14985</v>
      </c>
      <c r="AT19" s="2">
        <f t="shared" si="31"/>
        <v>1.0476134075565557</v>
      </c>
      <c r="AU19" s="2">
        <f t="shared" si="32"/>
        <v>1.32236</v>
      </c>
      <c r="AV19" s="2">
        <f t="shared" si="33"/>
        <v>79.623962599656693</v>
      </c>
      <c r="AW19" s="3">
        <v>66118</v>
      </c>
      <c r="AX19" s="2">
        <v>1.1547499999999999</v>
      </c>
      <c r="AY19" s="2">
        <f t="shared" si="34"/>
        <v>1.052077733944369</v>
      </c>
      <c r="AZ19" s="2">
        <f t="shared" si="35"/>
        <v>0.91693999999999998</v>
      </c>
      <c r="BA19" s="2">
        <f t="shared" si="36"/>
        <v>85.871015658466078</v>
      </c>
      <c r="BB19" s="3">
        <v>45847</v>
      </c>
      <c r="BC19" s="2">
        <v>1.15456</v>
      </c>
      <c r="BD19" s="2">
        <f t="shared" si="4"/>
        <v>1.051904627410964</v>
      </c>
      <c r="BE19" s="2">
        <f t="shared" si="37"/>
        <v>0.94055999999999995</v>
      </c>
      <c r="BF19" s="2">
        <f t="shared" si="5"/>
        <v>85.507058790898924</v>
      </c>
      <c r="BG19" s="3">
        <v>47028</v>
      </c>
      <c r="BH19" s="2">
        <v>1.1545700000000001</v>
      </c>
      <c r="BI19" s="2">
        <f t="shared" si="6"/>
        <v>1.0519137382811432</v>
      </c>
      <c r="BJ19" s="2">
        <f t="shared" si="38"/>
        <v>0.93808000000000002</v>
      </c>
      <c r="BK19" s="2">
        <f t="shared" si="7"/>
        <v>85.545272721109185</v>
      </c>
      <c r="BL19" s="3">
        <v>46904</v>
      </c>
      <c r="BM19" s="2">
        <v>1.15395</v>
      </c>
      <c r="BN19" s="2">
        <f t="shared" si="8"/>
        <v>1.0513488643300322</v>
      </c>
      <c r="BO19" s="2">
        <f t="shared" si="39"/>
        <v>0.97463999999999995</v>
      </c>
      <c r="BP19" s="2">
        <f t="shared" si="9"/>
        <v>84.98192542736426</v>
      </c>
      <c r="BQ19" s="3">
        <v>48732</v>
      </c>
    </row>
    <row r="20" spans="1:69" x14ac:dyDescent="0.45">
      <c r="A20" s="1" t="s">
        <v>42</v>
      </c>
      <c r="B20" s="1">
        <v>1.2521500000000001</v>
      </c>
      <c r="C20" s="2">
        <v>423479</v>
      </c>
      <c r="D20" s="3">
        <f t="shared" si="0"/>
        <v>8.4695800000000006</v>
      </c>
      <c r="E20">
        <v>1.3431</v>
      </c>
      <c r="F20">
        <v>71816</v>
      </c>
      <c r="G20">
        <f t="shared" si="1"/>
        <v>1.43632</v>
      </c>
      <c r="H20">
        <f t="shared" si="2"/>
        <v>83.041425903055412</v>
      </c>
      <c r="I20" s="3">
        <f t="shared" si="3"/>
        <v>1.0726350676835841</v>
      </c>
      <c r="J20" s="2">
        <v>1.3436300000000001</v>
      </c>
      <c r="K20" s="2">
        <f t="shared" si="10"/>
        <v>1.073058339655792</v>
      </c>
      <c r="L20" s="2">
        <f t="shared" si="11"/>
        <v>1.8300799999999999</v>
      </c>
      <c r="M20" s="2">
        <f t="shared" si="12"/>
        <v>78.392316974395428</v>
      </c>
      <c r="N20" s="3">
        <v>91504</v>
      </c>
      <c r="O20" s="2">
        <v>1.3399099999999999</v>
      </c>
      <c r="P20" s="2">
        <f t="shared" si="13"/>
        <v>1.0700874495867108</v>
      </c>
      <c r="Q20" s="2">
        <f t="shared" si="14"/>
        <v>1.61456</v>
      </c>
      <c r="R20" s="2">
        <f t="shared" si="15"/>
        <v>80.936953190122779</v>
      </c>
      <c r="S20" s="3">
        <v>80728</v>
      </c>
      <c r="T20" s="2">
        <v>1.33921</v>
      </c>
      <c r="U20" s="2">
        <f t="shared" si="16"/>
        <v>1.0695284111328514</v>
      </c>
      <c r="V20" s="2">
        <f t="shared" si="17"/>
        <v>1.6348800000000001</v>
      </c>
      <c r="W20" s="2">
        <f t="shared" si="18"/>
        <v>80.69703574439346</v>
      </c>
      <c r="X20" s="3">
        <v>81744</v>
      </c>
      <c r="Y20" s="2">
        <v>1.3361400000000001</v>
      </c>
      <c r="Z20" s="2">
        <f t="shared" si="19"/>
        <v>1.0670766281994968</v>
      </c>
      <c r="AA20" s="2">
        <f t="shared" si="20"/>
        <v>1.9305000000000001</v>
      </c>
      <c r="AB20" s="2">
        <f t="shared" si="21"/>
        <v>77.20666195962491</v>
      </c>
      <c r="AC20" s="3">
        <v>96525</v>
      </c>
      <c r="AD20" s="2">
        <v>1.3454699999999999</v>
      </c>
      <c r="AE20" s="2">
        <f t="shared" si="22"/>
        <v>1.0745278121630795</v>
      </c>
      <c r="AF20" s="2">
        <f t="shared" si="23"/>
        <v>1.30474</v>
      </c>
      <c r="AG20" s="2">
        <f t="shared" si="24"/>
        <v>84.594985819839948</v>
      </c>
      <c r="AH20" s="3">
        <v>65237</v>
      </c>
      <c r="AI20" s="2">
        <v>1.3407199999999999</v>
      </c>
      <c r="AJ20" s="2">
        <f t="shared" si="25"/>
        <v>1.0707343369404623</v>
      </c>
      <c r="AK20" s="2">
        <f t="shared" si="26"/>
        <v>1.5173399999999999</v>
      </c>
      <c r="AL20" s="2">
        <f t="shared" si="27"/>
        <v>82.084825929975281</v>
      </c>
      <c r="AM20" s="3">
        <v>75867</v>
      </c>
      <c r="AN20" s="2">
        <v>1.33918</v>
      </c>
      <c r="AO20" s="2">
        <f t="shared" si="28"/>
        <v>1.0695044523419717</v>
      </c>
      <c r="AP20" s="2">
        <f t="shared" si="29"/>
        <v>1.607</v>
      </c>
      <c r="AQ20" s="2">
        <f t="shared" si="30"/>
        <v>81.02621381461654</v>
      </c>
      <c r="AR20" s="3">
        <v>80350</v>
      </c>
      <c r="AS20" s="2">
        <v>1.33666</v>
      </c>
      <c r="AT20" s="2">
        <f t="shared" si="31"/>
        <v>1.0674919139080781</v>
      </c>
      <c r="AU20" s="2">
        <f t="shared" si="32"/>
        <v>1.7542199999999999</v>
      </c>
      <c r="AV20" s="2">
        <f t="shared" si="33"/>
        <v>79.287993029170281</v>
      </c>
      <c r="AW20" s="3">
        <v>87711</v>
      </c>
      <c r="AX20" s="2">
        <v>1.3438699999999999</v>
      </c>
      <c r="AY20" s="2">
        <f t="shared" si="34"/>
        <v>1.0732500099828293</v>
      </c>
      <c r="AZ20" s="2">
        <f t="shared" si="35"/>
        <v>1.36598</v>
      </c>
      <c r="BA20" s="2">
        <f t="shared" si="36"/>
        <v>83.871927533596704</v>
      </c>
      <c r="BB20" s="3">
        <v>68299</v>
      </c>
      <c r="BC20" s="2">
        <v>1.34439</v>
      </c>
      <c r="BD20" s="2">
        <f t="shared" si="4"/>
        <v>1.0736652956914106</v>
      </c>
      <c r="BE20" s="2">
        <f t="shared" si="37"/>
        <v>1.3420799999999999</v>
      </c>
      <c r="BF20" s="2">
        <f t="shared" si="5"/>
        <v>84.154113899390524</v>
      </c>
      <c r="BG20" s="3">
        <v>67104</v>
      </c>
      <c r="BH20" s="2">
        <v>1.34345</v>
      </c>
      <c r="BI20" s="2">
        <f t="shared" si="6"/>
        <v>1.0729145869105139</v>
      </c>
      <c r="BJ20" s="2">
        <f t="shared" si="38"/>
        <v>1.3826400000000001</v>
      </c>
      <c r="BK20" s="2">
        <f t="shared" si="7"/>
        <v>83.675223564804867</v>
      </c>
      <c r="BL20" s="3">
        <v>69132</v>
      </c>
      <c r="BM20" s="2">
        <v>1.3426899999999999</v>
      </c>
      <c r="BN20" s="2">
        <f t="shared" si="8"/>
        <v>1.0723076308748951</v>
      </c>
      <c r="BO20" s="2">
        <f t="shared" si="39"/>
        <v>1.4329400000000001</v>
      </c>
      <c r="BP20" s="2">
        <f t="shared" si="9"/>
        <v>83.081333430937548</v>
      </c>
      <c r="BQ20" s="3">
        <v>71647</v>
      </c>
    </row>
    <row r="21" spans="1:69" x14ac:dyDescent="0.45">
      <c r="A21" s="1" t="s">
        <v>43</v>
      </c>
      <c r="B21" s="1">
        <v>1.3212900000000001</v>
      </c>
      <c r="C21" s="2">
        <v>307549</v>
      </c>
      <c r="D21" s="3">
        <f t="shared" si="0"/>
        <v>6.1509799999999997</v>
      </c>
      <c r="E21">
        <v>1.36364</v>
      </c>
      <c r="F21">
        <v>58234</v>
      </c>
      <c r="G21">
        <f t="shared" si="1"/>
        <v>1.1646799999999999</v>
      </c>
      <c r="H21">
        <f t="shared" si="2"/>
        <v>81.065131084802744</v>
      </c>
      <c r="I21" s="3">
        <f t="shared" si="3"/>
        <v>1.0320520097783226</v>
      </c>
      <c r="J21" s="2">
        <v>1.3652899999999999</v>
      </c>
      <c r="K21" s="2">
        <f t="shared" si="10"/>
        <v>1.0333007893800754</v>
      </c>
      <c r="L21" s="2">
        <f t="shared" si="11"/>
        <v>1.3298399999999999</v>
      </c>
      <c r="M21" s="2">
        <f t="shared" si="12"/>
        <v>78.380030499205006</v>
      </c>
      <c r="N21" s="3">
        <v>66492</v>
      </c>
      <c r="O21" s="2">
        <v>1.36314</v>
      </c>
      <c r="P21" s="2">
        <f t="shared" si="13"/>
        <v>1.0316735917171855</v>
      </c>
      <c r="Q21" s="2">
        <f t="shared" si="14"/>
        <v>1.2579</v>
      </c>
      <c r="R21" s="2">
        <f t="shared" si="15"/>
        <v>79.549600226305401</v>
      </c>
      <c r="S21" s="3">
        <v>62895</v>
      </c>
      <c r="T21" s="2">
        <v>1.36205</v>
      </c>
      <c r="U21" s="2">
        <f t="shared" si="16"/>
        <v>1.0308486403439063</v>
      </c>
      <c r="V21" s="2">
        <f t="shared" si="17"/>
        <v>1.4176200000000001</v>
      </c>
      <c r="W21" s="2">
        <f t="shared" si="18"/>
        <v>76.952940832192581</v>
      </c>
      <c r="X21" s="3">
        <v>70881</v>
      </c>
      <c r="Y21" s="2">
        <v>1.3601700000000001</v>
      </c>
      <c r="Z21" s="2">
        <f t="shared" si="19"/>
        <v>1.0294257884340303</v>
      </c>
      <c r="AA21" s="2">
        <f t="shared" si="20"/>
        <v>1.5993599999999999</v>
      </c>
      <c r="AB21" s="2">
        <f t="shared" si="21"/>
        <v>73.998289703429379</v>
      </c>
      <c r="AC21" s="3">
        <v>79968</v>
      </c>
      <c r="AD21" s="2">
        <v>1.36233</v>
      </c>
      <c r="AE21" s="2">
        <f t="shared" si="22"/>
        <v>1.031060554458143</v>
      </c>
      <c r="AF21" s="2">
        <f t="shared" si="23"/>
        <v>1.2386600000000001</v>
      </c>
      <c r="AG21" s="2">
        <f t="shared" si="24"/>
        <v>79.862395910895486</v>
      </c>
      <c r="AH21" s="3">
        <v>61933</v>
      </c>
      <c r="AI21" s="2">
        <v>1.36313</v>
      </c>
      <c r="AJ21" s="2">
        <f t="shared" si="25"/>
        <v>1.0316660233559627</v>
      </c>
      <c r="AK21" s="2">
        <f t="shared" si="26"/>
        <v>1.21306</v>
      </c>
      <c r="AL21" s="2">
        <f t="shared" si="27"/>
        <v>80.278589753177542</v>
      </c>
      <c r="AM21" s="3">
        <v>60653</v>
      </c>
      <c r="AN21" s="2">
        <v>1.3636900000000001</v>
      </c>
      <c r="AO21" s="2">
        <f t="shared" si="28"/>
        <v>1.0320898515844363</v>
      </c>
      <c r="AP21" s="2">
        <f t="shared" si="29"/>
        <v>1.22478</v>
      </c>
      <c r="AQ21" s="2">
        <f t="shared" si="30"/>
        <v>80.088051009757805</v>
      </c>
      <c r="AR21" s="3">
        <v>61239</v>
      </c>
      <c r="AS21" s="2">
        <v>1.3629100000000001</v>
      </c>
      <c r="AT21" s="2">
        <f t="shared" si="31"/>
        <v>1.0314995194090624</v>
      </c>
      <c r="AU21" s="2">
        <f t="shared" si="32"/>
        <v>1.31978</v>
      </c>
      <c r="AV21" s="2">
        <f t="shared" si="33"/>
        <v>78.543581673164269</v>
      </c>
      <c r="AW21" s="3">
        <v>65989</v>
      </c>
      <c r="AX21" s="2">
        <v>1.3629800000000001</v>
      </c>
      <c r="AY21" s="2">
        <f t="shared" si="34"/>
        <v>1.0315524979376216</v>
      </c>
      <c r="AZ21" s="2">
        <f t="shared" si="35"/>
        <v>1.16398</v>
      </c>
      <c r="BA21" s="2">
        <f t="shared" si="36"/>
        <v>81.076511385177653</v>
      </c>
      <c r="BB21" s="3">
        <v>58199</v>
      </c>
      <c r="BC21" s="2">
        <v>1.3637600000000001</v>
      </c>
      <c r="BD21" s="2">
        <f t="shared" ref="BD21:BD22" si="40">BC21/B21</f>
        <v>1.0321428301129956</v>
      </c>
      <c r="BE21" s="2">
        <f t="shared" si="37"/>
        <v>1.1632800000000001</v>
      </c>
      <c r="BF21" s="2">
        <f t="shared" ref="BF21:BF22" si="41">(D21-BE21)/D21*100</f>
        <v>81.087891685552535</v>
      </c>
      <c r="BG21" s="3">
        <v>58164</v>
      </c>
      <c r="BH21" s="2">
        <v>1.36392</v>
      </c>
      <c r="BI21" s="2">
        <f t="shared" ref="BI21:BI22" si="42">BH21/B21</f>
        <v>1.0322639238925595</v>
      </c>
      <c r="BJ21" s="2">
        <f t="shared" si="38"/>
        <v>1.19296</v>
      </c>
      <c r="BK21" s="2">
        <f t="shared" ref="BK21:BK22" si="43">(D21-BJ21)/D21*100</f>
        <v>80.605366949656798</v>
      </c>
      <c r="BL21" s="3">
        <v>59648</v>
      </c>
      <c r="BM21" s="2">
        <v>1.3634999999999999</v>
      </c>
      <c r="BN21" s="2">
        <f t="shared" ref="BN21:BN22" si="44">BM21/B21</f>
        <v>1.0319460527212041</v>
      </c>
      <c r="BO21" s="2">
        <f t="shared" si="39"/>
        <v>1.19058</v>
      </c>
      <c r="BP21" s="2">
        <f t="shared" ref="BP21" si="45">(D21-BO21)/D21*100</f>
        <v>80.644059970931465</v>
      </c>
      <c r="BQ21" s="3">
        <v>59529</v>
      </c>
    </row>
    <row r="22" spans="1:69" ht="14.65" thickBot="1" x14ac:dyDescent="0.5">
      <c r="A22" s="4" t="s">
        <v>44</v>
      </c>
      <c r="B22" s="4">
        <v>1.5669</v>
      </c>
      <c r="C22" s="5">
        <v>260110</v>
      </c>
      <c r="D22" s="6">
        <f t="shared" si="0"/>
        <v>5.2022000000000004</v>
      </c>
      <c r="E22" s="5">
        <v>1.6757899999999999</v>
      </c>
      <c r="F22" s="5">
        <v>7099</v>
      </c>
      <c r="G22" s="5">
        <f t="shared" si="1"/>
        <v>0.14198</v>
      </c>
      <c r="H22" s="5">
        <f t="shared" si="2"/>
        <v>97.27077005882127</v>
      </c>
      <c r="I22" s="6">
        <f t="shared" si="3"/>
        <v>1.0694939051630608</v>
      </c>
      <c r="J22" s="5">
        <v>1.67563</v>
      </c>
      <c r="K22" s="5">
        <f t="shared" si="10"/>
        <v>1.0693917927117238</v>
      </c>
      <c r="L22" s="5">
        <f t="shared" si="11"/>
        <v>0.16822000000000001</v>
      </c>
      <c r="M22" s="2">
        <f t="shared" si="12"/>
        <v>96.766368075045179</v>
      </c>
      <c r="N22" s="6">
        <v>8411</v>
      </c>
      <c r="O22" s="5">
        <v>1.67517</v>
      </c>
      <c r="P22" s="5">
        <f t="shared" si="13"/>
        <v>1.0690982194141299</v>
      </c>
      <c r="Q22" s="5">
        <f t="shared" si="14"/>
        <v>0.16425999999999999</v>
      </c>
      <c r="R22" s="2">
        <f t="shared" si="15"/>
        <v>96.842489715889428</v>
      </c>
      <c r="S22" s="6">
        <v>8213</v>
      </c>
      <c r="T22" s="5">
        <v>1.6744000000000001</v>
      </c>
      <c r="U22" s="5">
        <f t="shared" si="16"/>
        <v>1.0686068032420704</v>
      </c>
      <c r="V22" s="5">
        <f t="shared" si="17"/>
        <v>0.16220000000000001</v>
      </c>
      <c r="W22" s="2">
        <f>(D22-V22)/D22*100</f>
        <v>96.882088347237698</v>
      </c>
      <c r="X22" s="6">
        <v>8110</v>
      </c>
      <c r="Y22" s="5">
        <v>1.6728400000000001</v>
      </c>
      <c r="Z22" s="5">
        <f t="shared" si="19"/>
        <v>1.0676112068415344</v>
      </c>
      <c r="AA22" s="5">
        <f t="shared" si="20"/>
        <v>0.23352000000000001</v>
      </c>
      <c r="AB22" s="2">
        <f t="shared" si="21"/>
        <v>95.511129906577978</v>
      </c>
      <c r="AC22" s="6">
        <v>11676</v>
      </c>
      <c r="AD22" s="5">
        <v>1.67465</v>
      </c>
      <c r="AE22" s="5">
        <f t="shared" si="22"/>
        <v>1.0687663539472845</v>
      </c>
      <c r="AF22" s="5">
        <f t="shared" si="23"/>
        <v>0.19267999999999999</v>
      </c>
      <c r="AG22" s="2">
        <f t="shared" si="24"/>
        <v>96.29618238437584</v>
      </c>
      <c r="AH22" s="6">
        <v>9634</v>
      </c>
      <c r="AI22" s="5">
        <v>1.6756</v>
      </c>
      <c r="AJ22" s="5">
        <f t="shared" si="25"/>
        <v>1.0693726466270981</v>
      </c>
      <c r="AK22" s="5">
        <f t="shared" si="26"/>
        <v>0.15164</v>
      </c>
      <c r="AL22" s="2">
        <f t="shared" si="27"/>
        <v>97.085079389489067</v>
      </c>
      <c r="AM22" s="6">
        <v>7582</v>
      </c>
      <c r="AN22" s="5">
        <v>1.67414</v>
      </c>
      <c r="AO22" s="5">
        <f t="shared" si="28"/>
        <v>1.0684408705086477</v>
      </c>
      <c r="AP22" s="5">
        <f t="shared" si="29"/>
        <v>0.24335999999999999</v>
      </c>
      <c r="AQ22" s="2">
        <f t="shared" si="30"/>
        <v>95.321979162661947</v>
      </c>
      <c r="AR22" s="6">
        <v>12168</v>
      </c>
      <c r="AS22" s="5">
        <v>1.6755500000000001</v>
      </c>
      <c r="AT22" s="5">
        <f t="shared" si="31"/>
        <v>1.0693407364860554</v>
      </c>
      <c r="AU22" s="5">
        <f t="shared" si="32"/>
        <v>0.13633999999999999</v>
      </c>
      <c r="AV22" s="2">
        <f t="shared" si="33"/>
        <v>97.37918572911461</v>
      </c>
      <c r="AW22" s="6">
        <v>6817</v>
      </c>
      <c r="AX22" s="5">
        <v>1.6758599999999999</v>
      </c>
      <c r="AY22" s="5">
        <f t="shared" si="34"/>
        <v>1.0695385793605208</v>
      </c>
      <c r="AZ22" s="5">
        <f t="shared" si="35"/>
        <v>0.14471999999999999</v>
      </c>
      <c r="BA22" s="2">
        <f t="shared" si="36"/>
        <v>97.218100034600738</v>
      </c>
      <c r="BB22" s="6">
        <v>7236</v>
      </c>
      <c r="BC22" s="5">
        <v>1.6759900000000001</v>
      </c>
      <c r="BD22" s="5">
        <f t="shared" si="40"/>
        <v>1.0696215457272322</v>
      </c>
      <c r="BE22" s="5">
        <f t="shared" si="37"/>
        <v>0.13542000000000001</v>
      </c>
      <c r="BF22" s="2">
        <f t="shared" si="41"/>
        <v>97.396870554765286</v>
      </c>
      <c r="BG22" s="6">
        <v>6771</v>
      </c>
      <c r="BH22" s="5">
        <v>1.6759999999999999</v>
      </c>
      <c r="BI22" s="5">
        <f t="shared" si="42"/>
        <v>1.0696279277554406</v>
      </c>
      <c r="BJ22" s="5">
        <f t="shared" si="38"/>
        <v>0.13586000000000001</v>
      </c>
      <c r="BK22" s="2">
        <f t="shared" si="43"/>
        <v>97.388412594671479</v>
      </c>
      <c r="BL22" s="6">
        <v>6793</v>
      </c>
      <c r="BM22" s="5">
        <v>1.6759999999999999</v>
      </c>
      <c r="BN22" s="5">
        <f t="shared" si="44"/>
        <v>1.0696279277554406</v>
      </c>
      <c r="BO22" s="5">
        <f t="shared" si="39"/>
        <v>0.13444</v>
      </c>
      <c r="BP22" s="2">
        <f>(D22-BO22)/D22*100</f>
        <v>97.41570873861059</v>
      </c>
      <c r="BQ22" s="6">
        <v>6722</v>
      </c>
    </row>
    <row r="23" spans="1:69" x14ac:dyDescent="0.45">
      <c r="A23" s="13" t="s">
        <v>87</v>
      </c>
      <c r="B23">
        <f>GEOMEAN(B3:B22)</f>
        <v>0.91814697101723308</v>
      </c>
      <c r="E23">
        <f t="shared" ref="E23" si="46">GEOMEAN(E3:E22)</f>
        <v>1.1862400076543125</v>
      </c>
      <c r="I23">
        <f>GEOMEAN(I3:I22)</f>
        <v>1.2919935969946661</v>
      </c>
      <c r="J23">
        <f t="shared" ref="J23:BN23" si="47">GEOMEAN(J3:J22)</f>
        <v>1.1853875517822685</v>
      </c>
      <c r="K23">
        <f t="shared" si="47"/>
        <v>1.2910651444713195</v>
      </c>
      <c r="O23">
        <f t="shared" si="47"/>
        <v>1.1851330887548193</v>
      </c>
      <c r="P23">
        <f t="shared" si="47"/>
        <v>1.2907879960021946</v>
      </c>
      <c r="T23">
        <f t="shared" si="47"/>
        <v>1.1845034493033875</v>
      </c>
      <c r="U23">
        <f t="shared" si="47"/>
        <v>1.2901022240383286</v>
      </c>
      <c r="Y23">
        <f t="shared" si="47"/>
        <v>1.1832941634269396</v>
      </c>
      <c r="Z23">
        <f t="shared" si="47"/>
        <v>1.288785130027652</v>
      </c>
      <c r="AD23">
        <f t="shared" si="47"/>
        <v>1.1859051827449585</v>
      </c>
      <c r="AE23">
        <f t="shared" si="47"/>
        <v>1.2916289223620385</v>
      </c>
      <c r="AI23">
        <f t="shared" si="47"/>
        <v>1.1854308673311424</v>
      </c>
      <c r="AJ23">
        <f t="shared" si="47"/>
        <v>1.2911123216120621</v>
      </c>
      <c r="AN23">
        <f t="shared" si="47"/>
        <v>1.1843993076215289</v>
      </c>
      <c r="AO23">
        <f t="shared" si="47"/>
        <v>1.2899887980998397</v>
      </c>
      <c r="AS23">
        <f t="shared" si="47"/>
        <v>1.1824060770020193</v>
      </c>
      <c r="AT23">
        <f t="shared" si="47"/>
        <v>1.2878178704788497</v>
      </c>
      <c r="AX23">
        <f t="shared" si="47"/>
        <v>1.1861372472295397</v>
      </c>
      <c r="AY23">
        <f t="shared" si="47"/>
        <v>1.2918816754526727</v>
      </c>
      <c r="BC23">
        <f t="shared" si="47"/>
        <v>1.1859506494834273</v>
      </c>
      <c r="BD23">
        <f t="shared" si="47"/>
        <v>1.2916784424714589</v>
      </c>
      <c r="BH23">
        <f t="shared" si="47"/>
        <v>1.1860807331634327</v>
      </c>
      <c r="BI23">
        <f t="shared" si="47"/>
        <v>1.2918201231436297</v>
      </c>
      <c r="BM23">
        <f t="shared" si="47"/>
        <v>1.1854813463451848</v>
      </c>
      <c r="BN23">
        <f t="shared" si="47"/>
        <v>1.2911673008426598</v>
      </c>
    </row>
    <row r="24" spans="1:69" x14ac:dyDescent="0.45">
      <c r="A24" s="13" t="s">
        <v>88</v>
      </c>
      <c r="H24">
        <f>AVERAGE(H3:H22)</f>
        <v>92.450806846385518</v>
      </c>
      <c r="M24">
        <f>AVERAGE(M3:M22)</f>
        <v>90.830614078796856</v>
      </c>
      <c r="R24">
        <f>AVERAGE(R3:R22)</f>
        <v>92.270588142107414</v>
      </c>
      <c r="W24">
        <f>AVERAGE(W3:W22)</f>
        <v>91.777641588199216</v>
      </c>
      <c r="AB24">
        <f>AVERAGE(AB3:AB22)</f>
        <v>90.94876153499888</v>
      </c>
      <c r="AG24">
        <f>AVERAGE(AG3:AG22)</f>
        <v>92.227865920256306</v>
      </c>
      <c r="AL24">
        <f>AVERAGE(AL3:AL22)</f>
        <v>92.26685317887015</v>
      </c>
      <c r="AQ24">
        <f>AVERAGE(AQ3:AQ22)</f>
        <v>91.893649511243964</v>
      </c>
      <c r="AV24">
        <f>AVERAGE(AV3:AV22)</f>
        <v>91.551648795195476</v>
      </c>
      <c r="BA24">
        <f>AVERAGE(BA3:BA22)</f>
        <v>92.549872151990542</v>
      </c>
      <c r="BF24">
        <f>AVERAGE(BF3:BF22)</f>
        <v>92.544614177680785</v>
      </c>
      <c r="BK24">
        <f>AVERAGE(BK3:BK22)</f>
        <v>92.505737089845383</v>
      </c>
      <c r="BP24">
        <f>AVERAGE(BP3:BP22)</f>
        <v>92.409322989333447</v>
      </c>
    </row>
    <row r="27" spans="1:69" x14ac:dyDescent="0.45">
      <c r="B27" t="s">
        <v>52</v>
      </c>
      <c r="C27" t="s">
        <v>87</v>
      </c>
    </row>
    <row r="28" spans="1:69" x14ac:dyDescent="0.45">
      <c r="A28">
        <v>2</v>
      </c>
      <c r="B28">
        <f>AVERAGE(M3:M22)</f>
        <v>90.830614078796856</v>
      </c>
      <c r="C28">
        <v>1.2910651</v>
      </c>
      <c r="AB28" t="s">
        <v>52</v>
      </c>
      <c r="AC28" t="s">
        <v>87</v>
      </c>
      <c r="AY28" t="s">
        <v>52</v>
      </c>
      <c r="AZ28" t="s">
        <v>87</v>
      </c>
    </row>
    <row r="29" spans="1:69" x14ac:dyDescent="0.45">
      <c r="A29" t="s">
        <v>109</v>
      </c>
      <c r="B29">
        <f>AVERAGE(H3:H22)</f>
        <v>92.450806846385518</v>
      </c>
      <c r="C29">
        <v>1.2919940000000001</v>
      </c>
      <c r="AA29">
        <v>10</v>
      </c>
      <c r="AB29">
        <v>92.227869999999996</v>
      </c>
      <c r="AC29">
        <v>1.2916289999999999</v>
      </c>
      <c r="AX29">
        <v>8</v>
      </c>
      <c r="AY29">
        <v>92.548699999999997</v>
      </c>
      <c r="AZ29">
        <v>1.291882</v>
      </c>
    </row>
    <row r="30" spans="1:69" x14ac:dyDescent="0.45">
      <c r="A30">
        <v>8</v>
      </c>
      <c r="B30">
        <f>AVERAGE(R3:R22)</f>
        <v>92.270588142107414</v>
      </c>
      <c r="C30">
        <v>1.290788</v>
      </c>
      <c r="AA30" t="s">
        <v>108</v>
      </c>
      <c r="AB30">
        <v>92.450869999999995</v>
      </c>
      <c r="AC30">
        <v>1.2919940000000001</v>
      </c>
      <c r="AX30" t="s">
        <v>107</v>
      </c>
      <c r="AY30">
        <v>92.450869999999995</v>
      </c>
      <c r="AZ30">
        <v>1.2919940000000001</v>
      </c>
    </row>
    <row r="31" spans="1:69" x14ac:dyDescent="0.45">
      <c r="A31">
        <v>6</v>
      </c>
      <c r="B31">
        <f>AVERAGE(W3:W22)</f>
        <v>91.777641588199216</v>
      </c>
      <c r="C31">
        <v>1.2901020000000001</v>
      </c>
      <c r="AA31">
        <v>20</v>
      </c>
      <c r="AB31">
        <v>92.266850000000005</v>
      </c>
      <c r="AC31">
        <v>1.29112</v>
      </c>
      <c r="AX31">
        <v>32</v>
      </c>
      <c r="AY31">
        <v>92.544610000000006</v>
      </c>
      <c r="AZ31">
        <v>1.2916780000000001</v>
      </c>
    </row>
    <row r="32" spans="1:69" x14ac:dyDescent="0.45">
      <c r="A32">
        <v>10</v>
      </c>
      <c r="B32">
        <f>AVERAGE(AB3:AB22)</f>
        <v>90.94876153499888</v>
      </c>
      <c r="C32">
        <v>1.2887500000000001</v>
      </c>
      <c r="AA32">
        <v>25</v>
      </c>
      <c r="AB32">
        <v>91.893649999999994</v>
      </c>
      <c r="AC32">
        <v>1.2899890000000001</v>
      </c>
      <c r="AX32">
        <v>48</v>
      </c>
      <c r="AY32">
        <v>92.505740000000003</v>
      </c>
      <c r="AZ32">
        <v>1.29182</v>
      </c>
    </row>
    <row r="33" spans="27:52" x14ac:dyDescent="0.45">
      <c r="AA33">
        <v>30</v>
      </c>
      <c r="AB33">
        <v>91.551649999999995</v>
      </c>
      <c r="AC33">
        <v>1.291882</v>
      </c>
      <c r="AX33">
        <v>64</v>
      </c>
      <c r="AY33">
        <v>92.30932</v>
      </c>
      <c r="AZ33">
        <v>1.291167</v>
      </c>
    </row>
    <row r="38" spans="27:52" x14ac:dyDescent="0.45">
      <c r="AK38">
        <v>64</v>
      </c>
      <c r="AL38">
        <f>AK38*4*79/8</f>
        <v>2528</v>
      </c>
      <c r="AM38">
        <f>AL38/1024</f>
        <v>2.46875</v>
      </c>
      <c r="AN38">
        <v>256</v>
      </c>
      <c r="AO38">
        <f>AN38*4*77/8</f>
        <v>9856</v>
      </c>
      <c r="AP38">
        <f>AO38/1024</f>
        <v>9.625</v>
      </c>
      <c r="AQ38">
        <v>512</v>
      </c>
      <c r="AR38">
        <f>AQ38*4*76/8</f>
        <v>19456</v>
      </c>
      <c r="AS38">
        <f>AR38/1024</f>
        <v>19</v>
      </c>
    </row>
    <row r="39" spans="27:52" x14ac:dyDescent="0.45">
      <c r="AK39">
        <v>128</v>
      </c>
      <c r="AL39">
        <f t="shared" ref="AL39:AL42" si="48">AK39*4*79/8</f>
        <v>5056</v>
      </c>
      <c r="AM39">
        <f t="shared" ref="AM39:AM42" si="49">AL39/1024</f>
        <v>4.9375</v>
      </c>
      <c r="AN39">
        <v>512</v>
      </c>
      <c r="AO39">
        <f t="shared" ref="AO39:AO42" si="50">AN39*4*77/8</f>
        <v>19712</v>
      </c>
      <c r="AP39">
        <f t="shared" ref="AP39:AP42" si="51">AO39/1024</f>
        <v>19.25</v>
      </c>
      <c r="AQ39">
        <v>1024</v>
      </c>
      <c r="AR39">
        <f t="shared" ref="AR39:AR42" si="52">AQ39*4*76/8</f>
        <v>38912</v>
      </c>
      <c r="AS39">
        <f t="shared" ref="AS39:AS42" si="53">AR39/1024</f>
        <v>38</v>
      </c>
    </row>
    <row r="40" spans="27:52" x14ac:dyDescent="0.45">
      <c r="AK40">
        <v>256</v>
      </c>
      <c r="AL40">
        <f t="shared" si="48"/>
        <v>10112</v>
      </c>
      <c r="AM40">
        <f t="shared" si="49"/>
        <v>9.875</v>
      </c>
      <c r="AN40">
        <v>1024</v>
      </c>
      <c r="AO40">
        <f t="shared" si="50"/>
        <v>39424</v>
      </c>
      <c r="AP40">
        <f t="shared" si="51"/>
        <v>38.5</v>
      </c>
      <c r="AQ40">
        <v>2048</v>
      </c>
      <c r="AR40">
        <f t="shared" si="52"/>
        <v>77824</v>
      </c>
      <c r="AS40">
        <f t="shared" si="53"/>
        <v>76</v>
      </c>
    </row>
    <row r="41" spans="27:52" x14ac:dyDescent="0.45">
      <c r="AK41">
        <v>512</v>
      </c>
      <c r="AL41">
        <f t="shared" si="48"/>
        <v>20224</v>
      </c>
      <c r="AM41">
        <f t="shared" si="49"/>
        <v>19.75</v>
      </c>
      <c r="AN41">
        <v>2048</v>
      </c>
      <c r="AO41">
        <f t="shared" si="50"/>
        <v>78848</v>
      </c>
      <c r="AP41">
        <f t="shared" si="51"/>
        <v>77</v>
      </c>
      <c r="AQ41">
        <v>4096</v>
      </c>
      <c r="AR41">
        <f t="shared" si="52"/>
        <v>155648</v>
      </c>
      <c r="AS41">
        <f t="shared" si="53"/>
        <v>152</v>
      </c>
    </row>
    <row r="42" spans="27:52" x14ac:dyDescent="0.45">
      <c r="AK42">
        <v>1024</v>
      </c>
      <c r="AL42">
        <f t="shared" si="48"/>
        <v>40448</v>
      </c>
      <c r="AM42">
        <f t="shared" si="49"/>
        <v>39.5</v>
      </c>
      <c r="AN42">
        <v>4096</v>
      </c>
      <c r="AO42">
        <f t="shared" si="50"/>
        <v>157696</v>
      </c>
      <c r="AP42">
        <f t="shared" si="51"/>
        <v>154</v>
      </c>
      <c r="AQ42">
        <v>8192</v>
      </c>
      <c r="AR42">
        <f t="shared" si="52"/>
        <v>311296</v>
      </c>
      <c r="AS42">
        <f t="shared" si="53"/>
        <v>304</v>
      </c>
    </row>
  </sheetData>
  <sortState xmlns:xlrd2="http://schemas.microsoft.com/office/spreadsheetml/2017/richdata2" ref="A3:N22">
    <sortCondition ref="A7:A22"/>
  </sortState>
  <mergeCells count="14">
    <mergeCell ref="B1:D1"/>
    <mergeCell ref="J1:N1"/>
    <mergeCell ref="O1:S1"/>
    <mergeCell ref="T1:X1"/>
    <mergeCell ref="Y1:AC1"/>
    <mergeCell ref="BM1:BQ1"/>
    <mergeCell ref="E1:I1"/>
    <mergeCell ref="AI1:AM1"/>
    <mergeCell ref="AN1:AR1"/>
    <mergeCell ref="AS1:AW1"/>
    <mergeCell ref="AX1:BB1"/>
    <mergeCell ref="BC1:BG1"/>
    <mergeCell ref="BH1:BL1"/>
    <mergeCell ref="AD1:A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C904-0181-48A6-B8E8-A2C9559651B7}">
  <dimension ref="A1:AC28"/>
  <sheetViews>
    <sheetView topLeftCell="K29" zoomScale="115" zoomScaleNormal="115" workbookViewId="0">
      <selection activeCell="V29" sqref="V29"/>
    </sheetView>
  </sheetViews>
  <sheetFormatPr defaultRowHeight="14.25" x14ac:dyDescent="0.45"/>
  <sheetData>
    <row r="1" spans="1:29" ht="14.65" thickBot="1" x14ac:dyDescent="0.5">
      <c r="A1" s="10"/>
      <c r="B1" s="17" t="s">
        <v>66</v>
      </c>
      <c r="C1" s="17"/>
      <c r="D1" s="17"/>
      <c r="E1" s="18" t="s">
        <v>119</v>
      </c>
      <c r="F1" s="22"/>
      <c r="G1" s="22"/>
      <c r="H1" s="22"/>
      <c r="I1" s="20"/>
      <c r="J1" s="18" t="s">
        <v>120</v>
      </c>
      <c r="K1" s="22"/>
      <c r="L1" s="22"/>
      <c r="M1" s="22"/>
      <c r="N1" s="20"/>
      <c r="O1" s="18" t="s">
        <v>121</v>
      </c>
      <c r="P1" s="22"/>
      <c r="Q1" s="22"/>
      <c r="R1" s="22"/>
      <c r="S1" s="20"/>
      <c r="T1" s="18" t="s">
        <v>122</v>
      </c>
      <c r="U1" s="22"/>
      <c r="V1" s="22"/>
      <c r="W1" s="22"/>
      <c r="X1" s="20"/>
      <c r="Y1" s="18" t="s">
        <v>123</v>
      </c>
      <c r="Z1" s="22"/>
      <c r="AA1" s="22"/>
      <c r="AB1" s="22"/>
      <c r="AC1" s="20"/>
    </row>
    <row r="2" spans="1:29" ht="15" thickTop="1" thickBot="1" x14ac:dyDescent="0.5">
      <c r="A2" s="1" t="s">
        <v>0</v>
      </c>
      <c r="B2" s="9" t="s">
        <v>53</v>
      </c>
      <c r="C2" s="9" t="s">
        <v>65</v>
      </c>
      <c r="D2" s="9" t="s">
        <v>52</v>
      </c>
      <c r="E2" s="8" t="s">
        <v>54</v>
      </c>
      <c r="F2" s="12" t="s">
        <v>55</v>
      </c>
      <c r="G2" s="12" t="s">
        <v>52</v>
      </c>
      <c r="H2" s="12" t="s">
        <v>89</v>
      </c>
      <c r="I2" s="11" t="s">
        <v>86</v>
      </c>
      <c r="J2" s="8" t="s">
        <v>54</v>
      </c>
      <c r="K2" s="11" t="s">
        <v>55</v>
      </c>
      <c r="L2" s="12" t="s">
        <v>52</v>
      </c>
      <c r="M2" s="12" t="s">
        <v>89</v>
      </c>
      <c r="N2" s="11" t="s">
        <v>86</v>
      </c>
      <c r="O2" s="8" t="s">
        <v>54</v>
      </c>
      <c r="P2" s="11" t="s">
        <v>55</v>
      </c>
      <c r="Q2" s="12" t="s">
        <v>52</v>
      </c>
      <c r="R2" s="12" t="s">
        <v>89</v>
      </c>
      <c r="S2" s="11" t="s">
        <v>86</v>
      </c>
      <c r="T2" s="8" t="s">
        <v>54</v>
      </c>
      <c r="U2" s="11" t="s">
        <v>55</v>
      </c>
      <c r="V2" s="12" t="s">
        <v>52</v>
      </c>
      <c r="W2" s="12" t="s">
        <v>89</v>
      </c>
      <c r="X2" s="11" t="s">
        <v>86</v>
      </c>
      <c r="Y2" s="8" t="s">
        <v>54</v>
      </c>
      <c r="Z2" s="11" t="s">
        <v>55</v>
      </c>
      <c r="AA2" s="12" t="s">
        <v>52</v>
      </c>
      <c r="AB2" s="12" t="s">
        <v>89</v>
      </c>
      <c r="AC2" s="11" t="s">
        <v>86</v>
      </c>
    </row>
    <row r="3" spans="1:29" x14ac:dyDescent="0.45">
      <c r="A3" s="1" t="s">
        <v>6</v>
      </c>
      <c r="B3" s="1">
        <v>1.1750400000000001</v>
      </c>
      <c r="C3" s="2">
        <v>595433</v>
      </c>
      <c r="D3" s="3">
        <f t="shared" ref="D3:D22" si="0">C3/50000</f>
        <v>11.908659999999999</v>
      </c>
      <c r="E3">
        <v>1.2299899999999999</v>
      </c>
      <c r="F3">
        <v>266787</v>
      </c>
      <c r="G3">
        <f t="shared" ref="G3:G22" si="1">F3/50000</f>
        <v>5.3357400000000004</v>
      </c>
      <c r="H3">
        <f t="shared" ref="H3" si="2">(C3-F3)/C3*100</f>
        <v>55.194455127613018</v>
      </c>
      <c r="I3" s="3">
        <f t="shared" ref="I3" si="3">E3/B3</f>
        <v>1.0467643654684093</v>
      </c>
      <c r="J3">
        <v>1.2462800000000001</v>
      </c>
      <c r="K3">
        <v>201347</v>
      </c>
      <c r="L3">
        <f t="shared" ref="L3:L22" si="4">K3/50000</f>
        <v>4.0269399999999997</v>
      </c>
      <c r="M3">
        <f>(C3-K3)/C3*100</f>
        <v>66.184776456796996</v>
      </c>
      <c r="N3" s="3">
        <f>J3/B3</f>
        <v>1.0606277233115469</v>
      </c>
      <c r="O3">
        <v>1.2797799999999999</v>
      </c>
      <c r="P3">
        <v>120691</v>
      </c>
      <c r="Q3">
        <f t="shared" ref="Q3:Q22" si="5">P3/50000</f>
        <v>2.4138199999999999</v>
      </c>
      <c r="R3">
        <f>(C3-P3)/C3*100</f>
        <v>79.730549029025937</v>
      </c>
      <c r="S3" s="3">
        <f>O3/B3</f>
        <v>1.0891373910675379</v>
      </c>
      <c r="T3">
        <v>1.2970299999999999</v>
      </c>
      <c r="U3">
        <v>93092</v>
      </c>
      <c r="V3">
        <f t="shared" ref="V3:V22" si="6">U3/50000</f>
        <v>1.8618399999999999</v>
      </c>
      <c r="W3">
        <f>(C3-U3)/C3*100</f>
        <v>84.365663307206688</v>
      </c>
      <c r="X3" s="3">
        <f>T3/B3</f>
        <v>1.1038177423747275</v>
      </c>
      <c r="Y3">
        <v>1.2620100000000001</v>
      </c>
      <c r="Z3">
        <v>155984</v>
      </c>
      <c r="AA3">
        <f t="shared" ref="AA3:AA22" si="7">Z3/50000</f>
        <v>3.1196799999999998</v>
      </c>
      <c r="AB3">
        <f>(C3-Z3)/C3*100</f>
        <v>73.803265858627256</v>
      </c>
      <c r="AC3" s="3">
        <f>Y3/B3</f>
        <v>1.0740145016339868</v>
      </c>
    </row>
    <row r="4" spans="1:29" x14ac:dyDescent="0.45">
      <c r="A4" s="1" t="s">
        <v>7</v>
      </c>
      <c r="B4" s="1">
        <v>1.0678000000000001</v>
      </c>
      <c r="C4" s="2">
        <v>686837</v>
      </c>
      <c r="D4" s="3">
        <f t="shared" si="0"/>
        <v>13.736739999999999</v>
      </c>
      <c r="E4">
        <v>1.1819299999999999</v>
      </c>
      <c r="F4">
        <v>33129</v>
      </c>
      <c r="G4">
        <f t="shared" si="1"/>
        <v>0.66257999999999995</v>
      </c>
      <c r="H4">
        <f t="shared" ref="H4:H22" si="8">(C4-F4)/C4*100</f>
        <v>95.17658483745052</v>
      </c>
      <c r="I4" s="3">
        <f t="shared" ref="I4:I22" si="9">E4/B4</f>
        <v>1.1068833114815506</v>
      </c>
      <c r="J4">
        <v>1.1894199999999999</v>
      </c>
      <c r="K4">
        <v>18414</v>
      </c>
      <c r="L4">
        <f t="shared" si="4"/>
        <v>0.36828</v>
      </c>
      <c r="M4">
        <f t="shared" ref="M4:M22" si="10">(C4-K4)/C4*100</f>
        <v>97.319014555127353</v>
      </c>
      <c r="N4" s="3">
        <f t="shared" ref="N4:N22" si="11">J4/B4</f>
        <v>1.1138977336579883</v>
      </c>
      <c r="O4">
        <v>1.1920999999999999</v>
      </c>
      <c r="P4">
        <v>12739</v>
      </c>
      <c r="Q4">
        <f t="shared" si="5"/>
        <v>0.25478000000000001</v>
      </c>
      <c r="R4">
        <f t="shared" ref="R4:R22" si="12">(C4-P4)/C4*100</f>
        <v>98.145265907340459</v>
      </c>
      <c r="S4" s="3">
        <f t="shared" ref="S4:S22" si="13">O4/B4</f>
        <v>1.1164075669601048</v>
      </c>
      <c r="T4">
        <v>1.1917599999999999</v>
      </c>
      <c r="U4">
        <v>12945</v>
      </c>
      <c r="V4">
        <f t="shared" si="6"/>
        <v>0.25890000000000002</v>
      </c>
      <c r="W4">
        <f t="shared" ref="W4:W22" si="14">(C4-U4)/C4*100</f>
        <v>98.115273347242507</v>
      </c>
      <c r="X4" s="3">
        <f t="shared" ref="X4:X22" si="15">T4/B4</f>
        <v>1.1160891552725227</v>
      </c>
      <c r="Y4">
        <v>1.19249</v>
      </c>
      <c r="Z4">
        <v>13032</v>
      </c>
      <c r="AA4">
        <f t="shared" si="7"/>
        <v>0.26063999999999998</v>
      </c>
      <c r="AB4">
        <f t="shared" ref="AB4:AB22" si="16">(C4-Z4)/C4*100</f>
        <v>98.102606586424429</v>
      </c>
      <c r="AC4" s="3">
        <f t="shared" ref="AC4:AC22" si="17">Y4/B4</f>
        <v>1.1167728038958606</v>
      </c>
    </row>
    <row r="5" spans="1:29" x14ac:dyDescent="0.45">
      <c r="A5" s="1" t="s">
        <v>8</v>
      </c>
      <c r="B5" s="1">
        <v>1.1740699999999999</v>
      </c>
      <c r="C5" s="2">
        <v>803283</v>
      </c>
      <c r="D5" s="3">
        <f t="shared" si="0"/>
        <v>16.065660000000001</v>
      </c>
      <c r="E5">
        <v>1.3224499999999999</v>
      </c>
      <c r="F5">
        <v>59680</v>
      </c>
      <c r="G5">
        <f t="shared" si="1"/>
        <v>1.1936</v>
      </c>
      <c r="H5">
        <f t="shared" si="8"/>
        <v>92.570488856355723</v>
      </c>
      <c r="I5" s="3">
        <f t="shared" si="9"/>
        <v>1.1263808801860196</v>
      </c>
      <c r="J5">
        <v>1.32684</v>
      </c>
      <c r="K5">
        <v>58409</v>
      </c>
      <c r="L5">
        <f t="shared" si="4"/>
        <v>1.16818</v>
      </c>
      <c r="M5">
        <f t="shared" si="10"/>
        <v>92.728714537715845</v>
      </c>
      <c r="N5" s="3">
        <f t="shared" si="11"/>
        <v>1.1301200098801605</v>
      </c>
      <c r="O5">
        <v>1.32761</v>
      </c>
      <c r="P5">
        <v>50714</v>
      </c>
      <c r="Q5">
        <f t="shared" si="5"/>
        <v>1.0142800000000001</v>
      </c>
      <c r="R5">
        <f t="shared" si="12"/>
        <v>93.686658375690754</v>
      </c>
      <c r="S5" s="3">
        <f t="shared" si="13"/>
        <v>1.130775848118085</v>
      </c>
      <c r="T5">
        <v>1.32752</v>
      </c>
      <c r="U5">
        <v>65908</v>
      </c>
      <c r="V5">
        <f t="shared" si="6"/>
        <v>1.31816</v>
      </c>
      <c r="W5">
        <f t="shared" si="14"/>
        <v>91.795170568778374</v>
      </c>
      <c r="X5" s="3">
        <f t="shared" si="15"/>
        <v>1.1306991917006652</v>
      </c>
      <c r="Y5">
        <v>1.3277600000000001</v>
      </c>
      <c r="Z5">
        <v>56926</v>
      </c>
      <c r="AA5">
        <f t="shared" si="7"/>
        <v>1.13852</v>
      </c>
      <c r="AB5">
        <f t="shared" si="16"/>
        <v>92.913331914157283</v>
      </c>
      <c r="AC5" s="3">
        <f t="shared" si="17"/>
        <v>1.1309036088137847</v>
      </c>
    </row>
    <row r="6" spans="1:29" x14ac:dyDescent="0.45">
      <c r="A6" s="1" t="s">
        <v>9</v>
      </c>
      <c r="B6" s="1">
        <v>1.1626799999999999</v>
      </c>
      <c r="C6" s="2">
        <v>672588</v>
      </c>
      <c r="D6" s="3">
        <f t="shared" si="0"/>
        <v>13.45176</v>
      </c>
      <c r="E6">
        <v>1.2219199999999999</v>
      </c>
      <c r="F6">
        <v>76129</v>
      </c>
      <c r="G6">
        <f t="shared" si="1"/>
        <v>1.52258</v>
      </c>
      <c r="H6">
        <f t="shared" si="8"/>
        <v>88.681183726144383</v>
      </c>
      <c r="I6" s="3">
        <f t="shared" si="9"/>
        <v>1.0509512505590533</v>
      </c>
      <c r="J6">
        <v>1.22522</v>
      </c>
      <c r="K6">
        <v>55572</v>
      </c>
      <c r="L6">
        <f t="shared" si="4"/>
        <v>1.11144</v>
      </c>
      <c r="M6">
        <f t="shared" si="10"/>
        <v>91.737586754446994</v>
      </c>
      <c r="N6" s="3">
        <f t="shared" si="11"/>
        <v>1.0537895207623766</v>
      </c>
      <c r="O6">
        <v>1.2332000000000001</v>
      </c>
      <c r="P6">
        <v>45113</v>
      </c>
      <c r="Q6">
        <f t="shared" si="5"/>
        <v>0.90225999999999995</v>
      </c>
      <c r="R6">
        <f t="shared" si="12"/>
        <v>93.292624905588568</v>
      </c>
      <c r="S6" s="3">
        <f t="shared" si="13"/>
        <v>1.0606529741631405</v>
      </c>
      <c r="T6">
        <v>1.23485</v>
      </c>
      <c r="U6">
        <v>45947</v>
      </c>
      <c r="V6">
        <f t="shared" si="6"/>
        <v>0.91893999999999998</v>
      </c>
      <c r="W6">
        <f t="shared" si="14"/>
        <v>93.168626261544958</v>
      </c>
      <c r="X6" s="3">
        <f t="shared" si="15"/>
        <v>1.062072109264802</v>
      </c>
      <c r="Y6">
        <v>1.23014</v>
      </c>
      <c r="Z6">
        <v>48035</v>
      </c>
      <c r="AA6">
        <f t="shared" si="7"/>
        <v>0.9607</v>
      </c>
      <c r="AB6">
        <f t="shared" si="16"/>
        <v>92.858183613148015</v>
      </c>
      <c r="AC6" s="3">
        <f t="shared" si="17"/>
        <v>1.0580211236109678</v>
      </c>
    </row>
    <row r="7" spans="1:29" x14ac:dyDescent="0.45">
      <c r="A7" s="1" t="s">
        <v>36</v>
      </c>
      <c r="B7" s="1">
        <v>0.87192000000000003</v>
      </c>
      <c r="C7" s="2">
        <v>2996774</v>
      </c>
      <c r="D7" s="3">
        <f t="shared" si="0"/>
        <v>59.935479999999998</v>
      </c>
      <c r="E7">
        <v>1.32673</v>
      </c>
      <c r="F7">
        <v>129891</v>
      </c>
      <c r="G7">
        <f t="shared" si="1"/>
        <v>2.59782</v>
      </c>
      <c r="H7">
        <f t="shared" si="8"/>
        <v>95.665639117264107</v>
      </c>
      <c r="I7" s="3">
        <f t="shared" si="9"/>
        <v>1.5216189558675106</v>
      </c>
      <c r="J7">
        <v>1.3429199999999999</v>
      </c>
      <c r="K7">
        <v>27526</v>
      </c>
      <c r="L7">
        <f t="shared" si="4"/>
        <v>0.55052000000000001</v>
      </c>
      <c r="M7">
        <f t="shared" si="10"/>
        <v>99.081478950364627</v>
      </c>
      <c r="N7" s="3">
        <f t="shared" si="11"/>
        <v>1.5401871731351497</v>
      </c>
      <c r="O7">
        <v>1.3442099999999999</v>
      </c>
      <c r="P7">
        <v>40725</v>
      </c>
      <c r="Q7">
        <f t="shared" si="5"/>
        <v>0.8145</v>
      </c>
      <c r="R7">
        <f t="shared" si="12"/>
        <v>98.641038663576225</v>
      </c>
      <c r="S7" s="3">
        <f t="shared" si="13"/>
        <v>1.5416666666666665</v>
      </c>
      <c r="T7">
        <v>1.34382</v>
      </c>
      <c r="U7">
        <v>40915</v>
      </c>
      <c r="V7">
        <f t="shared" si="6"/>
        <v>0.81830000000000003</v>
      </c>
      <c r="W7">
        <f t="shared" si="14"/>
        <v>98.634698512467082</v>
      </c>
      <c r="X7" s="3">
        <f t="shared" si="15"/>
        <v>1.5412193779245802</v>
      </c>
      <c r="Y7">
        <v>1.34324</v>
      </c>
      <c r="Z7">
        <v>32983</v>
      </c>
      <c r="AA7">
        <f t="shared" si="7"/>
        <v>0.65966000000000002</v>
      </c>
      <c r="AB7">
        <f t="shared" si="16"/>
        <v>98.899383136666302</v>
      </c>
      <c r="AC7" s="3">
        <f t="shared" si="17"/>
        <v>1.5405541792825028</v>
      </c>
    </row>
    <row r="8" spans="1:29" x14ac:dyDescent="0.45">
      <c r="A8" s="1" t="s">
        <v>37</v>
      </c>
      <c r="B8" s="1">
        <v>0.902667</v>
      </c>
      <c r="C8" s="2">
        <v>3166016</v>
      </c>
      <c r="D8" s="3">
        <f t="shared" si="0"/>
        <v>63.320320000000002</v>
      </c>
      <c r="E8">
        <v>1.4964999999999999</v>
      </c>
      <c r="F8">
        <v>32030</v>
      </c>
      <c r="G8">
        <f t="shared" si="1"/>
        <v>0.64059999999999995</v>
      </c>
      <c r="H8">
        <f t="shared" si="8"/>
        <v>98.988318441852471</v>
      </c>
      <c r="I8" s="3">
        <f t="shared" si="9"/>
        <v>1.6578649712463178</v>
      </c>
      <c r="J8">
        <v>1.4965999999999999</v>
      </c>
      <c r="K8">
        <v>44815</v>
      </c>
      <c r="L8">
        <f t="shared" si="4"/>
        <v>0.89629999999999999</v>
      </c>
      <c r="M8">
        <f t="shared" si="10"/>
        <v>98.584498625401764</v>
      </c>
      <c r="N8" s="3">
        <f t="shared" si="11"/>
        <v>1.6579757540709918</v>
      </c>
      <c r="O8">
        <v>1.4979</v>
      </c>
      <c r="P8">
        <v>52697</v>
      </c>
      <c r="Q8">
        <f t="shared" si="5"/>
        <v>1.0539400000000001</v>
      </c>
      <c r="R8">
        <f t="shared" si="12"/>
        <v>98.335542208251638</v>
      </c>
      <c r="S8" s="3">
        <f t="shared" si="13"/>
        <v>1.6594159307917538</v>
      </c>
      <c r="T8">
        <v>1.4978899999999999</v>
      </c>
      <c r="U8">
        <v>52685</v>
      </c>
      <c r="V8">
        <f t="shared" si="6"/>
        <v>1.0537000000000001</v>
      </c>
      <c r="W8">
        <f t="shared" si="14"/>
        <v>98.335921233499761</v>
      </c>
      <c r="X8" s="3">
        <f t="shared" si="15"/>
        <v>1.6594048525092864</v>
      </c>
      <c r="Y8">
        <v>1.4976100000000001</v>
      </c>
      <c r="Z8">
        <v>52633</v>
      </c>
      <c r="AA8">
        <f t="shared" si="7"/>
        <v>1.0526599999999999</v>
      </c>
      <c r="AB8">
        <f t="shared" si="16"/>
        <v>98.337563676241686</v>
      </c>
      <c r="AC8" s="3">
        <f t="shared" si="17"/>
        <v>1.6590946606001993</v>
      </c>
    </row>
    <row r="9" spans="1:29" x14ac:dyDescent="0.45">
      <c r="A9" s="1" t="s">
        <v>51</v>
      </c>
      <c r="B9" s="1">
        <v>0.99315500000000001</v>
      </c>
      <c r="C9" s="2">
        <v>3299369</v>
      </c>
      <c r="D9" s="3">
        <f t="shared" si="0"/>
        <v>65.987380000000002</v>
      </c>
      <c r="E9">
        <v>1.47898</v>
      </c>
      <c r="F9">
        <v>19092</v>
      </c>
      <c r="G9">
        <f t="shared" si="1"/>
        <v>0.38184000000000001</v>
      </c>
      <c r="H9">
        <f t="shared" si="8"/>
        <v>99.421343899394103</v>
      </c>
      <c r="I9" s="3">
        <f t="shared" si="9"/>
        <v>1.4891733918673318</v>
      </c>
      <c r="J9">
        <v>1.4836800000000001</v>
      </c>
      <c r="K9">
        <v>40263</v>
      </c>
      <c r="L9">
        <f t="shared" si="4"/>
        <v>0.80525999999999998</v>
      </c>
      <c r="M9">
        <f t="shared" si="10"/>
        <v>98.779675750120717</v>
      </c>
      <c r="N9" s="3">
        <f t="shared" si="11"/>
        <v>1.4939057850990027</v>
      </c>
      <c r="O9">
        <v>1.4840599999999999</v>
      </c>
      <c r="P9">
        <v>42845</v>
      </c>
      <c r="Q9">
        <f t="shared" si="5"/>
        <v>0.8569</v>
      </c>
      <c r="R9">
        <f t="shared" si="12"/>
        <v>98.701418362117124</v>
      </c>
      <c r="S9" s="3">
        <f t="shared" si="13"/>
        <v>1.4942884041262441</v>
      </c>
      <c r="T9">
        <v>1.48383</v>
      </c>
      <c r="U9">
        <v>43118</v>
      </c>
      <c r="V9">
        <f t="shared" si="6"/>
        <v>0.86236000000000002</v>
      </c>
      <c r="W9">
        <f t="shared" si="14"/>
        <v>98.693144052696141</v>
      </c>
      <c r="X9" s="3">
        <f t="shared" si="15"/>
        <v>1.4940568189255454</v>
      </c>
      <c r="Y9">
        <v>1.48387</v>
      </c>
      <c r="Z9">
        <v>43383</v>
      </c>
      <c r="AA9">
        <f t="shared" si="7"/>
        <v>0.86765999999999999</v>
      </c>
      <c r="AB9">
        <f t="shared" si="16"/>
        <v>98.685112213880899</v>
      </c>
      <c r="AC9" s="3">
        <f t="shared" si="17"/>
        <v>1.4940970946126235</v>
      </c>
    </row>
    <row r="10" spans="1:29" x14ac:dyDescent="0.45">
      <c r="A10" s="1" t="s">
        <v>50</v>
      </c>
      <c r="B10" s="1">
        <v>1.01006</v>
      </c>
      <c r="C10" s="2">
        <v>3296275</v>
      </c>
      <c r="D10" s="3">
        <f t="shared" si="0"/>
        <v>65.9255</v>
      </c>
      <c r="E10">
        <v>1.64581</v>
      </c>
      <c r="F10">
        <v>26740</v>
      </c>
      <c r="G10">
        <f t="shared" si="1"/>
        <v>0.53480000000000005</v>
      </c>
      <c r="H10">
        <f t="shared" si="8"/>
        <v>99.188781275834089</v>
      </c>
      <c r="I10" s="3">
        <f t="shared" si="9"/>
        <v>1.6294180543730077</v>
      </c>
      <c r="J10">
        <v>1.6473100000000001</v>
      </c>
      <c r="K10">
        <v>55318</v>
      </c>
      <c r="L10">
        <f t="shared" si="4"/>
        <v>1.10636</v>
      </c>
      <c r="M10">
        <f t="shared" si="10"/>
        <v>98.321802640859758</v>
      </c>
      <c r="N10" s="3">
        <f t="shared" si="11"/>
        <v>1.6309031146664557</v>
      </c>
      <c r="O10">
        <v>1.6480600000000001</v>
      </c>
      <c r="P10">
        <v>54266</v>
      </c>
      <c r="Q10">
        <f t="shared" si="5"/>
        <v>1.0853200000000001</v>
      </c>
      <c r="R10">
        <f t="shared" si="12"/>
        <v>98.353717453792541</v>
      </c>
      <c r="S10" s="3">
        <f t="shared" si="13"/>
        <v>1.6316456448131795</v>
      </c>
      <c r="T10">
        <v>1.6481600000000001</v>
      </c>
      <c r="U10">
        <v>54143</v>
      </c>
      <c r="V10">
        <f t="shared" si="6"/>
        <v>1.0828599999999999</v>
      </c>
      <c r="W10">
        <f t="shared" si="14"/>
        <v>98.357448938574592</v>
      </c>
      <c r="X10" s="3">
        <f t="shared" si="15"/>
        <v>1.6317446488327427</v>
      </c>
      <c r="Y10">
        <v>1.6480300000000001</v>
      </c>
      <c r="Z10">
        <v>53663</v>
      </c>
      <c r="AA10">
        <f t="shared" si="7"/>
        <v>1.0732600000000001</v>
      </c>
      <c r="AB10">
        <f t="shared" si="16"/>
        <v>98.372010830407049</v>
      </c>
      <c r="AC10" s="3">
        <f t="shared" si="17"/>
        <v>1.6316159436073105</v>
      </c>
    </row>
    <row r="11" spans="1:29" x14ac:dyDescent="0.45">
      <c r="A11" s="1" t="s">
        <v>49</v>
      </c>
      <c r="B11" s="1">
        <v>0.90789799999999998</v>
      </c>
      <c r="C11" s="2">
        <v>3336080</v>
      </c>
      <c r="D11" s="3">
        <f t="shared" si="0"/>
        <v>66.721599999999995</v>
      </c>
      <c r="E11">
        <v>1.2209700000000001</v>
      </c>
      <c r="F11">
        <v>17938</v>
      </c>
      <c r="G11">
        <f t="shared" si="1"/>
        <v>0.35876000000000002</v>
      </c>
      <c r="H11">
        <f t="shared" si="8"/>
        <v>99.462303062276675</v>
      </c>
      <c r="I11" s="3">
        <f t="shared" si="9"/>
        <v>1.344831688141179</v>
      </c>
      <c r="J11">
        <v>1.21902</v>
      </c>
      <c r="K11">
        <v>36489</v>
      </c>
      <c r="L11">
        <f t="shared" si="4"/>
        <v>0.72977999999999998</v>
      </c>
      <c r="M11">
        <f t="shared" si="10"/>
        <v>98.906231265437285</v>
      </c>
      <c r="N11" s="3">
        <f t="shared" si="11"/>
        <v>1.3426838697739174</v>
      </c>
      <c r="O11">
        <v>1.2207300000000001</v>
      </c>
      <c r="P11">
        <v>42099</v>
      </c>
      <c r="Q11">
        <f t="shared" si="5"/>
        <v>0.84197999999999995</v>
      </c>
      <c r="R11">
        <f t="shared" si="12"/>
        <v>98.738069830459693</v>
      </c>
      <c r="S11" s="3">
        <f t="shared" si="13"/>
        <v>1.3445673412652084</v>
      </c>
      <c r="T11">
        <v>1.21855</v>
      </c>
      <c r="U11">
        <v>42264</v>
      </c>
      <c r="V11">
        <f t="shared" si="6"/>
        <v>0.84528000000000003</v>
      </c>
      <c r="W11">
        <f t="shared" si="14"/>
        <v>98.733123905901536</v>
      </c>
      <c r="X11" s="3">
        <f t="shared" si="15"/>
        <v>1.3421661904751416</v>
      </c>
      <c r="Y11">
        <v>1.22458</v>
      </c>
      <c r="Z11">
        <v>44797</v>
      </c>
      <c r="AA11">
        <f t="shared" si="7"/>
        <v>0.89593999999999996</v>
      </c>
      <c r="AB11">
        <f t="shared" si="16"/>
        <v>98.65719647010863</v>
      </c>
      <c r="AC11" s="3">
        <f t="shared" si="17"/>
        <v>1.348807905733904</v>
      </c>
    </row>
    <row r="12" spans="1:29" x14ac:dyDescent="0.45">
      <c r="A12" s="1" t="s">
        <v>48</v>
      </c>
      <c r="B12" s="1">
        <v>0.92524600000000001</v>
      </c>
      <c r="C12" s="2">
        <v>3820792</v>
      </c>
      <c r="D12" s="3">
        <f t="shared" si="0"/>
        <v>76.415840000000003</v>
      </c>
      <c r="E12">
        <v>1.7805299999999999</v>
      </c>
      <c r="F12">
        <v>27384</v>
      </c>
      <c r="G12">
        <f t="shared" si="1"/>
        <v>0.54767999999999994</v>
      </c>
      <c r="H12">
        <f t="shared" si="8"/>
        <v>99.283289956637262</v>
      </c>
      <c r="I12" s="3">
        <f t="shared" si="9"/>
        <v>1.9243855147712068</v>
      </c>
      <c r="J12">
        <v>1.78206</v>
      </c>
      <c r="K12">
        <v>53485</v>
      </c>
      <c r="L12">
        <f t="shared" si="4"/>
        <v>1.0697000000000001</v>
      </c>
      <c r="M12">
        <f t="shared" si="10"/>
        <v>98.60015933869208</v>
      </c>
      <c r="N12" s="3">
        <f t="shared" si="11"/>
        <v>1.9260391290532464</v>
      </c>
      <c r="O12">
        <v>1.7982199999999999</v>
      </c>
      <c r="P12">
        <v>9120</v>
      </c>
      <c r="Q12">
        <f t="shared" si="5"/>
        <v>0.18240000000000001</v>
      </c>
      <c r="R12">
        <f t="shared" si="12"/>
        <v>99.761306032885329</v>
      </c>
      <c r="S12" s="3">
        <f t="shared" si="13"/>
        <v>1.9435047544112591</v>
      </c>
      <c r="T12">
        <v>1.79434</v>
      </c>
      <c r="U12">
        <v>35429</v>
      </c>
      <c r="V12">
        <f t="shared" si="6"/>
        <v>0.70857999999999999</v>
      </c>
      <c r="W12">
        <f t="shared" si="14"/>
        <v>99.072731517444552</v>
      </c>
      <c r="X12" s="3">
        <f t="shared" si="15"/>
        <v>1.9393112750554988</v>
      </c>
      <c r="Y12">
        <v>1.8021499999999999</v>
      </c>
      <c r="Z12">
        <v>494</v>
      </c>
      <c r="AA12">
        <f t="shared" si="7"/>
        <v>9.8799999999999999E-3</v>
      </c>
      <c r="AB12">
        <f t="shared" si="16"/>
        <v>99.987070743447958</v>
      </c>
      <c r="AC12" s="3">
        <f t="shared" si="17"/>
        <v>1.9477522734494392</v>
      </c>
    </row>
    <row r="13" spans="1:29" x14ac:dyDescent="0.45">
      <c r="A13" s="1" t="s">
        <v>45</v>
      </c>
      <c r="B13" s="1">
        <v>0.93812399999999996</v>
      </c>
      <c r="C13" s="2">
        <v>4033919</v>
      </c>
      <c r="D13" s="3">
        <f t="shared" si="0"/>
        <v>80.678380000000004</v>
      </c>
      <c r="E13">
        <v>1.5570999999999999</v>
      </c>
      <c r="F13">
        <v>47002</v>
      </c>
      <c r="G13">
        <f t="shared" si="1"/>
        <v>0.94003999999999999</v>
      </c>
      <c r="H13">
        <f t="shared" si="8"/>
        <v>98.834830347361958</v>
      </c>
      <c r="I13" s="3">
        <f t="shared" si="9"/>
        <v>1.6598019025203492</v>
      </c>
      <c r="J13">
        <v>1.5566</v>
      </c>
      <c r="K13">
        <v>50665</v>
      </c>
      <c r="L13">
        <f t="shared" si="4"/>
        <v>1.0133000000000001</v>
      </c>
      <c r="M13">
        <f t="shared" si="10"/>
        <v>98.744025351029606</v>
      </c>
      <c r="N13" s="3">
        <f t="shared" si="11"/>
        <v>1.6592689239375606</v>
      </c>
      <c r="O13">
        <v>1.55745</v>
      </c>
      <c r="P13">
        <v>50952</v>
      </c>
      <c r="Q13">
        <f t="shared" si="5"/>
        <v>1.0190399999999999</v>
      </c>
      <c r="R13">
        <f t="shared" si="12"/>
        <v>98.736910681647302</v>
      </c>
      <c r="S13" s="3">
        <f t="shared" si="13"/>
        <v>1.6601749875283012</v>
      </c>
      <c r="T13">
        <v>1.5578000000000001</v>
      </c>
      <c r="U13">
        <v>50801</v>
      </c>
      <c r="V13">
        <f t="shared" si="6"/>
        <v>1.0160199999999999</v>
      </c>
      <c r="W13">
        <f t="shared" si="14"/>
        <v>98.740653939754367</v>
      </c>
      <c r="X13" s="3">
        <f t="shared" si="15"/>
        <v>1.6605480725362534</v>
      </c>
      <c r="Y13">
        <v>1.5574399999999999</v>
      </c>
      <c r="Z13">
        <v>50853</v>
      </c>
      <c r="AA13">
        <f t="shared" si="7"/>
        <v>1.0170600000000001</v>
      </c>
      <c r="AB13">
        <f t="shared" si="16"/>
        <v>98.739364870737361</v>
      </c>
      <c r="AC13" s="3">
        <f t="shared" si="17"/>
        <v>1.6601643279566454</v>
      </c>
    </row>
    <row r="14" spans="1:29" x14ac:dyDescent="0.45">
      <c r="A14" s="1" t="s">
        <v>46</v>
      </c>
      <c r="B14" s="1">
        <v>0.94010899999999997</v>
      </c>
      <c r="C14" s="2">
        <v>4040254</v>
      </c>
      <c r="D14" s="3">
        <f t="shared" si="0"/>
        <v>80.805080000000004</v>
      </c>
      <c r="E14">
        <v>1.55633</v>
      </c>
      <c r="F14">
        <v>23275</v>
      </c>
      <c r="G14">
        <f t="shared" si="1"/>
        <v>0.46550000000000002</v>
      </c>
      <c r="H14">
        <f t="shared" si="8"/>
        <v>99.423922357356744</v>
      </c>
      <c r="I14" s="3">
        <f t="shared" si="9"/>
        <v>1.6554782477351031</v>
      </c>
      <c r="J14">
        <v>1.5577799999999999</v>
      </c>
      <c r="K14">
        <v>45255</v>
      </c>
      <c r="L14">
        <f t="shared" si="4"/>
        <v>0.90510000000000002</v>
      </c>
      <c r="M14">
        <f t="shared" si="10"/>
        <v>98.879897154980839</v>
      </c>
      <c r="N14" s="3">
        <f t="shared" si="11"/>
        <v>1.6570206220768018</v>
      </c>
      <c r="O14">
        <v>1.55901</v>
      </c>
      <c r="P14">
        <v>45196</v>
      </c>
      <c r="Q14">
        <f t="shared" si="5"/>
        <v>0.90391999999999995</v>
      </c>
      <c r="R14">
        <f t="shared" si="12"/>
        <v>98.881357459209255</v>
      </c>
      <c r="S14" s="3">
        <f t="shared" si="13"/>
        <v>1.6583289810011392</v>
      </c>
      <c r="T14">
        <v>1.55877</v>
      </c>
      <c r="U14">
        <v>45302</v>
      </c>
      <c r="V14">
        <f t="shared" si="6"/>
        <v>0.90603999999999996</v>
      </c>
      <c r="W14">
        <f t="shared" si="14"/>
        <v>98.878733861781953</v>
      </c>
      <c r="X14" s="3">
        <f t="shared" si="15"/>
        <v>1.658073691454927</v>
      </c>
      <c r="Y14">
        <v>1.5599099999999999</v>
      </c>
      <c r="Z14">
        <v>45189</v>
      </c>
      <c r="AA14">
        <f t="shared" si="7"/>
        <v>0.90378000000000003</v>
      </c>
      <c r="AB14">
        <f t="shared" si="16"/>
        <v>98.881530715643123</v>
      </c>
      <c r="AC14" s="3">
        <f t="shared" si="17"/>
        <v>1.6592863167994349</v>
      </c>
    </row>
    <row r="15" spans="1:29" x14ac:dyDescent="0.45">
      <c r="A15" s="1" t="s">
        <v>47</v>
      </c>
      <c r="B15" s="1">
        <v>0.93705099999999997</v>
      </c>
      <c r="C15" s="2">
        <v>4087300</v>
      </c>
      <c r="D15" s="3">
        <f t="shared" si="0"/>
        <v>81.745999999999995</v>
      </c>
      <c r="E15">
        <v>1.72241</v>
      </c>
      <c r="F15">
        <v>76368</v>
      </c>
      <c r="G15">
        <f t="shared" si="1"/>
        <v>1.5273600000000001</v>
      </c>
      <c r="H15">
        <f t="shared" si="8"/>
        <v>98.131578303525558</v>
      </c>
      <c r="I15" s="3">
        <f t="shared" si="9"/>
        <v>1.8381176691556811</v>
      </c>
      <c r="J15">
        <v>1.7294</v>
      </c>
      <c r="K15">
        <v>87574</v>
      </c>
      <c r="L15">
        <f t="shared" si="4"/>
        <v>1.7514799999999999</v>
      </c>
      <c r="M15">
        <f t="shared" si="10"/>
        <v>97.857411983460963</v>
      </c>
      <c r="N15" s="3">
        <f t="shared" si="11"/>
        <v>1.8455772417936698</v>
      </c>
      <c r="O15">
        <v>1.7316</v>
      </c>
      <c r="P15">
        <v>87810</v>
      </c>
      <c r="Q15">
        <f t="shared" si="5"/>
        <v>1.7562</v>
      </c>
      <c r="R15">
        <f t="shared" si="12"/>
        <v>97.851638000636115</v>
      </c>
      <c r="S15" s="3">
        <f t="shared" si="13"/>
        <v>1.847925032895755</v>
      </c>
      <c r="T15">
        <v>1.7316</v>
      </c>
      <c r="U15">
        <v>87810</v>
      </c>
      <c r="V15">
        <f t="shared" si="6"/>
        <v>1.7562</v>
      </c>
      <c r="W15">
        <f t="shared" si="14"/>
        <v>97.851638000636115</v>
      </c>
      <c r="X15" s="3">
        <f t="shared" si="15"/>
        <v>1.847925032895755</v>
      </c>
      <c r="Y15">
        <v>1.7320899999999999</v>
      </c>
      <c r="Z15">
        <v>87145</v>
      </c>
      <c r="AA15">
        <f t="shared" si="7"/>
        <v>1.7428999999999999</v>
      </c>
      <c r="AB15">
        <f t="shared" si="16"/>
        <v>97.867907909867142</v>
      </c>
      <c r="AC15" s="3">
        <f t="shared" si="17"/>
        <v>1.8484479500048556</v>
      </c>
    </row>
    <row r="16" spans="1:29" x14ac:dyDescent="0.45">
      <c r="A16" s="1" t="s">
        <v>38</v>
      </c>
      <c r="B16" s="1">
        <v>1.2341599999999999</v>
      </c>
      <c r="C16" s="2">
        <v>220057</v>
      </c>
      <c r="D16" s="3">
        <f t="shared" si="0"/>
        <v>4.4011399999999998</v>
      </c>
      <c r="E16">
        <v>1.26248</v>
      </c>
      <c r="F16">
        <v>69487</v>
      </c>
      <c r="G16">
        <f t="shared" si="1"/>
        <v>1.38974</v>
      </c>
      <c r="H16">
        <f t="shared" si="8"/>
        <v>68.423181266671818</v>
      </c>
      <c r="I16" s="3">
        <f t="shared" si="9"/>
        <v>1.0229467816166462</v>
      </c>
      <c r="J16">
        <v>1.2644899999999999</v>
      </c>
      <c r="K16">
        <v>61570</v>
      </c>
      <c r="L16">
        <f t="shared" si="4"/>
        <v>1.2314000000000001</v>
      </c>
      <c r="M16">
        <f t="shared" si="10"/>
        <v>72.020885497848283</v>
      </c>
      <c r="N16" s="3">
        <f t="shared" si="11"/>
        <v>1.0245754197186749</v>
      </c>
      <c r="O16">
        <v>1.2751399999999999</v>
      </c>
      <c r="P16">
        <v>49384</v>
      </c>
      <c r="Q16">
        <f t="shared" si="5"/>
        <v>0.98768</v>
      </c>
      <c r="R16">
        <f t="shared" si="12"/>
        <v>77.558541650572352</v>
      </c>
      <c r="S16" s="3">
        <f t="shared" si="13"/>
        <v>1.033204770856291</v>
      </c>
      <c r="T16">
        <v>1.2862899999999999</v>
      </c>
      <c r="U16">
        <v>43129</v>
      </c>
      <c r="V16">
        <f t="shared" si="6"/>
        <v>0.86258000000000001</v>
      </c>
      <c r="W16">
        <f t="shared" si="14"/>
        <v>80.400987017000134</v>
      </c>
      <c r="X16" s="3">
        <f t="shared" si="15"/>
        <v>1.042239255850133</v>
      </c>
      <c r="Y16">
        <v>1.26902</v>
      </c>
      <c r="Z16">
        <v>55395</v>
      </c>
      <c r="AA16">
        <f t="shared" si="7"/>
        <v>1.1079000000000001</v>
      </c>
      <c r="AB16">
        <f t="shared" si="16"/>
        <v>74.82697664695965</v>
      </c>
      <c r="AC16" s="3">
        <f t="shared" si="17"/>
        <v>1.0282459324560835</v>
      </c>
    </row>
    <row r="17" spans="1:29" x14ac:dyDescent="0.45">
      <c r="A17" s="1" t="s">
        <v>39</v>
      </c>
      <c r="B17" s="1">
        <v>0.24413299999999999</v>
      </c>
      <c r="C17" s="2">
        <v>543520</v>
      </c>
      <c r="D17" s="3">
        <f t="shared" si="0"/>
        <v>10.8704</v>
      </c>
      <c r="E17">
        <v>0.25348599999999999</v>
      </c>
      <c r="F17">
        <v>134760</v>
      </c>
      <c r="G17">
        <f t="shared" si="1"/>
        <v>2.6951999999999998</v>
      </c>
      <c r="H17">
        <f t="shared" si="8"/>
        <v>75.206064174271418</v>
      </c>
      <c r="I17" s="3">
        <f t="shared" si="9"/>
        <v>1.038311084531792</v>
      </c>
      <c r="J17">
        <v>0.25378299999999998</v>
      </c>
      <c r="K17">
        <v>64866</v>
      </c>
      <c r="L17">
        <f t="shared" si="4"/>
        <v>1.29732</v>
      </c>
      <c r="M17">
        <f t="shared" si="10"/>
        <v>88.065572564027079</v>
      </c>
      <c r="N17" s="3">
        <f t="shared" si="11"/>
        <v>1.0395276345270814</v>
      </c>
      <c r="O17">
        <v>0.25194100000000003</v>
      </c>
      <c r="P17">
        <v>51789</v>
      </c>
      <c r="Q17">
        <f t="shared" si="5"/>
        <v>1.0357799999999999</v>
      </c>
      <c r="R17">
        <f t="shared" si="12"/>
        <v>90.471555784515743</v>
      </c>
      <c r="S17" s="3">
        <f t="shared" si="13"/>
        <v>1.0319825668795288</v>
      </c>
      <c r="T17">
        <v>0.25164900000000001</v>
      </c>
      <c r="U17">
        <v>52381</v>
      </c>
      <c r="V17">
        <f t="shared" si="6"/>
        <v>1.04762</v>
      </c>
      <c r="W17">
        <f t="shared" si="14"/>
        <v>90.362636149543718</v>
      </c>
      <c r="X17" s="3">
        <f t="shared" si="15"/>
        <v>1.0307864975238907</v>
      </c>
      <c r="Y17">
        <v>0.25264700000000001</v>
      </c>
      <c r="Z17">
        <v>52101</v>
      </c>
      <c r="AA17">
        <f t="shared" si="7"/>
        <v>1.0420199999999999</v>
      </c>
      <c r="AB17">
        <f t="shared" si="16"/>
        <v>90.414152193111576</v>
      </c>
      <c r="AC17" s="3">
        <f t="shared" si="17"/>
        <v>1.0348744331982977</v>
      </c>
    </row>
    <row r="18" spans="1:29" x14ac:dyDescent="0.45">
      <c r="A18" s="1" t="s">
        <v>40</v>
      </c>
      <c r="B18" s="1">
        <v>0.22519</v>
      </c>
      <c r="C18" s="2">
        <v>677377</v>
      </c>
      <c r="D18" s="3">
        <f t="shared" si="0"/>
        <v>13.54754</v>
      </c>
      <c r="E18">
        <v>0.239013</v>
      </c>
      <c r="F18">
        <v>152129</v>
      </c>
      <c r="G18">
        <f t="shared" si="1"/>
        <v>3.0425800000000001</v>
      </c>
      <c r="H18">
        <f t="shared" si="8"/>
        <v>77.541457711141661</v>
      </c>
      <c r="I18" s="3">
        <f t="shared" si="9"/>
        <v>1.0613837204138727</v>
      </c>
      <c r="J18">
        <v>0.239118</v>
      </c>
      <c r="K18">
        <v>72678</v>
      </c>
      <c r="L18">
        <f t="shared" si="4"/>
        <v>1.45356</v>
      </c>
      <c r="M18">
        <f t="shared" si="10"/>
        <v>89.27067201868384</v>
      </c>
      <c r="N18" s="3">
        <f t="shared" si="11"/>
        <v>1.0618499933389582</v>
      </c>
      <c r="O18">
        <v>0.23802699999999999</v>
      </c>
      <c r="P18">
        <v>63681</v>
      </c>
      <c r="Q18">
        <f t="shared" si="5"/>
        <v>1.27362</v>
      </c>
      <c r="R18">
        <f t="shared" si="12"/>
        <v>90.598883634962519</v>
      </c>
      <c r="S18" s="3">
        <f t="shared" si="13"/>
        <v>1.0570051956125937</v>
      </c>
      <c r="T18">
        <v>0.23774200000000001</v>
      </c>
      <c r="U18">
        <v>65142</v>
      </c>
      <c r="V18">
        <f t="shared" si="6"/>
        <v>1.30284</v>
      </c>
      <c r="W18">
        <f t="shared" si="14"/>
        <v>90.383198720948599</v>
      </c>
      <c r="X18" s="3">
        <f t="shared" si="15"/>
        <v>1.0557395976730761</v>
      </c>
      <c r="Y18">
        <v>0.23848900000000001</v>
      </c>
      <c r="Z18">
        <v>63012</v>
      </c>
      <c r="AA18">
        <f t="shared" si="7"/>
        <v>1.26024</v>
      </c>
      <c r="AB18">
        <f t="shared" si="16"/>
        <v>90.697646952878529</v>
      </c>
      <c r="AC18" s="3">
        <f t="shared" si="17"/>
        <v>1.05905679648297</v>
      </c>
    </row>
    <row r="19" spans="1:29" x14ac:dyDescent="0.45">
      <c r="A19" s="1" t="s">
        <v>41</v>
      </c>
      <c r="B19" s="1">
        <v>1.0975900000000001</v>
      </c>
      <c r="C19" s="2">
        <v>324489</v>
      </c>
      <c r="D19" s="3">
        <f t="shared" si="0"/>
        <v>6.4897799999999997</v>
      </c>
      <c r="E19">
        <v>1.1347499999999999</v>
      </c>
      <c r="F19">
        <v>136065</v>
      </c>
      <c r="G19">
        <f t="shared" si="1"/>
        <v>2.7212999999999998</v>
      </c>
      <c r="H19">
        <f t="shared" si="8"/>
        <v>58.067916015643064</v>
      </c>
      <c r="I19" s="3">
        <f t="shared" si="9"/>
        <v>1.0338559935859473</v>
      </c>
      <c r="J19">
        <v>1.14734</v>
      </c>
      <c r="K19">
        <v>78696</v>
      </c>
      <c r="L19">
        <f t="shared" si="4"/>
        <v>1.57392</v>
      </c>
      <c r="M19">
        <f t="shared" si="10"/>
        <v>75.747714098166654</v>
      </c>
      <c r="N19" s="3">
        <f t="shared" si="11"/>
        <v>1.0453265791415738</v>
      </c>
      <c r="O19">
        <v>1.15743</v>
      </c>
      <c r="P19">
        <v>32992</v>
      </c>
      <c r="Q19">
        <f t="shared" si="5"/>
        <v>0.65983999999999998</v>
      </c>
      <c r="R19">
        <f t="shared" si="12"/>
        <v>89.832629149216146</v>
      </c>
      <c r="S19" s="3">
        <f t="shared" si="13"/>
        <v>1.0545194471523973</v>
      </c>
      <c r="T19">
        <v>1.1581600000000001</v>
      </c>
      <c r="U19">
        <v>29280</v>
      </c>
      <c r="V19">
        <f t="shared" si="6"/>
        <v>0.58560000000000001</v>
      </c>
      <c r="W19">
        <f t="shared" si="14"/>
        <v>90.976581640671952</v>
      </c>
      <c r="X19" s="3">
        <f t="shared" si="15"/>
        <v>1.0551845406754798</v>
      </c>
      <c r="Y19">
        <v>1.15507</v>
      </c>
      <c r="Z19">
        <v>46741</v>
      </c>
      <c r="AA19">
        <f t="shared" si="7"/>
        <v>0.93481999999999998</v>
      </c>
      <c r="AB19">
        <f t="shared" si="16"/>
        <v>85.595505548724304</v>
      </c>
      <c r="AC19" s="3">
        <f t="shared" si="17"/>
        <v>1.0523692817901038</v>
      </c>
    </row>
    <row r="20" spans="1:29" x14ac:dyDescent="0.45">
      <c r="A20" s="1" t="s">
        <v>42</v>
      </c>
      <c r="B20" s="1">
        <v>1.2521500000000001</v>
      </c>
      <c r="C20" s="2">
        <v>423479</v>
      </c>
      <c r="D20" s="3">
        <f t="shared" si="0"/>
        <v>8.4695800000000006</v>
      </c>
      <c r="E20">
        <v>1.31735</v>
      </c>
      <c r="F20">
        <v>159048</v>
      </c>
      <c r="G20">
        <f t="shared" si="1"/>
        <v>3.1809599999999998</v>
      </c>
      <c r="H20">
        <f t="shared" si="8"/>
        <v>62.442529617761444</v>
      </c>
      <c r="I20" s="3">
        <f t="shared" si="9"/>
        <v>1.0520704388451863</v>
      </c>
      <c r="J20">
        <v>1.33111</v>
      </c>
      <c r="K20">
        <v>112177</v>
      </c>
      <c r="L20">
        <f t="shared" si="4"/>
        <v>2.2435399999999999</v>
      </c>
      <c r="M20">
        <f t="shared" si="10"/>
        <v>73.510610915771508</v>
      </c>
      <c r="N20" s="3">
        <f t="shared" si="11"/>
        <v>1.063059537595336</v>
      </c>
      <c r="O20">
        <v>1.34683</v>
      </c>
      <c r="P20">
        <v>55906</v>
      </c>
      <c r="Q20">
        <f t="shared" si="5"/>
        <v>1.11812</v>
      </c>
      <c r="R20">
        <f t="shared" si="12"/>
        <v>86.798400865214091</v>
      </c>
      <c r="S20" s="3">
        <f t="shared" si="13"/>
        <v>1.075613944016292</v>
      </c>
      <c r="T20">
        <v>1.3480700000000001</v>
      </c>
      <c r="U20">
        <v>50228</v>
      </c>
      <c r="V20">
        <f t="shared" si="6"/>
        <v>1.0045599999999999</v>
      </c>
      <c r="W20">
        <f t="shared" si="14"/>
        <v>88.139199346366652</v>
      </c>
      <c r="X20" s="3">
        <f t="shared" si="15"/>
        <v>1.0766042407059857</v>
      </c>
      <c r="Y20">
        <v>1.3431</v>
      </c>
      <c r="Z20">
        <v>71816</v>
      </c>
      <c r="AA20">
        <f t="shared" si="7"/>
        <v>1.43632</v>
      </c>
      <c r="AB20">
        <f t="shared" si="16"/>
        <v>83.041425903055412</v>
      </c>
      <c r="AC20" s="3">
        <f t="shared" si="17"/>
        <v>1.0726350676835841</v>
      </c>
    </row>
    <row r="21" spans="1:29" x14ac:dyDescent="0.45">
      <c r="A21" s="1" t="s">
        <v>43</v>
      </c>
      <c r="B21" s="1">
        <v>1.3212900000000001</v>
      </c>
      <c r="C21" s="2">
        <v>307549</v>
      </c>
      <c r="D21" s="3">
        <f t="shared" si="0"/>
        <v>6.1509799999999997</v>
      </c>
      <c r="E21">
        <v>1.3527400000000001</v>
      </c>
      <c r="F21">
        <v>91828</v>
      </c>
      <c r="G21">
        <f t="shared" si="1"/>
        <v>1.83656</v>
      </c>
      <c r="H21">
        <f t="shared" si="8"/>
        <v>70.14199363353481</v>
      </c>
      <c r="I21" s="3">
        <f t="shared" si="9"/>
        <v>1.0238024960455312</v>
      </c>
      <c r="J21">
        <v>1.3597900000000001</v>
      </c>
      <c r="K21">
        <v>71186</v>
      </c>
      <c r="L21">
        <f t="shared" si="4"/>
        <v>1.4237200000000001</v>
      </c>
      <c r="M21">
        <f t="shared" si="10"/>
        <v>76.853769643211322</v>
      </c>
      <c r="N21" s="3">
        <f t="shared" si="11"/>
        <v>1.0291381907075661</v>
      </c>
      <c r="O21">
        <v>1.36826</v>
      </c>
      <c r="P21">
        <v>47718</v>
      </c>
      <c r="Q21">
        <f t="shared" si="5"/>
        <v>0.95435999999999999</v>
      </c>
      <c r="R21">
        <f t="shared" si="12"/>
        <v>84.484423620301158</v>
      </c>
      <c r="S21" s="3">
        <f t="shared" si="13"/>
        <v>1.0355485926632306</v>
      </c>
      <c r="T21">
        <v>1.3711500000000001</v>
      </c>
      <c r="U21">
        <v>44997</v>
      </c>
      <c r="V21">
        <f t="shared" si="6"/>
        <v>0.89993999999999996</v>
      </c>
      <c r="W21">
        <f t="shared" si="14"/>
        <v>85.36916068658978</v>
      </c>
      <c r="X21" s="3">
        <f t="shared" si="15"/>
        <v>1.0377358490566038</v>
      </c>
      <c r="Y21">
        <v>1.36364</v>
      </c>
      <c r="Z21">
        <v>58234</v>
      </c>
      <c r="AA21">
        <f t="shared" si="7"/>
        <v>1.1646799999999999</v>
      </c>
      <c r="AB21">
        <f t="shared" si="16"/>
        <v>81.065131084802744</v>
      </c>
      <c r="AC21" s="3">
        <f t="shared" si="17"/>
        <v>1.0320520097783226</v>
      </c>
    </row>
    <row r="22" spans="1:29" ht="14.65" thickBot="1" x14ac:dyDescent="0.5">
      <c r="A22" s="4" t="s">
        <v>44</v>
      </c>
      <c r="B22" s="4">
        <v>1.5669</v>
      </c>
      <c r="C22" s="5">
        <v>260110</v>
      </c>
      <c r="D22" s="6">
        <f t="shared" si="0"/>
        <v>5.2022000000000004</v>
      </c>
      <c r="E22" s="5">
        <v>1.67411</v>
      </c>
      <c r="F22" s="5">
        <v>10699</v>
      </c>
      <c r="G22" s="5">
        <f t="shared" si="1"/>
        <v>0.21398</v>
      </c>
      <c r="H22">
        <f t="shared" si="8"/>
        <v>95.886740225289302</v>
      </c>
      <c r="I22" s="3">
        <f t="shared" si="9"/>
        <v>1.0684217244240219</v>
      </c>
      <c r="J22" s="5">
        <v>1.6759200000000001</v>
      </c>
      <c r="K22" s="5">
        <v>7175</v>
      </c>
      <c r="L22" s="5">
        <f t="shared" si="4"/>
        <v>0.14349999999999999</v>
      </c>
      <c r="M22">
        <f t="shared" si="10"/>
        <v>97.241551651224484</v>
      </c>
      <c r="N22" s="3">
        <f t="shared" si="11"/>
        <v>1.0695768715297722</v>
      </c>
      <c r="O22" s="5">
        <v>1.6760699999999999</v>
      </c>
      <c r="P22" s="5">
        <v>6646</v>
      </c>
      <c r="Q22" s="5">
        <f t="shared" si="5"/>
        <v>0.13292000000000001</v>
      </c>
      <c r="R22">
        <f t="shared" si="12"/>
        <v>97.444927146207377</v>
      </c>
      <c r="S22" s="3">
        <f t="shared" si="13"/>
        <v>1.0696726019529006</v>
      </c>
      <c r="T22" s="5">
        <v>1.6762999999999999</v>
      </c>
      <c r="U22" s="5">
        <v>6627</v>
      </c>
      <c r="V22" s="5">
        <f t="shared" si="6"/>
        <v>0.13253999999999999</v>
      </c>
      <c r="W22">
        <f t="shared" si="14"/>
        <v>97.45223174810657</v>
      </c>
      <c r="X22" s="3">
        <f t="shared" si="15"/>
        <v>1.0698193886016976</v>
      </c>
      <c r="Y22" s="5">
        <v>1.6757899999999999</v>
      </c>
      <c r="Z22" s="5">
        <v>7099</v>
      </c>
      <c r="AA22" s="5">
        <f t="shared" si="7"/>
        <v>0.14198</v>
      </c>
      <c r="AB22">
        <f t="shared" si="16"/>
        <v>97.27077005882127</v>
      </c>
      <c r="AC22" s="3">
        <f t="shared" si="17"/>
        <v>1.0694939051630608</v>
      </c>
    </row>
    <row r="24" spans="1:29" x14ac:dyDescent="0.45">
      <c r="E24" t="s">
        <v>94</v>
      </c>
      <c r="F24">
        <f>AVERAGE(H3:H22)</f>
        <v>86.386630097669027</v>
      </c>
      <c r="G24">
        <f>GEOMEAN(I3:I22)</f>
        <v>1.2834946481151448</v>
      </c>
    </row>
    <row r="25" spans="1:29" x14ac:dyDescent="0.45">
      <c r="E25" t="s">
        <v>70</v>
      </c>
      <c r="F25">
        <f>AVERAGE(M3:M22)</f>
        <v>90.421802487668387</v>
      </c>
      <c r="G25">
        <f>GEOMEAN(N3:N22)</f>
        <v>1.2884192354917654</v>
      </c>
    </row>
    <row r="26" spans="1:29" x14ac:dyDescent="0.45">
      <c r="E26" t="s">
        <v>66</v>
      </c>
      <c r="F26">
        <f>AVERAGE(AB3:AB22)</f>
        <v>92.450806846385518</v>
      </c>
      <c r="G26">
        <f>GEOMEAN(AC3:AC22)</f>
        <v>1.2919935969946661</v>
      </c>
    </row>
    <row r="27" spans="1:29" x14ac:dyDescent="0.45">
      <c r="E27" t="s">
        <v>95</v>
      </c>
      <c r="F27">
        <f>AVERAGE(R3:R22)</f>
        <v>93.502272938060514</v>
      </c>
      <c r="G27">
        <f>GEOMEAN(S3:S22)</f>
        <v>1.2932435790601275</v>
      </c>
    </row>
    <row r="28" spans="1:29" x14ac:dyDescent="0.45">
      <c r="E28" t="s">
        <v>68</v>
      </c>
      <c r="F28">
        <f>AVERAGE(W3:W22)</f>
        <v>93.891341137837827</v>
      </c>
      <c r="G28">
        <f>GEOMEAN(X3:X22)</f>
        <v>1.2945537390348774</v>
      </c>
    </row>
  </sheetData>
  <mergeCells count="6">
    <mergeCell ref="Y1:AC1"/>
    <mergeCell ref="B1:D1"/>
    <mergeCell ref="E1:I1"/>
    <mergeCell ref="J1:N1"/>
    <mergeCell ref="O1:S1"/>
    <mergeCell ref="T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E4E4-9995-4F65-8CB3-884D1999AB9B}">
  <dimension ref="A1:BQ30"/>
  <sheetViews>
    <sheetView topLeftCell="D14" zoomScale="90" zoomScaleNormal="90" workbookViewId="0">
      <selection activeCell="D42" sqref="D42"/>
    </sheetView>
  </sheetViews>
  <sheetFormatPr defaultRowHeight="14.25" x14ac:dyDescent="0.45"/>
  <sheetData>
    <row r="1" spans="1:69" ht="14.65" thickBot="1" x14ac:dyDescent="0.5">
      <c r="A1" s="10"/>
      <c r="B1" s="19" t="s">
        <v>66</v>
      </c>
      <c r="C1" s="19"/>
      <c r="D1" s="19"/>
      <c r="E1" s="23" t="s">
        <v>97</v>
      </c>
      <c r="F1" s="22"/>
      <c r="G1" s="22"/>
      <c r="H1" s="22"/>
      <c r="I1" s="18"/>
      <c r="J1" s="23" t="s">
        <v>98</v>
      </c>
      <c r="K1" s="22"/>
      <c r="L1" s="22"/>
      <c r="M1" s="22"/>
      <c r="N1" s="18"/>
      <c r="O1" s="19" t="s">
        <v>63</v>
      </c>
      <c r="P1" s="19"/>
      <c r="Q1" s="19"/>
      <c r="R1" s="19"/>
      <c r="S1" s="20"/>
      <c r="T1" s="23" t="s">
        <v>99</v>
      </c>
      <c r="U1" s="22"/>
      <c r="V1" s="22"/>
      <c r="W1" s="22"/>
      <c r="X1" s="18"/>
      <c r="Y1" s="23" t="s">
        <v>100</v>
      </c>
      <c r="Z1" s="22"/>
      <c r="AA1" s="22"/>
      <c r="AB1" s="22"/>
      <c r="AC1" s="24"/>
      <c r="AD1" s="23" t="s">
        <v>101</v>
      </c>
      <c r="AE1" s="22"/>
      <c r="AF1" s="22"/>
      <c r="AG1" s="22"/>
      <c r="AH1" s="18"/>
      <c r="AI1" s="23" t="s">
        <v>102</v>
      </c>
      <c r="AJ1" s="22"/>
      <c r="AK1" s="22"/>
      <c r="AL1" s="22"/>
      <c r="AM1" s="24"/>
      <c r="AN1" s="23" t="s">
        <v>103</v>
      </c>
      <c r="AO1" s="22"/>
      <c r="AP1" s="22"/>
      <c r="AQ1" s="22"/>
      <c r="AR1" s="18"/>
      <c r="AS1" s="23" t="s">
        <v>104</v>
      </c>
      <c r="AT1" s="22"/>
      <c r="AU1" s="22"/>
      <c r="AV1" s="22"/>
      <c r="AW1" s="24"/>
      <c r="AX1" s="23" t="s">
        <v>110</v>
      </c>
      <c r="AY1" s="22"/>
      <c r="AZ1" s="22"/>
      <c r="BA1" s="22"/>
      <c r="BB1" s="18"/>
      <c r="BC1" s="23" t="s">
        <v>111</v>
      </c>
      <c r="BD1" s="22"/>
      <c r="BE1" s="22"/>
      <c r="BF1" s="22"/>
      <c r="BG1" s="24"/>
      <c r="BH1" s="23" t="s">
        <v>112</v>
      </c>
      <c r="BI1" s="22"/>
      <c r="BJ1" s="22"/>
      <c r="BK1" s="22"/>
      <c r="BL1" s="18"/>
      <c r="BM1" s="23" t="s">
        <v>113</v>
      </c>
      <c r="BN1" s="22"/>
      <c r="BO1" s="22"/>
      <c r="BP1" s="22"/>
      <c r="BQ1" s="24"/>
    </row>
    <row r="2" spans="1:69" ht="15" thickTop="1" thickBot="1" x14ac:dyDescent="0.5">
      <c r="A2" s="1" t="s">
        <v>0</v>
      </c>
      <c r="B2" s="7" t="s">
        <v>53</v>
      </c>
      <c r="C2" s="7" t="s">
        <v>64</v>
      </c>
      <c r="D2" s="7" t="s">
        <v>52</v>
      </c>
      <c r="E2" s="7" t="s">
        <v>56</v>
      </c>
      <c r="F2" s="7" t="s">
        <v>55</v>
      </c>
      <c r="G2" s="7" t="s">
        <v>52</v>
      </c>
      <c r="H2" s="7" t="s">
        <v>62</v>
      </c>
      <c r="I2" s="11" t="s">
        <v>1</v>
      </c>
      <c r="J2" s="7" t="s">
        <v>56</v>
      </c>
      <c r="K2" s="7" t="s">
        <v>55</v>
      </c>
      <c r="L2" s="7" t="s">
        <v>52</v>
      </c>
      <c r="M2" s="7" t="s">
        <v>62</v>
      </c>
      <c r="N2" s="11" t="s">
        <v>1</v>
      </c>
      <c r="O2" s="7" t="s">
        <v>56</v>
      </c>
      <c r="P2" s="7" t="s">
        <v>55</v>
      </c>
      <c r="Q2" s="7" t="s">
        <v>52</v>
      </c>
      <c r="R2" s="7" t="s">
        <v>62</v>
      </c>
      <c r="S2" s="11" t="s">
        <v>1</v>
      </c>
      <c r="T2" s="7" t="s">
        <v>56</v>
      </c>
      <c r="U2" s="7" t="s">
        <v>55</v>
      </c>
      <c r="V2" s="7" t="s">
        <v>52</v>
      </c>
      <c r="W2" s="7" t="s">
        <v>62</v>
      </c>
      <c r="X2" s="11" t="s">
        <v>1</v>
      </c>
      <c r="Y2" s="7" t="s">
        <v>56</v>
      </c>
      <c r="Z2" s="7" t="s">
        <v>55</v>
      </c>
      <c r="AA2" s="7" t="s">
        <v>52</v>
      </c>
      <c r="AB2" s="7" t="s">
        <v>62</v>
      </c>
      <c r="AC2" s="11" t="s">
        <v>1</v>
      </c>
      <c r="AD2" s="7" t="s">
        <v>56</v>
      </c>
      <c r="AE2" s="7" t="s">
        <v>55</v>
      </c>
      <c r="AF2" s="7" t="s">
        <v>52</v>
      </c>
      <c r="AG2" s="7" t="s">
        <v>62</v>
      </c>
      <c r="AH2" s="11" t="s">
        <v>1</v>
      </c>
      <c r="AI2" s="7" t="s">
        <v>56</v>
      </c>
      <c r="AJ2" s="7" t="s">
        <v>55</v>
      </c>
      <c r="AK2" s="7" t="s">
        <v>52</v>
      </c>
      <c r="AL2" s="7" t="s">
        <v>62</v>
      </c>
      <c r="AM2" s="11" t="s">
        <v>1</v>
      </c>
      <c r="AN2" s="7" t="s">
        <v>56</v>
      </c>
      <c r="AO2" s="7" t="s">
        <v>55</v>
      </c>
      <c r="AP2" s="7" t="s">
        <v>52</v>
      </c>
      <c r="AQ2" s="7" t="s">
        <v>62</v>
      </c>
      <c r="AR2" s="11" t="s">
        <v>1</v>
      </c>
      <c r="AS2" s="7" t="s">
        <v>56</v>
      </c>
      <c r="AT2" s="7" t="s">
        <v>55</v>
      </c>
      <c r="AU2" s="7" t="s">
        <v>52</v>
      </c>
      <c r="AV2" s="7" t="s">
        <v>62</v>
      </c>
      <c r="AW2" s="11" t="s">
        <v>1</v>
      </c>
      <c r="AX2" s="7" t="s">
        <v>56</v>
      </c>
      <c r="AY2" s="7" t="s">
        <v>55</v>
      </c>
      <c r="AZ2" s="7" t="s">
        <v>52</v>
      </c>
      <c r="BA2" s="7" t="s">
        <v>62</v>
      </c>
      <c r="BB2" s="11" t="s">
        <v>1</v>
      </c>
      <c r="BC2" s="7" t="s">
        <v>56</v>
      </c>
      <c r="BD2" s="7" t="s">
        <v>55</v>
      </c>
      <c r="BE2" s="7" t="s">
        <v>52</v>
      </c>
      <c r="BF2" s="7" t="s">
        <v>62</v>
      </c>
      <c r="BG2" s="11" t="s">
        <v>1</v>
      </c>
      <c r="BH2" s="7" t="s">
        <v>56</v>
      </c>
      <c r="BI2" s="7" t="s">
        <v>55</v>
      </c>
      <c r="BJ2" s="7" t="s">
        <v>52</v>
      </c>
      <c r="BK2" s="7" t="s">
        <v>62</v>
      </c>
      <c r="BL2" s="11" t="s">
        <v>1</v>
      </c>
      <c r="BM2" s="7" t="s">
        <v>56</v>
      </c>
      <c r="BN2" s="7" t="s">
        <v>55</v>
      </c>
      <c r="BO2" s="7" t="s">
        <v>52</v>
      </c>
      <c r="BP2" s="7" t="s">
        <v>62</v>
      </c>
      <c r="BQ2" s="11" t="s">
        <v>1</v>
      </c>
    </row>
    <row r="3" spans="1:69" ht="14.65" thickTop="1" x14ac:dyDescent="0.45">
      <c r="A3" s="1" t="s">
        <v>6</v>
      </c>
      <c r="B3" s="1">
        <v>1.1750400000000001</v>
      </c>
      <c r="C3" s="2">
        <v>595433</v>
      </c>
      <c r="D3" s="3">
        <f t="shared" ref="D3:D22" si="0">C3/50000</f>
        <v>11.908659999999999</v>
      </c>
      <c r="E3" s="1">
        <v>1.2866</v>
      </c>
      <c r="F3" s="2">
        <v>194574</v>
      </c>
      <c r="G3" s="2">
        <f t="shared" ref="G3:G22" si="1">F3/50000</f>
        <v>3.8914800000000001</v>
      </c>
      <c r="H3" s="2">
        <f t="shared" ref="H3:H22" si="2">(C3-F3)/C3*100</f>
        <v>67.322267996567206</v>
      </c>
      <c r="I3" s="3">
        <f t="shared" ref="I3:I22" si="3">E3/B3</f>
        <v>1.0949414488017428</v>
      </c>
      <c r="J3" s="1">
        <v>1.2865899999999999</v>
      </c>
      <c r="K3" s="2">
        <v>196074</v>
      </c>
      <c r="L3" s="2">
        <f t="shared" ref="L3:L22" si="4">K3/50000</f>
        <v>3.9214799999999999</v>
      </c>
      <c r="M3" s="2">
        <f t="shared" ref="M3:M22" si="5">(C3-K3)/C3*100</f>
        <v>67.070350484437384</v>
      </c>
      <c r="N3" s="3">
        <f t="shared" ref="N3:N22" si="6">J3/B3</f>
        <v>1.094932938453159</v>
      </c>
      <c r="O3" s="1">
        <v>1.2872300000000001</v>
      </c>
      <c r="P3" s="2">
        <v>196824</v>
      </c>
      <c r="Q3" s="2">
        <f t="shared" ref="Q3:Q22" si="7">P3/50000</f>
        <v>3.93648</v>
      </c>
      <c r="R3" s="2">
        <f t="shared" ref="R3:R22" si="8">(C3-P3)/C3*100</f>
        <v>66.944391728372466</v>
      </c>
      <c r="S3" s="3">
        <f t="shared" ref="S3:S22" si="9">O3/B3</f>
        <v>1.0954776007625273</v>
      </c>
      <c r="T3" s="1">
        <v>1.28708</v>
      </c>
      <c r="U3" s="2">
        <v>196732</v>
      </c>
      <c r="V3" s="2">
        <f t="shared" ref="V3:V22" si="10">U3/50000</f>
        <v>3.9346399999999999</v>
      </c>
      <c r="W3" s="2">
        <f t="shared" ref="W3:W22" si="11">(C3-U3)/C3*100</f>
        <v>66.959842669116426</v>
      </c>
      <c r="X3" s="3">
        <f t="shared" ref="X3:X22" si="12">T3/B3</f>
        <v>1.095349945533769</v>
      </c>
      <c r="Y3" s="1">
        <v>1.2867900000000001</v>
      </c>
      <c r="Z3" s="2">
        <v>197440</v>
      </c>
      <c r="AA3" s="2">
        <f t="shared" ref="AA3:AA22" si="13">Z3/50000</f>
        <v>3.9487999999999999</v>
      </c>
      <c r="AB3" s="2">
        <f t="shared" ref="AB3:AB22" si="14">(C3-Z3)/C3*100</f>
        <v>66.840937603391154</v>
      </c>
      <c r="AC3" s="3">
        <f t="shared" ref="AC3:AC22" si="15">Y3/B3</f>
        <v>1.0951031454248366</v>
      </c>
      <c r="AD3" s="1">
        <v>1.2921499999999999</v>
      </c>
      <c r="AE3" s="2">
        <v>172939</v>
      </c>
      <c r="AF3" s="2">
        <f t="shared" ref="AF3:AF22" si="16">AE3/50000</f>
        <v>3.45878</v>
      </c>
      <c r="AG3" s="2">
        <f>(C3-AE3)/C3*100</f>
        <v>70.955758246519764</v>
      </c>
      <c r="AH3" s="3">
        <f>AD3/L3</f>
        <v>0.32950569682874831</v>
      </c>
      <c r="AI3" s="1">
        <v>1.2813399999999999</v>
      </c>
      <c r="AJ3" s="2">
        <v>229863</v>
      </c>
      <c r="AK3" s="2">
        <f t="shared" ref="AK3:AK22" si="17">AJ3/50000</f>
        <v>4.5972600000000003</v>
      </c>
      <c r="AL3" s="2">
        <f>(C3-AJ3)/C3*100</f>
        <v>61.395656606200866</v>
      </c>
      <c r="AM3" s="3">
        <f>AI3/L3</f>
        <v>0.32674908452931034</v>
      </c>
      <c r="AN3" s="1">
        <v>1.27823</v>
      </c>
      <c r="AO3" s="2">
        <v>248325</v>
      </c>
      <c r="AP3" s="2">
        <f t="shared" ref="AP3:AP22" si="18">AO3/50000</f>
        <v>4.9664999999999999</v>
      </c>
      <c r="AQ3" s="2">
        <f>(C3-AO3)/C3*100</f>
        <v>58.295055866906942</v>
      </c>
      <c r="AR3" s="3">
        <f>AN3/V3</f>
        <v>0.32486580729113718</v>
      </c>
      <c r="AS3" s="1">
        <v>1.2758700000000001</v>
      </c>
      <c r="AT3" s="2">
        <v>263217</v>
      </c>
      <c r="AU3" s="2">
        <f t="shared" ref="AU3:AU22" si="19">AT3/50000</f>
        <v>5.2643399999999998</v>
      </c>
      <c r="AV3" s="2">
        <f>(C3-AT3)/C3*100</f>
        <v>55.794018806482001</v>
      </c>
      <c r="AW3" s="3">
        <f>AS3/V3</f>
        <v>0.32426600654697763</v>
      </c>
      <c r="AX3" s="1">
        <v>1.28566</v>
      </c>
      <c r="AY3" s="2">
        <v>191211</v>
      </c>
      <c r="AZ3" s="2">
        <f t="shared" ref="AZ3:AZ22" si="20">AY3/50000</f>
        <v>3.82422</v>
      </c>
      <c r="BA3" s="2">
        <f>(C3-AY3)/C3*100</f>
        <v>67.88706705876227</v>
      </c>
      <c r="BB3" s="3">
        <f>AX3/B3</f>
        <v>1.0941414760348582</v>
      </c>
      <c r="BC3" s="1">
        <v>1.2867</v>
      </c>
      <c r="BD3" s="2">
        <v>193283</v>
      </c>
      <c r="BE3" s="2">
        <f t="shared" ref="BE3:BE22" si="21">BD3/50000</f>
        <v>3.8656600000000001</v>
      </c>
      <c r="BF3" s="2">
        <f>(C3-BD3)/C3*100</f>
        <v>67.539085002006942</v>
      </c>
      <c r="BG3" s="3">
        <f>BC3/B3</f>
        <v>1.0950265522875815</v>
      </c>
      <c r="BH3" s="1">
        <v>1.28759</v>
      </c>
      <c r="BI3" s="2">
        <v>201622</v>
      </c>
      <c r="BJ3" s="2">
        <f t="shared" ref="BJ3:BJ22" si="22">BI3/50000</f>
        <v>4.0324400000000002</v>
      </c>
      <c r="BK3" s="2">
        <f>(C3-BI3)/C3*100</f>
        <v>66.138591579573188</v>
      </c>
      <c r="BL3" s="3">
        <f>BH3/B3</f>
        <v>1.0957839733115469</v>
      </c>
      <c r="BM3" s="1">
        <v>1.2871600000000001</v>
      </c>
      <c r="BN3" s="2">
        <v>210748</v>
      </c>
      <c r="BO3" s="2">
        <f t="shared" ref="BO3:BO22" si="23">BN3/50000</f>
        <v>4.2149599999999996</v>
      </c>
      <c r="BP3" s="2">
        <f>(C3-BN3)/C3*100</f>
        <v>64.605925435775319</v>
      </c>
      <c r="BQ3" s="3">
        <f>BM3/B3</f>
        <v>1.0954180283224402</v>
      </c>
    </row>
    <row r="4" spans="1:69" x14ac:dyDescent="0.45">
      <c r="A4" s="1" t="s">
        <v>7</v>
      </c>
      <c r="B4" s="1">
        <v>1.0678000000000001</v>
      </c>
      <c r="C4" s="2">
        <v>686837</v>
      </c>
      <c r="D4" s="3">
        <f t="shared" si="0"/>
        <v>13.736739999999999</v>
      </c>
      <c r="E4" s="1">
        <v>1.1928700000000001</v>
      </c>
      <c r="F4" s="2">
        <v>14397</v>
      </c>
      <c r="G4" s="2">
        <f t="shared" si="1"/>
        <v>0.28793999999999997</v>
      </c>
      <c r="H4" s="2">
        <f t="shared" si="2"/>
        <v>97.903869477037503</v>
      </c>
      <c r="I4" s="3">
        <f t="shared" si="3"/>
        <v>1.1171286757819816</v>
      </c>
      <c r="J4" s="1">
        <v>1.1932700000000001</v>
      </c>
      <c r="K4" s="2">
        <v>15369</v>
      </c>
      <c r="L4" s="2">
        <f t="shared" si="4"/>
        <v>0.30737999999999999</v>
      </c>
      <c r="M4" s="2">
        <f t="shared" si="5"/>
        <v>97.762351183759762</v>
      </c>
      <c r="N4" s="3">
        <f t="shared" si="6"/>
        <v>1.1175032777673721</v>
      </c>
      <c r="O4" s="1">
        <v>1.19265</v>
      </c>
      <c r="P4" s="2">
        <v>15184</v>
      </c>
      <c r="Q4" s="2">
        <f t="shared" si="7"/>
        <v>0.30368000000000001</v>
      </c>
      <c r="R4" s="2">
        <f t="shared" si="8"/>
        <v>97.789286249867146</v>
      </c>
      <c r="S4" s="3">
        <f t="shared" si="9"/>
        <v>1.1169226446900167</v>
      </c>
      <c r="T4" s="1">
        <v>1.1915100000000001</v>
      </c>
      <c r="U4" s="2">
        <v>14960</v>
      </c>
      <c r="V4" s="2">
        <f t="shared" si="10"/>
        <v>0.29920000000000002</v>
      </c>
      <c r="W4" s="2">
        <f t="shared" si="11"/>
        <v>97.821899519099873</v>
      </c>
      <c r="X4" s="3">
        <f t="shared" si="12"/>
        <v>1.1158550290316538</v>
      </c>
      <c r="Y4" s="1">
        <v>1.19146</v>
      </c>
      <c r="Z4" s="2">
        <v>16068</v>
      </c>
      <c r="AA4" s="2">
        <f t="shared" si="13"/>
        <v>0.32135999999999998</v>
      </c>
      <c r="AB4" s="2">
        <f t="shared" si="14"/>
        <v>97.660580312359414</v>
      </c>
      <c r="AC4" s="3">
        <f t="shared" si="15"/>
        <v>1.11580820378348</v>
      </c>
      <c r="AD4" s="1">
        <v>1.19086</v>
      </c>
      <c r="AE4" s="2">
        <v>25647</v>
      </c>
      <c r="AF4" s="2">
        <f t="shared" si="16"/>
        <v>0.51293999999999995</v>
      </c>
      <c r="AG4" s="2">
        <f t="shared" ref="AG4:AG22" si="24">(C4-AE4)/C4*100</f>
        <v>96.265926267804446</v>
      </c>
      <c r="AH4" s="3">
        <f t="shared" ref="AH4:AH22" si="25">AD4/L4</f>
        <v>3.8742273407508625</v>
      </c>
      <c r="AI4" s="1">
        <v>1.19286</v>
      </c>
      <c r="AJ4" s="2">
        <v>14234</v>
      </c>
      <c r="AK4" s="2">
        <f t="shared" si="17"/>
        <v>0.28467999999999999</v>
      </c>
      <c r="AL4" s="2">
        <f t="shared" ref="AL4:AL22" si="26">(C4-AJ4)/C4*100</f>
        <v>97.927601454202389</v>
      </c>
      <c r="AM4" s="3">
        <f t="shared" ref="AM4:AM22" si="27">AI4/L4</f>
        <v>3.8807339449541289</v>
      </c>
      <c r="AN4" s="1">
        <v>1.1939200000000001</v>
      </c>
      <c r="AO4" s="2">
        <v>16838</v>
      </c>
      <c r="AP4" s="2">
        <f t="shared" si="18"/>
        <v>0.33676</v>
      </c>
      <c r="AQ4" s="2">
        <f t="shared" ref="AQ4:AQ22" si="28">(C4-AO4)/C4*100</f>
        <v>97.548472199371901</v>
      </c>
      <c r="AR4" s="3">
        <f t="shared" ref="AR4:AR22" si="29">AN4/V4</f>
        <v>3.990374331550802</v>
      </c>
      <c r="AS4" s="1">
        <v>1.1899299999999999</v>
      </c>
      <c r="AT4" s="2">
        <v>17717</v>
      </c>
      <c r="AU4" s="2">
        <f t="shared" si="19"/>
        <v>0.35433999999999999</v>
      </c>
      <c r="AV4" s="2">
        <f t="shared" ref="AV4:AV22" si="30">(C4-AT4)/C4*100</f>
        <v>97.420494236623824</v>
      </c>
      <c r="AW4" s="3">
        <f t="shared" ref="AW4:AW22" si="31">AS4/V4</f>
        <v>3.9770387700534755</v>
      </c>
      <c r="AX4" s="1">
        <v>1.1913</v>
      </c>
      <c r="AY4" s="2">
        <v>16379</v>
      </c>
      <c r="AZ4" s="2">
        <f t="shared" si="20"/>
        <v>0.32757999999999998</v>
      </c>
      <c r="BA4" s="2">
        <f t="shared" ref="BA4:BA21" si="32">(C4-AY4)/C4*100</f>
        <v>97.61530028230861</v>
      </c>
      <c r="BB4" s="3">
        <f t="shared" ref="BB4:BB21" si="33">AX4/B4</f>
        <v>1.1156583629893237</v>
      </c>
      <c r="BC4" s="1">
        <v>1.1933100000000001</v>
      </c>
      <c r="BD4" s="2">
        <v>16159</v>
      </c>
      <c r="BE4" s="2">
        <f t="shared" si="21"/>
        <v>0.32318000000000002</v>
      </c>
      <c r="BF4" s="2">
        <f t="shared" ref="BF4:BF22" si="34">(C4-BD4)/C4*100</f>
        <v>97.647331171733612</v>
      </c>
      <c r="BG4" s="3">
        <f t="shared" ref="BG4:BG22" si="35">BC4/B4</f>
        <v>1.1175407379659112</v>
      </c>
      <c r="BH4" s="1">
        <v>1.1947000000000001</v>
      </c>
      <c r="BI4" s="2">
        <v>14826</v>
      </c>
      <c r="BJ4" s="2">
        <f t="shared" si="22"/>
        <v>0.29652000000000001</v>
      </c>
      <c r="BK4" s="2">
        <f t="shared" ref="BK4:BK22" si="36">(C4-BI4)/C4*100</f>
        <v>97.841409242658742</v>
      </c>
      <c r="BL4" s="3">
        <f t="shared" ref="BL4:BL22" si="37">BH4/B4</f>
        <v>1.1188424798651433</v>
      </c>
      <c r="BM4" s="1">
        <v>1.1938800000000001</v>
      </c>
      <c r="BN4" s="2">
        <v>15029</v>
      </c>
      <c r="BO4" s="2">
        <f t="shared" si="23"/>
        <v>0.30058000000000001</v>
      </c>
      <c r="BP4" s="2">
        <f t="shared" ref="BP4:BP22" si="38">(C4-BN4)/C4*100</f>
        <v>97.811853467416583</v>
      </c>
      <c r="BQ4" s="3">
        <f t="shared" ref="BQ4:BQ22" si="39">BM4/B4</f>
        <v>1.1180745457950927</v>
      </c>
    </row>
    <row r="5" spans="1:69" x14ac:dyDescent="0.45">
      <c r="A5" s="1" t="s">
        <v>8</v>
      </c>
      <c r="B5" s="1">
        <v>1.1740699999999999</v>
      </c>
      <c r="C5" s="2">
        <v>803283</v>
      </c>
      <c r="D5" s="3">
        <f t="shared" si="0"/>
        <v>16.065660000000001</v>
      </c>
      <c r="E5" s="1">
        <v>1.3289200000000001</v>
      </c>
      <c r="F5" s="2">
        <v>32775</v>
      </c>
      <c r="G5" s="2">
        <f t="shared" si="1"/>
        <v>0.65549999999999997</v>
      </c>
      <c r="H5" s="2">
        <f t="shared" si="2"/>
        <v>95.919868838255013</v>
      </c>
      <c r="I5" s="3">
        <f t="shared" si="3"/>
        <v>1.131891624860528</v>
      </c>
      <c r="J5" s="1">
        <v>1.3295699999999999</v>
      </c>
      <c r="K5" s="2">
        <v>32555</v>
      </c>
      <c r="L5" s="2">
        <f t="shared" si="4"/>
        <v>0.65110000000000001</v>
      </c>
      <c r="M5" s="2">
        <f t="shared" si="5"/>
        <v>95.947256446358253</v>
      </c>
      <c r="N5" s="3">
        <f t="shared" si="6"/>
        <v>1.1324452545418928</v>
      </c>
      <c r="O5" s="1">
        <v>1.3292299999999999</v>
      </c>
      <c r="P5" s="2">
        <v>31216</v>
      </c>
      <c r="Q5" s="2">
        <f t="shared" si="7"/>
        <v>0.62431999999999999</v>
      </c>
      <c r="R5" s="2">
        <f t="shared" si="8"/>
        <v>96.113947388404824</v>
      </c>
      <c r="S5" s="3">
        <f t="shared" si="9"/>
        <v>1.1321556636316403</v>
      </c>
      <c r="T5" s="1">
        <v>1.3290200000000001</v>
      </c>
      <c r="U5" s="2">
        <v>32428</v>
      </c>
      <c r="V5" s="2">
        <f t="shared" si="10"/>
        <v>0.64856000000000003</v>
      </c>
      <c r="W5" s="2">
        <f t="shared" si="11"/>
        <v>95.963066565581485</v>
      </c>
      <c r="X5" s="3">
        <f t="shared" si="12"/>
        <v>1.131976798657661</v>
      </c>
      <c r="Y5" s="1">
        <v>1.32958</v>
      </c>
      <c r="Z5" s="2">
        <v>31746</v>
      </c>
      <c r="AA5" s="2">
        <f t="shared" si="13"/>
        <v>0.63492000000000004</v>
      </c>
      <c r="AB5" s="2">
        <f t="shared" si="14"/>
        <v>96.047968150701564</v>
      </c>
      <c r="AC5" s="3">
        <f t="shared" si="15"/>
        <v>1.1324537719216061</v>
      </c>
      <c r="AD5" s="1">
        <v>1.32918</v>
      </c>
      <c r="AE5" s="2">
        <v>48379</v>
      </c>
      <c r="AF5" s="2">
        <f t="shared" si="16"/>
        <v>0.96758</v>
      </c>
      <c r="AG5" s="2">
        <f t="shared" si="24"/>
        <v>93.977340488968395</v>
      </c>
      <c r="AH5" s="3">
        <f t="shared" si="25"/>
        <v>2.0414375671939795</v>
      </c>
      <c r="AI5" s="1">
        <v>1.32907</v>
      </c>
      <c r="AJ5" s="2">
        <v>30326</v>
      </c>
      <c r="AK5" s="2">
        <f t="shared" si="17"/>
        <v>0.60651999999999995</v>
      </c>
      <c r="AL5" s="2">
        <f t="shared" si="26"/>
        <v>96.224742712095235</v>
      </c>
      <c r="AM5" s="3">
        <f t="shared" si="27"/>
        <v>2.0412686223314389</v>
      </c>
      <c r="AN5" s="1">
        <v>1.32874</v>
      </c>
      <c r="AO5" s="2">
        <v>31363</v>
      </c>
      <c r="AP5" s="2">
        <f t="shared" si="18"/>
        <v>0.62726000000000004</v>
      </c>
      <c r="AQ5" s="2">
        <f t="shared" si="28"/>
        <v>96.09564748662676</v>
      </c>
      <c r="AR5" s="3">
        <f t="shared" si="29"/>
        <v>2.0487541630689527</v>
      </c>
      <c r="AS5" s="1">
        <v>1.32839</v>
      </c>
      <c r="AT5" s="2">
        <v>32459</v>
      </c>
      <c r="AU5" s="2">
        <f t="shared" si="19"/>
        <v>0.64917999999999998</v>
      </c>
      <c r="AV5" s="2">
        <f t="shared" si="30"/>
        <v>95.959207402621487</v>
      </c>
      <c r="AW5" s="3">
        <f t="shared" si="31"/>
        <v>2.0482145059824841</v>
      </c>
      <c r="AX5" s="1">
        <v>1.3289599999999999</v>
      </c>
      <c r="AY5" s="2">
        <v>32666</v>
      </c>
      <c r="AZ5" s="2">
        <f t="shared" si="20"/>
        <v>0.65332000000000001</v>
      </c>
      <c r="BA5" s="2">
        <f t="shared" si="32"/>
        <v>95.933438153178898</v>
      </c>
      <c r="BB5" s="3">
        <f t="shared" si="33"/>
        <v>1.1319256943793812</v>
      </c>
      <c r="BC5" s="1">
        <v>1.32917</v>
      </c>
      <c r="BD5" s="2">
        <v>32440</v>
      </c>
      <c r="BE5" s="2">
        <f t="shared" si="21"/>
        <v>0.64880000000000004</v>
      </c>
      <c r="BF5" s="2">
        <f t="shared" si="34"/>
        <v>95.961572696048592</v>
      </c>
      <c r="BG5" s="3">
        <f t="shared" si="35"/>
        <v>1.1321045593533605</v>
      </c>
      <c r="BH5" s="1">
        <v>1.32921</v>
      </c>
      <c r="BI5" s="2">
        <v>31060</v>
      </c>
      <c r="BJ5" s="2">
        <f t="shared" si="22"/>
        <v>0.62119999999999997</v>
      </c>
      <c r="BK5" s="2">
        <f t="shared" si="36"/>
        <v>96.133367692332598</v>
      </c>
      <c r="BL5" s="3">
        <f t="shared" si="37"/>
        <v>1.1321386288722137</v>
      </c>
      <c r="BM5" s="1">
        <v>1.329</v>
      </c>
      <c r="BN5" s="2">
        <v>32329</v>
      </c>
      <c r="BO5" s="2">
        <f t="shared" si="23"/>
        <v>0.64658000000000004</v>
      </c>
      <c r="BP5" s="2">
        <f t="shared" si="38"/>
        <v>95.975390989227961</v>
      </c>
      <c r="BQ5" s="3">
        <f t="shared" si="39"/>
        <v>1.1319597638982344</v>
      </c>
    </row>
    <row r="6" spans="1:69" x14ac:dyDescent="0.45">
      <c r="A6" s="1" t="s">
        <v>9</v>
      </c>
      <c r="B6" s="1">
        <v>1.1626799999999999</v>
      </c>
      <c r="C6" s="2">
        <v>672588</v>
      </c>
      <c r="D6" s="3">
        <f t="shared" si="0"/>
        <v>13.45176</v>
      </c>
      <c r="E6" s="1">
        <v>1.23631</v>
      </c>
      <c r="F6" s="2">
        <v>55314</v>
      </c>
      <c r="G6" s="2">
        <f t="shared" si="1"/>
        <v>1.1062799999999999</v>
      </c>
      <c r="H6" s="2">
        <f t="shared" si="2"/>
        <v>91.775946047208691</v>
      </c>
      <c r="I6" s="3">
        <f t="shared" si="3"/>
        <v>1.0633278288093027</v>
      </c>
      <c r="J6" s="1">
        <v>1.2362</v>
      </c>
      <c r="K6" s="2">
        <v>53817</v>
      </c>
      <c r="L6" s="2">
        <f t="shared" si="4"/>
        <v>1.0763400000000001</v>
      </c>
      <c r="M6" s="2">
        <f t="shared" si="5"/>
        <v>91.998519152884086</v>
      </c>
      <c r="N6" s="3">
        <f t="shared" si="6"/>
        <v>1.0632332198025252</v>
      </c>
      <c r="O6" s="1">
        <v>1.2364900000000001</v>
      </c>
      <c r="P6" s="2">
        <v>54710</v>
      </c>
      <c r="Q6" s="2">
        <f t="shared" si="7"/>
        <v>1.0942000000000001</v>
      </c>
      <c r="R6" s="2">
        <f t="shared" si="8"/>
        <v>91.865748422511246</v>
      </c>
      <c r="S6" s="3">
        <f t="shared" si="9"/>
        <v>1.0634826435476659</v>
      </c>
      <c r="T6" s="1">
        <v>1.23654</v>
      </c>
      <c r="U6" s="2">
        <v>54555</v>
      </c>
      <c r="V6" s="2">
        <f t="shared" si="10"/>
        <v>1.0911</v>
      </c>
      <c r="W6" s="2">
        <f t="shared" si="11"/>
        <v>91.888793734054133</v>
      </c>
      <c r="X6" s="3">
        <f t="shared" si="12"/>
        <v>1.0635256476416555</v>
      </c>
      <c r="Y6" s="1">
        <v>1.2363299999999999</v>
      </c>
      <c r="Z6" s="2">
        <v>54191</v>
      </c>
      <c r="AA6" s="2">
        <f t="shared" si="13"/>
        <v>1.08382</v>
      </c>
      <c r="AB6" s="2">
        <f t="shared" si="14"/>
        <v>91.942913046322559</v>
      </c>
      <c r="AC6" s="3">
        <f t="shared" si="15"/>
        <v>1.0633450304468985</v>
      </c>
      <c r="AD6" s="1">
        <v>1.23654</v>
      </c>
      <c r="AE6" s="2">
        <v>62427</v>
      </c>
      <c r="AF6" s="2">
        <f t="shared" si="16"/>
        <v>1.24854</v>
      </c>
      <c r="AG6" s="2">
        <f t="shared" si="24"/>
        <v>90.718389266534643</v>
      </c>
      <c r="AH6" s="3">
        <f t="shared" si="25"/>
        <v>1.1488377278555102</v>
      </c>
      <c r="AI6" s="1">
        <v>1.2358899999999999</v>
      </c>
      <c r="AJ6" s="2">
        <v>61569</v>
      </c>
      <c r="AK6" s="2">
        <f t="shared" si="17"/>
        <v>1.2313799999999999</v>
      </c>
      <c r="AL6" s="2">
        <f t="shared" si="26"/>
        <v>90.84595621688166</v>
      </c>
      <c r="AM6" s="3">
        <f t="shared" si="27"/>
        <v>1.1482338294590928</v>
      </c>
      <c r="AN6" s="1">
        <v>1.2353499999999999</v>
      </c>
      <c r="AO6" s="2">
        <v>66188</v>
      </c>
      <c r="AP6" s="2">
        <f t="shared" si="18"/>
        <v>1.32376</v>
      </c>
      <c r="AQ6" s="2">
        <f t="shared" si="28"/>
        <v>90.159205932903959</v>
      </c>
      <c r="AR6" s="3">
        <f t="shared" si="29"/>
        <v>1.1322060306113098</v>
      </c>
      <c r="AS6" s="1">
        <v>1.2351799999999999</v>
      </c>
      <c r="AT6" s="2">
        <v>73004</v>
      </c>
      <c r="AU6" s="2">
        <f t="shared" si="19"/>
        <v>1.46008</v>
      </c>
      <c r="AV6" s="2">
        <f t="shared" si="30"/>
        <v>89.145806942734623</v>
      </c>
      <c r="AW6" s="3">
        <f t="shared" si="31"/>
        <v>1.132050224544038</v>
      </c>
      <c r="AX6" s="1">
        <v>1.2363900000000001</v>
      </c>
      <c r="AY6" s="2">
        <v>55037</v>
      </c>
      <c r="AZ6" s="2">
        <f t="shared" si="20"/>
        <v>1.1007400000000001</v>
      </c>
      <c r="BA6" s="2">
        <f t="shared" si="32"/>
        <v>91.81713024912726</v>
      </c>
      <c r="BB6" s="3">
        <f t="shared" si="33"/>
        <v>1.0633966353596864</v>
      </c>
      <c r="BC6" s="1">
        <v>1.2363999999999999</v>
      </c>
      <c r="BD6" s="2">
        <v>52766</v>
      </c>
      <c r="BE6" s="2">
        <f t="shared" si="21"/>
        <v>1.05532</v>
      </c>
      <c r="BF6" s="2">
        <f t="shared" si="34"/>
        <v>92.154781233087718</v>
      </c>
      <c r="BG6" s="3">
        <f t="shared" si="35"/>
        <v>1.0634052361784843</v>
      </c>
      <c r="BH6" s="1">
        <v>1.23681</v>
      </c>
      <c r="BI6" s="2">
        <v>55001</v>
      </c>
      <c r="BJ6" s="2">
        <f t="shared" si="22"/>
        <v>1.10002</v>
      </c>
      <c r="BK6" s="2">
        <f t="shared" si="36"/>
        <v>91.82248270858237</v>
      </c>
      <c r="BL6" s="3">
        <f t="shared" si="37"/>
        <v>1.0637578697492001</v>
      </c>
      <c r="BM6" s="1">
        <v>1.23664</v>
      </c>
      <c r="BN6" s="2">
        <v>55164</v>
      </c>
      <c r="BO6" s="2">
        <f t="shared" si="23"/>
        <v>1.10328</v>
      </c>
      <c r="BP6" s="2">
        <f t="shared" si="38"/>
        <v>91.798247961605028</v>
      </c>
      <c r="BQ6" s="3">
        <f t="shared" si="39"/>
        <v>1.0636116558296349</v>
      </c>
    </row>
    <row r="7" spans="1:69" x14ac:dyDescent="0.45">
      <c r="A7" s="1" t="s">
        <v>36</v>
      </c>
      <c r="B7" s="1">
        <v>0.87192000000000003</v>
      </c>
      <c r="C7" s="2">
        <v>2996774</v>
      </c>
      <c r="D7" s="3">
        <f t="shared" si="0"/>
        <v>59.935479999999998</v>
      </c>
      <c r="E7" s="1">
        <v>1.33745</v>
      </c>
      <c r="F7" s="2">
        <v>93738</v>
      </c>
      <c r="G7" s="2">
        <f t="shared" si="1"/>
        <v>1.87476</v>
      </c>
      <c r="H7" s="2">
        <f t="shared" si="2"/>
        <v>96.872036396471671</v>
      </c>
      <c r="I7" s="3">
        <f t="shared" si="3"/>
        <v>1.5339136618038351</v>
      </c>
      <c r="J7" s="1">
        <v>1.3375900000000001</v>
      </c>
      <c r="K7" s="2">
        <v>95123</v>
      </c>
      <c r="L7" s="2">
        <f t="shared" si="4"/>
        <v>1.90246</v>
      </c>
      <c r="M7" s="2">
        <f t="shared" si="5"/>
        <v>96.825820031807538</v>
      </c>
      <c r="N7" s="3">
        <f t="shared" si="6"/>
        <v>1.5340742269933021</v>
      </c>
      <c r="O7" s="1">
        <v>1.33647</v>
      </c>
      <c r="P7" s="2">
        <v>102288</v>
      </c>
      <c r="Q7" s="2">
        <f t="shared" si="7"/>
        <v>2.04576</v>
      </c>
      <c r="R7" s="2">
        <f t="shared" si="8"/>
        <v>96.586729596559493</v>
      </c>
      <c r="S7" s="3">
        <f t="shared" si="9"/>
        <v>1.5327897054775668</v>
      </c>
      <c r="T7" s="1">
        <v>1.33711</v>
      </c>
      <c r="U7" s="2">
        <v>97217</v>
      </c>
      <c r="V7" s="2">
        <f t="shared" si="10"/>
        <v>1.94434</v>
      </c>
      <c r="W7" s="2">
        <f t="shared" si="11"/>
        <v>96.755944892741326</v>
      </c>
      <c r="X7" s="3">
        <f t="shared" si="12"/>
        <v>1.5335237177722727</v>
      </c>
      <c r="Y7" s="1">
        <v>1.3385800000000001</v>
      </c>
      <c r="Z7" s="2">
        <v>97027</v>
      </c>
      <c r="AA7" s="2">
        <f t="shared" si="13"/>
        <v>1.9405399999999999</v>
      </c>
      <c r="AB7" s="2">
        <f t="shared" si="14"/>
        <v>96.762285043850483</v>
      </c>
      <c r="AC7" s="3">
        <f t="shared" si="15"/>
        <v>1.5352096522616754</v>
      </c>
      <c r="AD7" s="1">
        <v>1.3282499999999999</v>
      </c>
      <c r="AE7" s="2">
        <v>294467</v>
      </c>
      <c r="AF7" s="2">
        <f t="shared" si="16"/>
        <v>5.8893399999999998</v>
      </c>
      <c r="AG7" s="2">
        <f t="shared" si="24"/>
        <v>90.173866964942974</v>
      </c>
      <c r="AH7" s="3">
        <f t="shared" si="25"/>
        <v>0.69817499448082998</v>
      </c>
      <c r="AI7" s="1">
        <v>1.3393200000000001</v>
      </c>
      <c r="AJ7" s="2">
        <v>38687</v>
      </c>
      <c r="AK7" s="2">
        <f t="shared" si="17"/>
        <v>0.77373999999999998</v>
      </c>
      <c r="AL7" s="2">
        <f t="shared" si="26"/>
        <v>98.709045126526064</v>
      </c>
      <c r="AM7" s="3">
        <f t="shared" si="27"/>
        <v>0.70399377647887473</v>
      </c>
      <c r="AN7" s="1">
        <v>1.3404100000000001</v>
      </c>
      <c r="AO7" s="2">
        <v>35864</v>
      </c>
      <c r="AP7" s="2">
        <f t="shared" si="18"/>
        <v>0.71728000000000003</v>
      </c>
      <c r="AQ7" s="2">
        <f t="shared" si="28"/>
        <v>98.803246424321628</v>
      </c>
      <c r="AR7" s="3">
        <f t="shared" si="29"/>
        <v>0.68939074441712878</v>
      </c>
      <c r="AS7" s="1">
        <v>1.33901</v>
      </c>
      <c r="AT7" s="2">
        <v>36520</v>
      </c>
      <c r="AU7" s="2">
        <f t="shared" si="19"/>
        <v>0.73040000000000005</v>
      </c>
      <c r="AV7" s="2">
        <f t="shared" si="30"/>
        <v>98.781356218386833</v>
      </c>
      <c r="AW7" s="3">
        <f t="shared" si="31"/>
        <v>0.6886707057407655</v>
      </c>
      <c r="AX7" s="1">
        <v>1.3427800000000001</v>
      </c>
      <c r="AY7" s="2">
        <v>91795</v>
      </c>
      <c r="AZ7" s="2">
        <f t="shared" si="20"/>
        <v>1.8359000000000001</v>
      </c>
      <c r="BA7" s="2">
        <f t="shared" si="32"/>
        <v>96.936872783866917</v>
      </c>
      <c r="BB7" s="3">
        <f t="shared" si="33"/>
        <v>1.5400266079456832</v>
      </c>
      <c r="BC7" s="1">
        <v>1.34114</v>
      </c>
      <c r="BD7" s="2">
        <v>94480</v>
      </c>
      <c r="BE7" s="2">
        <f t="shared" si="21"/>
        <v>1.8895999999999999</v>
      </c>
      <c r="BF7" s="2">
        <f t="shared" si="34"/>
        <v>96.84727643792958</v>
      </c>
      <c r="BG7" s="3">
        <f t="shared" si="35"/>
        <v>1.5381457014404991</v>
      </c>
      <c r="BH7" s="1">
        <v>1.33697</v>
      </c>
      <c r="BI7" s="2">
        <v>98115</v>
      </c>
      <c r="BJ7" s="2">
        <f t="shared" si="22"/>
        <v>1.9622999999999999</v>
      </c>
      <c r="BK7" s="2">
        <f t="shared" si="36"/>
        <v>96.725979336446457</v>
      </c>
      <c r="BL7" s="3">
        <f t="shared" si="37"/>
        <v>1.5333631525828058</v>
      </c>
      <c r="BM7" s="1">
        <v>1.3358099999999999</v>
      </c>
      <c r="BN7" s="2">
        <v>103527</v>
      </c>
      <c r="BO7" s="2">
        <f t="shared" si="23"/>
        <v>2.0705399999999998</v>
      </c>
      <c r="BP7" s="2">
        <f t="shared" si="38"/>
        <v>96.545385137484502</v>
      </c>
      <c r="BQ7" s="3">
        <f t="shared" si="39"/>
        <v>1.5320327552986512</v>
      </c>
    </row>
    <row r="8" spans="1:69" x14ac:dyDescent="0.45">
      <c r="A8" s="1" t="s">
        <v>37</v>
      </c>
      <c r="B8" s="1">
        <v>0.902667</v>
      </c>
      <c r="C8" s="2">
        <v>3166016</v>
      </c>
      <c r="D8" s="3">
        <f t="shared" si="0"/>
        <v>63.320320000000002</v>
      </c>
      <c r="E8" s="1">
        <v>1.4825200000000001</v>
      </c>
      <c r="F8" s="2">
        <v>93025</v>
      </c>
      <c r="G8" s="2">
        <f t="shared" si="1"/>
        <v>1.8605</v>
      </c>
      <c r="H8" s="2">
        <f t="shared" si="2"/>
        <v>97.06176469101861</v>
      </c>
      <c r="I8" s="3">
        <f t="shared" si="3"/>
        <v>1.6423775323568937</v>
      </c>
      <c r="J8" s="1">
        <v>1.4825900000000001</v>
      </c>
      <c r="K8" s="2">
        <v>96324</v>
      </c>
      <c r="L8" s="2">
        <f t="shared" si="4"/>
        <v>1.92648</v>
      </c>
      <c r="M8" s="2">
        <f t="shared" si="5"/>
        <v>96.957564333218784</v>
      </c>
      <c r="N8" s="3">
        <f t="shared" si="6"/>
        <v>1.6424550803341653</v>
      </c>
      <c r="O8" s="1">
        <v>1.4825699999999999</v>
      </c>
      <c r="P8" s="2">
        <v>91308</v>
      </c>
      <c r="Q8" s="2">
        <f t="shared" si="7"/>
        <v>1.82616</v>
      </c>
      <c r="R8" s="2">
        <f t="shared" si="8"/>
        <v>97.1159968869393</v>
      </c>
      <c r="S8" s="3">
        <f t="shared" si="9"/>
        <v>1.6424329237692306</v>
      </c>
      <c r="T8" s="1">
        <v>1.4826999999999999</v>
      </c>
      <c r="U8" s="2">
        <v>93990</v>
      </c>
      <c r="V8" s="2">
        <f t="shared" si="10"/>
        <v>1.8797999999999999</v>
      </c>
      <c r="W8" s="2">
        <f t="shared" si="11"/>
        <v>97.031284743981089</v>
      </c>
      <c r="X8" s="3">
        <f t="shared" si="12"/>
        <v>1.6425769414413065</v>
      </c>
      <c r="Y8" s="1">
        <v>1.4829699999999999</v>
      </c>
      <c r="Z8" s="2">
        <v>95194</v>
      </c>
      <c r="AA8" s="2">
        <f t="shared" si="13"/>
        <v>1.90388</v>
      </c>
      <c r="AB8" s="2">
        <f t="shared" si="14"/>
        <v>96.993255877418179</v>
      </c>
      <c r="AC8" s="3">
        <f t="shared" si="15"/>
        <v>1.6428760550679264</v>
      </c>
      <c r="AD8" s="1">
        <v>1.472</v>
      </c>
      <c r="AE8" s="2">
        <v>289498</v>
      </c>
      <c r="AF8" s="2">
        <f t="shared" si="16"/>
        <v>5.7899599999999998</v>
      </c>
      <c r="AG8" s="2">
        <f t="shared" si="24"/>
        <v>90.856079059613094</v>
      </c>
      <c r="AH8" s="3">
        <f t="shared" si="25"/>
        <v>0.76408787010506207</v>
      </c>
      <c r="AI8" s="1">
        <v>1.4835100000000001</v>
      </c>
      <c r="AJ8" s="2">
        <v>29129</v>
      </c>
      <c r="AK8" s="2">
        <f t="shared" si="17"/>
        <v>0.58257999999999999</v>
      </c>
      <c r="AL8" s="2">
        <f t="shared" si="26"/>
        <v>99.079947795589149</v>
      </c>
      <c r="AM8" s="3">
        <f t="shared" si="27"/>
        <v>0.77006249740459287</v>
      </c>
      <c r="AN8" s="1">
        <v>1.4804299999999999</v>
      </c>
      <c r="AO8" s="2">
        <v>31341</v>
      </c>
      <c r="AP8" s="2">
        <f t="shared" si="18"/>
        <v>0.62682000000000004</v>
      </c>
      <c r="AQ8" s="2">
        <f t="shared" si="28"/>
        <v>99.010080808182892</v>
      </c>
      <c r="AR8" s="3">
        <f t="shared" si="29"/>
        <v>0.78754654750505371</v>
      </c>
      <c r="AS8" s="1">
        <v>1.4844599999999999</v>
      </c>
      <c r="AT8" s="2">
        <v>31991</v>
      </c>
      <c r="AU8" s="2">
        <f t="shared" si="19"/>
        <v>0.63982000000000006</v>
      </c>
      <c r="AV8" s="2">
        <f t="shared" si="30"/>
        <v>98.989550273908904</v>
      </c>
      <c r="AW8" s="3">
        <f t="shared" si="31"/>
        <v>0.78969039259495688</v>
      </c>
      <c r="AX8" s="1">
        <v>1.4851000000000001</v>
      </c>
      <c r="AY8" s="2">
        <v>84160</v>
      </c>
      <c r="AZ8" s="2">
        <f t="shared" si="20"/>
        <v>1.6832</v>
      </c>
      <c r="BA8" s="2">
        <f t="shared" si="32"/>
        <v>97.341769593078496</v>
      </c>
      <c r="BB8" s="3">
        <f t="shared" si="33"/>
        <v>1.6452357292334827</v>
      </c>
      <c r="BC8" s="1">
        <v>1.48515</v>
      </c>
      <c r="BD8" s="2">
        <v>88304</v>
      </c>
      <c r="BE8" s="2">
        <f t="shared" si="21"/>
        <v>1.7660800000000001</v>
      </c>
      <c r="BF8" s="2">
        <f t="shared" si="34"/>
        <v>97.210879540722473</v>
      </c>
      <c r="BG8" s="3">
        <f t="shared" si="35"/>
        <v>1.6452911206458196</v>
      </c>
      <c r="BH8" s="1">
        <v>1.48238</v>
      </c>
      <c r="BI8" s="2">
        <v>94691</v>
      </c>
      <c r="BJ8" s="2">
        <f t="shared" si="22"/>
        <v>1.8938200000000001</v>
      </c>
      <c r="BK8" s="2">
        <f t="shared" si="36"/>
        <v>97.009143352402518</v>
      </c>
      <c r="BL8" s="3">
        <f t="shared" si="37"/>
        <v>1.6422224364023499</v>
      </c>
      <c r="BM8" s="1">
        <v>1.4820199999999999</v>
      </c>
      <c r="BN8" s="2">
        <v>96264</v>
      </c>
      <c r="BO8" s="2">
        <f t="shared" si="23"/>
        <v>1.9252800000000001</v>
      </c>
      <c r="BP8" s="2">
        <f t="shared" si="38"/>
        <v>96.959459459459467</v>
      </c>
      <c r="BQ8" s="3">
        <f t="shared" si="39"/>
        <v>1.6418236182335235</v>
      </c>
    </row>
    <row r="9" spans="1:69" x14ac:dyDescent="0.45">
      <c r="A9" s="1" t="s">
        <v>51</v>
      </c>
      <c r="B9" s="1">
        <v>0.99315500000000001</v>
      </c>
      <c r="C9" s="2">
        <v>3299369</v>
      </c>
      <c r="D9" s="3">
        <f t="shared" si="0"/>
        <v>65.987380000000002</v>
      </c>
      <c r="E9" s="1">
        <v>1.4868399999999999</v>
      </c>
      <c r="F9" s="2">
        <v>59307</v>
      </c>
      <c r="G9" s="2">
        <f t="shared" si="1"/>
        <v>1.18614</v>
      </c>
      <c r="H9" s="2">
        <f t="shared" si="2"/>
        <v>98.202474473149266</v>
      </c>
      <c r="I9" s="3">
        <f t="shared" si="3"/>
        <v>1.4970875643781685</v>
      </c>
      <c r="J9" s="1">
        <v>1.48247</v>
      </c>
      <c r="K9" s="2">
        <v>60945</v>
      </c>
      <c r="L9" s="2">
        <f t="shared" si="4"/>
        <v>1.2189000000000001</v>
      </c>
      <c r="M9" s="2">
        <f t="shared" si="5"/>
        <v>98.152828616623353</v>
      </c>
      <c r="N9" s="3">
        <f t="shared" si="6"/>
        <v>1.4926874455648915</v>
      </c>
      <c r="O9" s="1">
        <v>1.48251</v>
      </c>
      <c r="P9" s="2">
        <v>60995</v>
      </c>
      <c r="Q9" s="2">
        <f t="shared" si="7"/>
        <v>1.2199</v>
      </c>
      <c r="R9" s="2">
        <f t="shared" si="8"/>
        <v>98.151313175337464</v>
      </c>
      <c r="S9" s="3">
        <f t="shared" si="9"/>
        <v>1.4927277212519696</v>
      </c>
      <c r="T9" s="1">
        <v>1.4795700000000001</v>
      </c>
      <c r="U9" s="2">
        <v>60862</v>
      </c>
      <c r="V9" s="2">
        <f t="shared" si="10"/>
        <v>1.2172400000000001</v>
      </c>
      <c r="W9" s="2">
        <f t="shared" si="11"/>
        <v>98.155344249157949</v>
      </c>
      <c r="X9" s="3">
        <f t="shared" si="12"/>
        <v>1.4897674582517331</v>
      </c>
      <c r="Y9" s="1">
        <v>1.48323</v>
      </c>
      <c r="Z9" s="2">
        <v>61435</v>
      </c>
      <c r="AA9" s="2">
        <f t="shared" si="13"/>
        <v>1.2286999999999999</v>
      </c>
      <c r="AB9" s="2">
        <f t="shared" si="14"/>
        <v>98.137977292021588</v>
      </c>
      <c r="AC9" s="3">
        <f t="shared" si="15"/>
        <v>1.4934526836193747</v>
      </c>
      <c r="AD9" s="1">
        <v>1.4824600000000001</v>
      </c>
      <c r="AE9" s="2">
        <v>202068</v>
      </c>
      <c r="AF9" s="2">
        <f t="shared" si="16"/>
        <v>4.0413600000000001</v>
      </c>
      <c r="AG9" s="2">
        <f t="shared" si="24"/>
        <v>93.875556204837949</v>
      </c>
      <c r="AH9" s="3">
        <f t="shared" si="25"/>
        <v>1.216227746328657</v>
      </c>
      <c r="AI9" s="1">
        <v>1.47485</v>
      </c>
      <c r="AJ9" s="2">
        <v>36624</v>
      </c>
      <c r="AK9" s="2">
        <f t="shared" si="17"/>
        <v>0.73248000000000002</v>
      </c>
      <c r="AL9" s="2">
        <f t="shared" si="26"/>
        <v>98.889969566908093</v>
      </c>
      <c r="AM9" s="3">
        <f t="shared" si="27"/>
        <v>1.2099844121749117</v>
      </c>
      <c r="AN9" s="1">
        <v>1.48248</v>
      </c>
      <c r="AO9" s="2">
        <v>23480</v>
      </c>
      <c r="AP9" s="2">
        <f t="shared" si="18"/>
        <v>0.46960000000000002</v>
      </c>
      <c r="AQ9" s="2">
        <f t="shared" si="28"/>
        <v>99.288348772144005</v>
      </c>
      <c r="AR9" s="3">
        <f t="shared" si="29"/>
        <v>1.2179027964904208</v>
      </c>
      <c r="AS9" s="1">
        <v>1.48149</v>
      </c>
      <c r="AT9" s="2">
        <v>27136</v>
      </c>
      <c r="AU9" s="2">
        <f t="shared" si="19"/>
        <v>0.54271999999999998</v>
      </c>
      <c r="AV9" s="2">
        <f t="shared" si="30"/>
        <v>99.177539705319404</v>
      </c>
      <c r="AW9" s="3">
        <f t="shared" si="31"/>
        <v>1.2170894811212249</v>
      </c>
      <c r="AX9" s="1">
        <v>1.48383</v>
      </c>
      <c r="AY9" s="2">
        <v>55721</v>
      </c>
      <c r="AZ9" s="2">
        <f t="shared" si="20"/>
        <v>1.11442</v>
      </c>
      <c r="BA9" s="2">
        <f t="shared" si="32"/>
        <v>98.311161922173611</v>
      </c>
      <c r="BB9" s="3">
        <f t="shared" si="33"/>
        <v>1.4940568189255454</v>
      </c>
      <c r="BC9" s="1">
        <v>1.4814799999999999</v>
      </c>
      <c r="BD9" s="2">
        <v>53563</v>
      </c>
      <c r="BE9" s="2">
        <f t="shared" si="21"/>
        <v>1.0712600000000001</v>
      </c>
      <c r="BF9" s="2">
        <f t="shared" si="34"/>
        <v>98.37656836807281</v>
      </c>
      <c r="BG9" s="3">
        <f t="shared" si="35"/>
        <v>1.4916906223097099</v>
      </c>
      <c r="BH9" s="1">
        <v>1.48186</v>
      </c>
      <c r="BI9" s="2">
        <v>58118</v>
      </c>
      <c r="BJ9" s="2">
        <f t="shared" si="22"/>
        <v>1.1623600000000001</v>
      </c>
      <c r="BK9" s="2">
        <f t="shared" si="36"/>
        <v>98.238511666927835</v>
      </c>
      <c r="BL9" s="3">
        <f t="shared" si="37"/>
        <v>1.4920732413369513</v>
      </c>
      <c r="BM9" s="1">
        <v>1.48123</v>
      </c>
      <c r="BN9" s="2">
        <v>54840</v>
      </c>
      <c r="BO9" s="2">
        <f t="shared" si="23"/>
        <v>1.0968</v>
      </c>
      <c r="BP9" s="2">
        <f t="shared" si="38"/>
        <v>98.337863997631061</v>
      </c>
      <c r="BQ9" s="3">
        <f t="shared" si="39"/>
        <v>1.4914388992654721</v>
      </c>
    </row>
    <row r="10" spans="1:69" x14ac:dyDescent="0.45">
      <c r="A10" s="1" t="s">
        <v>50</v>
      </c>
      <c r="B10" s="1">
        <v>1.01006</v>
      </c>
      <c r="C10" s="2">
        <v>3296275</v>
      </c>
      <c r="D10" s="3">
        <f t="shared" si="0"/>
        <v>65.9255</v>
      </c>
      <c r="E10" s="1">
        <v>1.63588</v>
      </c>
      <c r="F10" s="2">
        <v>61275</v>
      </c>
      <c r="G10" s="2">
        <f t="shared" si="1"/>
        <v>1.2255</v>
      </c>
      <c r="H10" s="2">
        <f t="shared" si="2"/>
        <v>98.141083495764164</v>
      </c>
      <c r="I10" s="3">
        <f t="shared" si="3"/>
        <v>1.6195869552303823</v>
      </c>
      <c r="J10" s="1">
        <v>1.6365099999999999</v>
      </c>
      <c r="K10" s="2">
        <v>60688</v>
      </c>
      <c r="L10" s="2">
        <f t="shared" si="4"/>
        <v>1.21376</v>
      </c>
      <c r="M10" s="2">
        <f t="shared" si="5"/>
        <v>98.158891475984262</v>
      </c>
      <c r="N10" s="3">
        <f t="shared" si="6"/>
        <v>1.6202106805536305</v>
      </c>
      <c r="O10" s="1">
        <v>1.63446</v>
      </c>
      <c r="P10" s="2">
        <v>60290</v>
      </c>
      <c r="Q10" s="2">
        <f t="shared" si="7"/>
        <v>1.2058</v>
      </c>
      <c r="R10" s="2">
        <f t="shared" si="8"/>
        <v>98.170965711295324</v>
      </c>
      <c r="S10" s="3">
        <f t="shared" si="9"/>
        <v>1.618181098152585</v>
      </c>
      <c r="T10" s="1">
        <v>1.63748</v>
      </c>
      <c r="U10" s="2">
        <v>63809</v>
      </c>
      <c r="V10" s="2">
        <f t="shared" si="10"/>
        <v>1.2761800000000001</v>
      </c>
      <c r="W10" s="2">
        <f t="shared" si="11"/>
        <v>98.064208841798688</v>
      </c>
      <c r="X10" s="3">
        <f t="shared" si="12"/>
        <v>1.6211710195433935</v>
      </c>
      <c r="Y10" s="1">
        <v>1.63707</v>
      </c>
      <c r="Z10" s="2">
        <v>59686</v>
      </c>
      <c r="AA10" s="2">
        <f t="shared" si="13"/>
        <v>1.1937199999999999</v>
      </c>
      <c r="AB10" s="2">
        <f t="shared" si="14"/>
        <v>98.189289425184484</v>
      </c>
      <c r="AC10" s="3">
        <f t="shared" si="15"/>
        <v>1.6207651030631844</v>
      </c>
      <c r="AD10" s="1">
        <v>1.6378600000000001</v>
      </c>
      <c r="AE10" s="2">
        <v>199411</v>
      </c>
      <c r="AF10" s="2">
        <f t="shared" si="16"/>
        <v>3.9882200000000001</v>
      </c>
      <c r="AG10" s="2">
        <f t="shared" si="24"/>
        <v>93.950413724583044</v>
      </c>
      <c r="AH10" s="3">
        <f t="shared" si="25"/>
        <v>1.3494100975481151</v>
      </c>
      <c r="AI10" s="1">
        <v>1.6352</v>
      </c>
      <c r="AJ10" s="2">
        <v>28150</v>
      </c>
      <c r="AK10" s="2">
        <f t="shared" si="17"/>
        <v>0.56299999999999994</v>
      </c>
      <c r="AL10" s="2">
        <f t="shared" si="26"/>
        <v>99.146005718576262</v>
      </c>
      <c r="AM10" s="3">
        <f t="shared" si="27"/>
        <v>1.3472185605061957</v>
      </c>
      <c r="AN10" s="1">
        <v>1.63584</v>
      </c>
      <c r="AO10" s="2">
        <v>20316</v>
      </c>
      <c r="AP10" s="2">
        <f t="shared" si="18"/>
        <v>0.40632000000000001</v>
      </c>
      <c r="AQ10" s="2">
        <f t="shared" si="28"/>
        <v>99.38366792819167</v>
      </c>
      <c r="AR10" s="3">
        <f t="shared" si="29"/>
        <v>1.2818254478208402</v>
      </c>
      <c r="AS10" s="1">
        <v>1.6344399999999999</v>
      </c>
      <c r="AT10" s="2">
        <v>33252</v>
      </c>
      <c r="AU10" s="2">
        <f t="shared" si="19"/>
        <v>0.66503999999999996</v>
      </c>
      <c r="AV10" s="2">
        <f t="shared" si="30"/>
        <v>98.991224943307216</v>
      </c>
      <c r="AW10" s="3">
        <f t="shared" si="31"/>
        <v>1.2807284238900467</v>
      </c>
      <c r="AX10" s="1">
        <v>1.63663</v>
      </c>
      <c r="AY10" s="2">
        <v>51679</v>
      </c>
      <c r="AZ10" s="2">
        <f t="shared" si="20"/>
        <v>1.0335799999999999</v>
      </c>
      <c r="BA10" s="2">
        <f t="shared" si="32"/>
        <v>98.43219998331449</v>
      </c>
      <c r="BB10" s="3">
        <f t="shared" si="33"/>
        <v>1.6203294853771064</v>
      </c>
      <c r="BC10" s="1">
        <v>1.6363399999999999</v>
      </c>
      <c r="BD10" s="2">
        <v>54238</v>
      </c>
      <c r="BE10" s="2">
        <f t="shared" si="21"/>
        <v>1.0847599999999999</v>
      </c>
      <c r="BF10" s="2">
        <f t="shared" si="34"/>
        <v>98.354566897482769</v>
      </c>
      <c r="BG10" s="3">
        <f t="shared" si="35"/>
        <v>1.6200423737203731</v>
      </c>
      <c r="BH10" s="1">
        <v>1.6373899999999999</v>
      </c>
      <c r="BI10" s="2">
        <v>60604</v>
      </c>
      <c r="BJ10" s="2">
        <f t="shared" si="22"/>
        <v>1.21208</v>
      </c>
      <c r="BK10" s="2">
        <f t="shared" si="36"/>
        <v>98.161439807054933</v>
      </c>
      <c r="BL10" s="3">
        <f t="shared" si="37"/>
        <v>1.6210819159257865</v>
      </c>
      <c r="BM10" s="1">
        <v>1.6345499999999999</v>
      </c>
      <c r="BN10" s="2">
        <v>64977</v>
      </c>
      <c r="BO10" s="2">
        <f t="shared" si="23"/>
        <v>1.2995399999999999</v>
      </c>
      <c r="BP10" s="2">
        <f t="shared" si="38"/>
        <v>98.028774905006415</v>
      </c>
      <c r="BQ10" s="3">
        <f t="shared" si="39"/>
        <v>1.618270201770192</v>
      </c>
    </row>
    <row r="11" spans="1:69" x14ac:dyDescent="0.45">
      <c r="A11" s="1" t="s">
        <v>49</v>
      </c>
      <c r="B11" s="1">
        <v>0.90789799999999998</v>
      </c>
      <c r="C11" s="2">
        <v>3336080</v>
      </c>
      <c r="D11" s="3">
        <f t="shared" si="0"/>
        <v>66.721599999999995</v>
      </c>
      <c r="E11" s="1">
        <v>1.2489399999999999</v>
      </c>
      <c r="F11" s="2">
        <v>55636</v>
      </c>
      <c r="G11" s="2">
        <f t="shared" si="1"/>
        <v>1.1127199999999999</v>
      </c>
      <c r="H11" s="2">
        <f t="shared" si="2"/>
        <v>98.33229418958777</v>
      </c>
      <c r="I11" s="3">
        <f t="shared" si="3"/>
        <v>1.3756391136449249</v>
      </c>
      <c r="J11" s="1">
        <v>1.24908</v>
      </c>
      <c r="K11" s="2">
        <v>53874</v>
      </c>
      <c r="L11" s="2">
        <f t="shared" si="4"/>
        <v>1.07748</v>
      </c>
      <c r="M11" s="2">
        <f t="shared" si="5"/>
        <v>98.385110668808906</v>
      </c>
      <c r="N11" s="3">
        <f t="shared" si="6"/>
        <v>1.375793315989241</v>
      </c>
      <c r="O11" s="1">
        <v>1.2467299999999999</v>
      </c>
      <c r="P11" s="2">
        <v>51793</v>
      </c>
      <c r="Q11" s="2">
        <f t="shared" si="7"/>
        <v>1.03586</v>
      </c>
      <c r="R11" s="2">
        <f t="shared" si="8"/>
        <v>98.447489268842475</v>
      </c>
      <c r="S11" s="3">
        <f t="shared" si="9"/>
        <v>1.3732049194953617</v>
      </c>
      <c r="T11" s="1">
        <v>1.24838</v>
      </c>
      <c r="U11" s="2">
        <v>53865</v>
      </c>
      <c r="V11" s="2">
        <f t="shared" si="10"/>
        <v>1.0772999999999999</v>
      </c>
      <c r="W11" s="2">
        <f t="shared" si="11"/>
        <v>98.385380446512073</v>
      </c>
      <c r="X11" s="3">
        <f t="shared" si="12"/>
        <v>1.3750223042676601</v>
      </c>
      <c r="Y11" s="1">
        <v>1.24908</v>
      </c>
      <c r="Z11" s="2">
        <v>53770</v>
      </c>
      <c r="AA11" s="2">
        <f t="shared" si="13"/>
        <v>1.0753999999999999</v>
      </c>
      <c r="AB11" s="2">
        <f t="shared" si="14"/>
        <v>98.388228100045566</v>
      </c>
      <c r="AC11" s="3">
        <f t="shared" si="15"/>
        <v>1.375793315989241</v>
      </c>
      <c r="AD11" s="1">
        <v>1.24333</v>
      </c>
      <c r="AE11" s="2">
        <v>191386</v>
      </c>
      <c r="AF11" s="2">
        <f t="shared" si="16"/>
        <v>3.8277199999999998</v>
      </c>
      <c r="AG11" s="2">
        <f t="shared" si="24"/>
        <v>94.263147166734612</v>
      </c>
      <c r="AH11" s="3">
        <f t="shared" si="25"/>
        <v>1.1539239707465567</v>
      </c>
      <c r="AI11" s="1">
        <v>1.2443</v>
      </c>
      <c r="AJ11" s="2">
        <v>32340</v>
      </c>
      <c r="AK11" s="2">
        <f t="shared" si="17"/>
        <v>0.64680000000000004</v>
      </c>
      <c r="AL11" s="2">
        <f t="shared" si="26"/>
        <v>99.030598786599839</v>
      </c>
      <c r="AM11" s="3">
        <f t="shared" si="27"/>
        <v>1.1548242194750715</v>
      </c>
      <c r="AN11" s="1">
        <v>1.2407300000000001</v>
      </c>
      <c r="AO11" s="2">
        <v>32573</v>
      </c>
      <c r="AP11" s="2">
        <f t="shared" si="18"/>
        <v>0.65146000000000004</v>
      </c>
      <c r="AQ11" s="2">
        <f t="shared" si="28"/>
        <v>99.023614541617704</v>
      </c>
      <c r="AR11" s="3">
        <f t="shared" si="29"/>
        <v>1.1517033324050869</v>
      </c>
      <c r="AS11" s="1">
        <v>1.24176</v>
      </c>
      <c r="AT11" s="2">
        <v>33691</v>
      </c>
      <c r="AU11" s="2">
        <f t="shared" si="19"/>
        <v>0.67381999999999997</v>
      </c>
      <c r="AV11" s="2">
        <f t="shared" si="30"/>
        <v>98.990102155823607</v>
      </c>
      <c r="AW11" s="3">
        <f t="shared" si="31"/>
        <v>1.1526594263436369</v>
      </c>
      <c r="AX11" s="1">
        <v>1.2373000000000001</v>
      </c>
      <c r="AY11" s="2">
        <v>53459</v>
      </c>
      <c r="AZ11" s="2">
        <f t="shared" si="20"/>
        <v>1.06918</v>
      </c>
      <c r="BA11" s="2">
        <f t="shared" si="32"/>
        <v>98.397550418455197</v>
      </c>
      <c r="BB11" s="3">
        <f t="shared" si="33"/>
        <v>1.3628182901603485</v>
      </c>
      <c r="BC11" s="1">
        <v>1.2472300000000001</v>
      </c>
      <c r="BD11" s="2">
        <v>52229</v>
      </c>
      <c r="BE11" s="2">
        <f t="shared" si="21"/>
        <v>1.0445800000000001</v>
      </c>
      <c r="BF11" s="2">
        <f t="shared" si="34"/>
        <v>98.434420037888785</v>
      </c>
      <c r="BG11" s="3">
        <f t="shared" si="35"/>
        <v>1.3737556421536341</v>
      </c>
      <c r="BH11" s="1">
        <v>1.24824</v>
      </c>
      <c r="BI11" s="2">
        <v>53452</v>
      </c>
      <c r="BJ11" s="2">
        <f t="shared" si="22"/>
        <v>1.06904</v>
      </c>
      <c r="BK11" s="2">
        <f t="shared" si="36"/>
        <v>98.397760245557663</v>
      </c>
      <c r="BL11" s="3">
        <f t="shared" si="37"/>
        <v>1.374868101923344</v>
      </c>
      <c r="BM11" s="1">
        <v>1.24865</v>
      </c>
      <c r="BN11" s="2">
        <v>55809</v>
      </c>
      <c r="BO11" s="2">
        <f t="shared" si="23"/>
        <v>1.1161799999999999</v>
      </c>
      <c r="BP11" s="2">
        <f t="shared" si="38"/>
        <v>98.327108462626796</v>
      </c>
      <c r="BQ11" s="3">
        <f t="shared" si="39"/>
        <v>1.375319694503127</v>
      </c>
    </row>
    <row r="12" spans="1:69" x14ac:dyDescent="0.45">
      <c r="A12" s="1" t="s">
        <v>48</v>
      </c>
      <c r="B12" s="1">
        <v>0.92524600000000001</v>
      </c>
      <c r="C12" s="2">
        <v>3820792</v>
      </c>
      <c r="D12" s="3">
        <f t="shared" si="0"/>
        <v>76.415840000000003</v>
      </c>
      <c r="E12" s="1">
        <v>1.7976700000000001</v>
      </c>
      <c r="F12" s="2">
        <v>40941</v>
      </c>
      <c r="G12" s="2">
        <f t="shared" si="1"/>
        <v>0.81881999999999999</v>
      </c>
      <c r="H12" s="2">
        <f t="shared" si="2"/>
        <v>98.928468233811202</v>
      </c>
      <c r="I12" s="3">
        <f t="shared" si="3"/>
        <v>1.9429103179046439</v>
      </c>
      <c r="J12" s="1">
        <v>1.7976300000000001</v>
      </c>
      <c r="K12" s="2">
        <v>37794</v>
      </c>
      <c r="L12" s="2">
        <f t="shared" si="4"/>
        <v>0.75588</v>
      </c>
      <c r="M12" s="2">
        <f t="shared" si="5"/>
        <v>99.010833356016235</v>
      </c>
      <c r="N12" s="3">
        <f t="shared" si="6"/>
        <v>1.9428670861587081</v>
      </c>
      <c r="O12" s="1">
        <v>1.7980499999999999</v>
      </c>
      <c r="P12" s="2">
        <v>40500</v>
      </c>
      <c r="Q12" s="2">
        <f t="shared" si="7"/>
        <v>0.81</v>
      </c>
      <c r="R12" s="2">
        <f t="shared" si="8"/>
        <v>98.940010343405234</v>
      </c>
      <c r="S12" s="3">
        <f t="shared" si="9"/>
        <v>1.9433210194910326</v>
      </c>
      <c r="T12" s="1">
        <v>1.7977399999999999</v>
      </c>
      <c r="U12" s="2">
        <v>39244</v>
      </c>
      <c r="V12" s="2">
        <f t="shared" si="10"/>
        <v>0.78488000000000002</v>
      </c>
      <c r="W12" s="2">
        <f t="shared" si="11"/>
        <v>98.972883109051736</v>
      </c>
      <c r="X12" s="3">
        <f t="shared" si="12"/>
        <v>1.942985973460031</v>
      </c>
      <c r="Y12" s="1">
        <v>1.7970200000000001</v>
      </c>
      <c r="Z12" s="2">
        <v>35497</v>
      </c>
      <c r="AA12" s="2">
        <f t="shared" si="13"/>
        <v>0.70994000000000002</v>
      </c>
      <c r="AB12" s="2">
        <f t="shared" si="14"/>
        <v>99.07095178172483</v>
      </c>
      <c r="AC12" s="3">
        <f t="shared" si="15"/>
        <v>1.942207802033189</v>
      </c>
      <c r="AD12" s="1">
        <v>1.8065899999999999</v>
      </c>
      <c r="AE12" s="2">
        <v>194916</v>
      </c>
      <c r="AF12" s="2">
        <f t="shared" si="16"/>
        <v>3.89832</v>
      </c>
      <c r="AG12" s="2">
        <f t="shared" si="24"/>
        <v>94.898544594942621</v>
      </c>
      <c r="AH12" s="3">
        <f t="shared" si="25"/>
        <v>2.3900486849764513</v>
      </c>
      <c r="AI12" s="1">
        <v>1.8019700000000001</v>
      </c>
      <c r="AJ12" s="2">
        <v>18862</v>
      </c>
      <c r="AK12" s="2">
        <f t="shared" si="17"/>
        <v>0.37724000000000002</v>
      </c>
      <c r="AL12" s="2">
        <f t="shared" si="26"/>
        <v>99.5063327184521</v>
      </c>
      <c r="AM12" s="3">
        <f t="shared" si="27"/>
        <v>2.3839366036937082</v>
      </c>
      <c r="AN12" s="1">
        <v>1.79772</v>
      </c>
      <c r="AO12" s="2">
        <v>27290</v>
      </c>
      <c r="AP12" s="2">
        <f t="shared" si="18"/>
        <v>0.54579999999999995</v>
      </c>
      <c r="AQ12" s="2">
        <f t="shared" si="28"/>
        <v>99.285750179543925</v>
      </c>
      <c r="AR12" s="3">
        <f t="shared" si="29"/>
        <v>2.2904393028233616</v>
      </c>
      <c r="AS12" s="1">
        <v>1.7997099999999999</v>
      </c>
      <c r="AT12" s="2">
        <v>32317</v>
      </c>
      <c r="AU12" s="2">
        <f t="shared" si="19"/>
        <v>0.64634000000000003</v>
      </c>
      <c r="AV12" s="2">
        <f t="shared" si="30"/>
        <v>99.154180599205617</v>
      </c>
      <c r="AW12" s="3">
        <f t="shared" si="31"/>
        <v>2.292974722250535</v>
      </c>
      <c r="AX12" s="1">
        <v>1.79311</v>
      </c>
      <c r="AY12" s="2">
        <v>37993</v>
      </c>
      <c r="AZ12" s="2">
        <f t="shared" si="20"/>
        <v>0.75985999999999998</v>
      </c>
      <c r="BA12" s="2">
        <f t="shared" si="32"/>
        <v>99.005625011777667</v>
      </c>
      <c r="BB12" s="3">
        <f t="shared" si="33"/>
        <v>1.9379818988679767</v>
      </c>
      <c r="BC12" s="1">
        <v>1.79894</v>
      </c>
      <c r="BD12" s="2">
        <v>32284</v>
      </c>
      <c r="BE12" s="2">
        <f t="shared" si="21"/>
        <v>0.64568000000000003</v>
      </c>
      <c r="BF12" s="2">
        <f t="shared" si="34"/>
        <v>99.155044294481357</v>
      </c>
      <c r="BG12" s="3">
        <f t="shared" si="35"/>
        <v>1.9442829258381014</v>
      </c>
      <c r="BH12" s="1">
        <v>1.79637</v>
      </c>
      <c r="BI12" s="2">
        <v>40221</v>
      </c>
      <c r="BJ12" s="2">
        <f t="shared" si="22"/>
        <v>0.80442000000000002</v>
      </c>
      <c r="BK12" s="2">
        <f t="shared" si="36"/>
        <v>98.947312494372895</v>
      </c>
      <c r="BL12" s="3">
        <f t="shared" si="37"/>
        <v>1.9415052861617343</v>
      </c>
      <c r="BM12" s="1">
        <v>1.7975099999999999</v>
      </c>
      <c r="BN12" s="2">
        <v>32717</v>
      </c>
      <c r="BO12" s="2">
        <f t="shared" si="23"/>
        <v>0.65434000000000003</v>
      </c>
      <c r="BP12" s="2">
        <f t="shared" si="38"/>
        <v>99.143711565560238</v>
      </c>
      <c r="BQ12" s="3">
        <f t="shared" si="39"/>
        <v>1.9427373909209009</v>
      </c>
    </row>
    <row r="13" spans="1:69" x14ac:dyDescent="0.45">
      <c r="A13" s="1" t="s">
        <v>45</v>
      </c>
      <c r="B13" s="1">
        <v>0.93812399999999996</v>
      </c>
      <c r="C13" s="2">
        <v>4033919</v>
      </c>
      <c r="D13" s="3">
        <f t="shared" si="0"/>
        <v>80.678380000000004</v>
      </c>
      <c r="E13" s="1">
        <v>1.5612600000000001</v>
      </c>
      <c r="F13" s="2">
        <v>13207</v>
      </c>
      <c r="G13" s="2">
        <f t="shared" si="1"/>
        <v>0.26413999999999999</v>
      </c>
      <c r="H13" s="2">
        <f t="shared" si="2"/>
        <v>99.672601259469999</v>
      </c>
      <c r="I13" s="3">
        <f t="shared" si="3"/>
        <v>1.6642362843291507</v>
      </c>
      <c r="J13" s="1">
        <v>1.5605100000000001</v>
      </c>
      <c r="K13" s="2">
        <v>16321</v>
      </c>
      <c r="L13" s="2">
        <f t="shared" si="4"/>
        <v>0.32641999999999999</v>
      </c>
      <c r="M13" s="2">
        <f t="shared" si="5"/>
        <v>99.595405857182556</v>
      </c>
      <c r="N13" s="3">
        <f t="shared" si="6"/>
        <v>1.6634368164549678</v>
      </c>
      <c r="O13" s="1">
        <v>1.5610900000000001</v>
      </c>
      <c r="P13" s="2">
        <v>19537</v>
      </c>
      <c r="Q13" s="2">
        <f t="shared" si="7"/>
        <v>0.39073999999999998</v>
      </c>
      <c r="R13" s="2">
        <f t="shared" si="8"/>
        <v>99.515681896438679</v>
      </c>
      <c r="S13" s="3">
        <f t="shared" si="9"/>
        <v>1.6640550716110025</v>
      </c>
      <c r="T13" s="1">
        <v>1.5610999999999999</v>
      </c>
      <c r="U13" s="2">
        <v>12879</v>
      </c>
      <c r="V13" s="2">
        <f t="shared" si="10"/>
        <v>0.25757999999999998</v>
      </c>
      <c r="W13" s="2">
        <f t="shared" si="11"/>
        <v>99.680732310192639</v>
      </c>
      <c r="X13" s="3">
        <f t="shared" si="12"/>
        <v>1.6640657311826581</v>
      </c>
      <c r="Y13" s="1">
        <v>1.56063</v>
      </c>
      <c r="Z13" s="2">
        <v>16348</v>
      </c>
      <c r="AA13" s="2">
        <f t="shared" si="13"/>
        <v>0.32695999999999997</v>
      </c>
      <c r="AB13" s="2">
        <f t="shared" si="14"/>
        <v>99.594736532885264</v>
      </c>
      <c r="AC13" s="3">
        <f t="shared" si="15"/>
        <v>1.663564731314837</v>
      </c>
      <c r="AD13" s="1">
        <v>1.55948</v>
      </c>
      <c r="AE13" s="2">
        <v>193591</v>
      </c>
      <c r="AF13" s="2">
        <f t="shared" si="16"/>
        <v>3.87182</v>
      </c>
      <c r="AG13" s="2">
        <f t="shared" si="24"/>
        <v>95.200919998641524</v>
      </c>
      <c r="AH13" s="3">
        <f t="shared" si="25"/>
        <v>4.7775258868941854</v>
      </c>
      <c r="AI13" s="1">
        <v>1.5604800000000001</v>
      </c>
      <c r="AJ13" s="2">
        <v>6370</v>
      </c>
      <c r="AK13" s="2">
        <f t="shared" si="17"/>
        <v>0.12740000000000001</v>
      </c>
      <c r="AL13" s="2">
        <f t="shared" si="26"/>
        <v>99.842089045417126</v>
      </c>
      <c r="AM13" s="3">
        <f t="shared" si="27"/>
        <v>4.7805894246676068</v>
      </c>
      <c r="AN13" s="1">
        <v>1.5598099999999999</v>
      </c>
      <c r="AO13" s="2">
        <v>15227</v>
      </c>
      <c r="AP13" s="2">
        <f t="shared" si="18"/>
        <v>0.30453999999999998</v>
      </c>
      <c r="AQ13" s="2">
        <f t="shared" si="28"/>
        <v>99.622525886117202</v>
      </c>
      <c r="AR13" s="3">
        <f t="shared" si="29"/>
        <v>6.0556332013355076</v>
      </c>
      <c r="AS13" s="1">
        <v>1.5598099999999999</v>
      </c>
      <c r="AT13" s="2">
        <v>16903</v>
      </c>
      <c r="AU13" s="2">
        <f t="shared" si="19"/>
        <v>0.33806000000000003</v>
      </c>
      <c r="AV13" s="2">
        <f t="shared" si="30"/>
        <v>99.580978200107637</v>
      </c>
      <c r="AW13" s="3">
        <f t="shared" si="31"/>
        <v>6.0556332013355076</v>
      </c>
      <c r="AX13" s="1">
        <v>1.56107</v>
      </c>
      <c r="AY13" s="2">
        <v>10876</v>
      </c>
      <c r="AZ13" s="2">
        <f t="shared" si="20"/>
        <v>0.21751999999999999</v>
      </c>
      <c r="BA13" s="2">
        <f t="shared" si="32"/>
        <v>99.730386257136047</v>
      </c>
      <c r="BB13" s="3">
        <f t="shared" si="33"/>
        <v>1.6640337524676909</v>
      </c>
      <c r="BC13" s="1">
        <v>1.5606599999999999</v>
      </c>
      <c r="BD13" s="2">
        <v>13058</v>
      </c>
      <c r="BE13" s="2">
        <f t="shared" si="21"/>
        <v>0.26116</v>
      </c>
      <c r="BF13" s="2">
        <f t="shared" si="34"/>
        <v>99.676294937999501</v>
      </c>
      <c r="BG13" s="3">
        <f t="shared" si="35"/>
        <v>1.6635967100298041</v>
      </c>
      <c r="BH13" s="1">
        <v>1.56105</v>
      </c>
      <c r="BI13" s="2">
        <v>13087</v>
      </c>
      <c r="BJ13" s="2">
        <f t="shared" si="22"/>
        <v>0.26173999999999997</v>
      </c>
      <c r="BK13" s="2">
        <f t="shared" si="36"/>
        <v>99.675576034124632</v>
      </c>
      <c r="BL13" s="3">
        <f t="shared" si="37"/>
        <v>1.6640124333243793</v>
      </c>
      <c r="BM13" s="1">
        <v>1.5609999999999999</v>
      </c>
      <c r="BN13" s="2">
        <v>17937</v>
      </c>
      <c r="BO13" s="2">
        <f t="shared" si="23"/>
        <v>0.35874</v>
      </c>
      <c r="BP13" s="2">
        <f t="shared" si="38"/>
        <v>99.555345558500306</v>
      </c>
      <c r="BQ13" s="3">
        <f t="shared" si="39"/>
        <v>1.6639591354661005</v>
      </c>
    </row>
    <row r="14" spans="1:69" x14ac:dyDescent="0.45">
      <c r="A14" s="1" t="s">
        <v>46</v>
      </c>
      <c r="B14" s="1">
        <v>0.94010899999999997</v>
      </c>
      <c r="C14" s="2">
        <v>4040254</v>
      </c>
      <c r="D14" s="3">
        <f t="shared" si="0"/>
        <v>80.805080000000004</v>
      </c>
      <c r="E14" s="1">
        <v>1.5605800000000001</v>
      </c>
      <c r="F14" s="2">
        <v>11686</v>
      </c>
      <c r="G14" s="2">
        <f t="shared" si="1"/>
        <v>0.23372000000000001</v>
      </c>
      <c r="H14" s="2">
        <f t="shared" si="2"/>
        <v>99.710760759100793</v>
      </c>
      <c r="I14" s="3">
        <f t="shared" si="3"/>
        <v>1.6599990001159441</v>
      </c>
      <c r="J14" s="1">
        <v>1.5607899999999999</v>
      </c>
      <c r="K14" s="2">
        <v>17125</v>
      </c>
      <c r="L14" s="2">
        <f t="shared" si="4"/>
        <v>0.34250000000000003</v>
      </c>
      <c r="M14" s="2">
        <f t="shared" si="5"/>
        <v>99.576140509977833</v>
      </c>
      <c r="N14" s="3">
        <f t="shared" si="6"/>
        <v>1.6602223784688797</v>
      </c>
      <c r="O14" s="1">
        <v>1.56054</v>
      </c>
      <c r="P14" s="2">
        <v>11241</v>
      </c>
      <c r="Q14" s="2">
        <f t="shared" si="7"/>
        <v>0.22481999999999999</v>
      </c>
      <c r="R14" s="2">
        <f t="shared" si="8"/>
        <v>99.721774918111578</v>
      </c>
      <c r="S14" s="3">
        <f t="shared" si="9"/>
        <v>1.6599564518582421</v>
      </c>
      <c r="T14" s="1">
        <v>1.5606899999999999</v>
      </c>
      <c r="U14" s="2">
        <v>13761</v>
      </c>
      <c r="V14" s="2">
        <f t="shared" si="10"/>
        <v>0.27522000000000002</v>
      </c>
      <c r="W14" s="2">
        <f t="shared" si="11"/>
        <v>99.65940260191563</v>
      </c>
      <c r="X14" s="3">
        <f t="shared" si="12"/>
        <v>1.6601160078246247</v>
      </c>
      <c r="Y14" s="1">
        <v>1.56097</v>
      </c>
      <c r="Z14" s="2">
        <v>12078</v>
      </c>
      <c r="AA14" s="2">
        <f t="shared" si="13"/>
        <v>0.24156</v>
      </c>
      <c r="AB14" s="2">
        <f t="shared" si="14"/>
        <v>99.701058398803639</v>
      </c>
      <c r="AC14" s="3">
        <f t="shared" si="15"/>
        <v>1.6604138456285389</v>
      </c>
      <c r="AD14" s="1">
        <v>1.5595600000000001</v>
      </c>
      <c r="AE14" s="2">
        <v>202862</v>
      </c>
      <c r="AF14" s="2">
        <f t="shared" si="16"/>
        <v>4.0572400000000002</v>
      </c>
      <c r="AG14" s="2">
        <f t="shared" si="24"/>
        <v>94.978979044386818</v>
      </c>
      <c r="AH14" s="3">
        <f t="shared" si="25"/>
        <v>4.5534598540145987</v>
      </c>
      <c r="AI14" s="1">
        <v>1.5602499999999999</v>
      </c>
      <c r="AJ14" s="2">
        <v>17135</v>
      </c>
      <c r="AK14" s="2">
        <f t="shared" si="17"/>
        <v>0.3427</v>
      </c>
      <c r="AL14" s="2">
        <f t="shared" si="26"/>
        <v>99.575893000786593</v>
      </c>
      <c r="AM14" s="3">
        <f t="shared" si="27"/>
        <v>4.5554744525547441</v>
      </c>
      <c r="AN14" s="1">
        <v>1.56124</v>
      </c>
      <c r="AO14" s="2">
        <v>13334</v>
      </c>
      <c r="AP14" s="2">
        <f t="shared" si="18"/>
        <v>0.26667999999999997</v>
      </c>
      <c r="AQ14" s="2">
        <f t="shared" si="28"/>
        <v>99.669971244382154</v>
      </c>
      <c r="AR14" s="3">
        <f t="shared" si="29"/>
        <v>5.6726982050723054</v>
      </c>
      <c r="AS14" s="1">
        <v>1.56016</v>
      </c>
      <c r="AT14" s="2">
        <v>8007</v>
      </c>
      <c r="AU14" s="2">
        <f t="shared" si="19"/>
        <v>0.16014</v>
      </c>
      <c r="AV14" s="2">
        <f t="shared" si="30"/>
        <v>99.801819390563068</v>
      </c>
      <c r="AW14" s="3">
        <f t="shared" si="31"/>
        <v>5.6687740716517689</v>
      </c>
      <c r="AX14" s="1">
        <v>1.56158</v>
      </c>
      <c r="AY14" s="2">
        <v>18722</v>
      </c>
      <c r="AZ14" s="2">
        <f t="shared" si="20"/>
        <v>0.37444</v>
      </c>
      <c r="BA14" s="2">
        <f t="shared" si="32"/>
        <v>99.536613292134604</v>
      </c>
      <c r="BB14" s="3">
        <f t="shared" si="33"/>
        <v>1.6610627065584949</v>
      </c>
      <c r="BC14" s="1">
        <v>1.56121</v>
      </c>
      <c r="BD14" s="2">
        <v>15158</v>
      </c>
      <c r="BE14" s="2">
        <f t="shared" si="21"/>
        <v>0.30315999999999999</v>
      </c>
      <c r="BF14" s="2">
        <f t="shared" si="34"/>
        <v>99.624825567897474</v>
      </c>
      <c r="BG14" s="3">
        <f t="shared" si="35"/>
        <v>1.6606691351747511</v>
      </c>
      <c r="BH14" s="1">
        <v>1.5606599999999999</v>
      </c>
      <c r="BI14" s="2">
        <v>15311</v>
      </c>
      <c r="BJ14" s="2">
        <f t="shared" si="22"/>
        <v>0.30621999999999999</v>
      </c>
      <c r="BK14" s="2">
        <f t="shared" si="36"/>
        <v>99.621038677271272</v>
      </c>
      <c r="BL14" s="3">
        <f t="shared" si="37"/>
        <v>1.6600840966313481</v>
      </c>
      <c r="BM14" s="1">
        <v>1.56047</v>
      </c>
      <c r="BN14" s="2">
        <v>14956</v>
      </c>
      <c r="BO14" s="2">
        <f t="shared" si="23"/>
        <v>0.29912</v>
      </c>
      <c r="BP14" s="2">
        <f t="shared" si="38"/>
        <v>99.629825253560796</v>
      </c>
      <c r="BQ14" s="3">
        <f t="shared" si="39"/>
        <v>1.6598819924072634</v>
      </c>
    </row>
    <row r="15" spans="1:69" x14ac:dyDescent="0.45">
      <c r="A15" s="1" t="s">
        <v>47</v>
      </c>
      <c r="B15" s="1">
        <v>0.93705099999999997</v>
      </c>
      <c r="C15" s="2">
        <v>4087300</v>
      </c>
      <c r="D15" s="3">
        <f t="shared" si="0"/>
        <v>81.745999999999995</v>
      </c>
      <c r="E15" s="1">
        <v>1.73176</v>
      </c>
      <c r="F15" s="2">
        <v>29688</v>
      </c>
      <c r="G15" s="2">
        <f t="shared" si="1"/>
        <v>0.59375999999999995</v>
      </c>
      <c r="H15" s="2">
        <f t="shared" si="2"/>
        <v>99.273652533457295</v>
      </c>
      <c r="I15" s="3">
        <f t="shared" si="3"/>
        <v>1.8480957813395429</v>
      </c>
      <c r="J15" s="1">
        <v>1.73234</v>
      </c>
      <c r="K15" s="2">
        <v>26184</v>
      </c>
      <c r="L15" s="2">
        <f t="shared" si="4"/>
        <v>0.52368000000000003</v>
      </c>
      <c r="M15" s="2">
        <f t="shared" si="5"/>
        <v>99.359381498788935</v>
      </c>
      <c r="N15" s="3">
        <f t="shared" si="6"/>
        <v>1.8487147444482745</v>
      </c>
      <c r="O15" s="1">
        <v>1.73262</v>
      </c>
      <c r="P15" s="2">
        <v>25564</v>
      </c>
      <c r="Q15" s="2">
        <f t="shared" si="7"/>
        <v>0.51127999999999996</v>
      </c>
      <c r="R15" s="2">
        <f t="shared" si="8"/>
        <v>99.374550436718607</v>
      </c>
      <c r="S15" s="3">
        <f t="shared" si="9"/>
        <v>1.8490135542249035</v>
      </c>
      <c r="T15" s="1">
        <v>1.7323200000000001</v>
      </c>
      <c r="U15" s="2">
        <v>28785</v>
      </c>
      <c r="V15" s="2">
        <f t="shared" si="10"/>
        <v>0.57569999999999999</v>
      </c>
      <c r="W15" s="2">
        <f t="shared" si="11"/>
        <v>99.295745357571008</v>
      </c>
      <c r="X15" s="3">
        <f t="shared" si="12"/>
        <v>1.8486934008928011</v>
      </c>
      <c r="Y15" s="1">
        <v>1.7327699999999999</v>
      </c>
      <c r="Z15" s="2">
        <v>25541</v>
      </c>
      <c r="AA15" s="2">
        <f t="shared" si="13"/>
        <v>0.51082000000000005</v>
      </c>
      <c r="AB15" s="2">
        <f t="shared" si="14"/>
        <v>99.375113155383758</v>
      </c>
      <c r="AC15" s="3">
        <f t="shared" si="15"/>
        <v>1.8491736308909548</v>
      </c>
      <c r="AD15" s="1">
        <v>1.73258</v>
      </c>
      <c r="AE15" s="2">
        <v>226543</v>
      </c>
      <c r="AF15" s="2">
        <f t="shared" si="16"/>
        <v>4.5308599999999997</v>
      </c>
      <c r="AG15" s="2">
        <f t="shared" si="24"/>
        <v>94.457392410637837</v>
      </c>
      <c r="AH15" s="3">
        <f t="shared" si="25"/>
        <v>3.3084708218759546</v>
      </c>
      <c r="AI15" s="1">
        <v>1.73068</v>
      </c>
      <c r="AJ15" s="2">
        <v>23155</v>
      </c>
      <c r="AK15" s="2">
        <f t="shared" si="17"/>
        <v>0.46310000000000001</v>
      </c>
      <c r="AL15" s="2">
        <f t="shared" si="26"/>
        <v>99.433489100384122</v>
      </c>
      <c r="AM15" s="3">
        <f t="shared" si="27"/>
        <v>3.3048426520012217</v>
      </c>
      <c r="AN15" s="1">
        <v>1.7325299999999999</v>
      </c>
      <c r="AO15" s="2">
        <v>7968</v>
      </c>
      <c r="AP15" s="2">
        <f t="shared" si="18"/>
        <v>0.15936</v>
      </c>
      <c r="AQ15" s="2">
        <f t="shared" si="28"/>
        <v>99.805054681574632</v>
      </c>
      <c r="AR15" s="3">
        <f t="shared" si="29"/>
        <v>3.0094319958311622</v>
      </c>
      <c r="AS15" s="1">
        <v>1.7322500000000001</v>
      </c>
      <c r="AT15" s="2">
        <v>20516</v>
      </c>
      <c r="AU15" s="2">
        <f t="shared" si="19"/>
        <v>0.41032000000000002</v>
      </c>
      <c r="AV15" s="2">
        <f t="shared" si="30"/>
        <v>99.498054950700947</v>
      </c>
      <c r="AW15" s="3">
        <f t="shared" si="31"/>
        <v>3.0089456314052461</v>
      </c>
      <c r="AX15" s="1">
        <v>1.7332399999999999</v>
      </c>
      <c r="AY15" s="2">
        <v>17531</v>
      </c>
      <c r="AZ15" s="2">
        <f t="shared" si="20"/>
        <v>0.35061999999999999</v>
      </c>
      <c r="BA15" s="2">
        <f t="shared" si="32"/>
        <v>99.571086047023698</v>
      </c>
      <c r="BB15" s="3">
        <f t="shared" si="33"/>
        <v>1.8496752044445819</v>
      </c>
      <c r="BC15" s="1">
        <v>1.7325999999999999</v>
      </c>
      <c r="BD15" s="2">
        <v>19268</v>
      </c>
      <c r="BE15" s="2">
        <f t="shared" si="21"/>
        <v>0.38535999999999998</v>
      </c>
      <c r="BF15" s="2">
        <f t="shared" si="34"/>
        <v>99.528588554791668</v>
      </c>
      <c r="BG15" s="3">
        <f t="shared" si="35"/>
        <v>1.8489922106694299</v>
      </c>
      <c r="BH15" s="1">
        <v>1.73306</v>
      </c>
      <c r="BI15" s="2">
        <v>25723</v>
      </c>
      <c r="BJ15" s="2">
        <f t="shared" si="22"/>
        <v>0.51446000000000003</v>
      </c>
      <c r="BK15" s="2">
        <f t="shared" si="36"/>
        <v>99.370660338120516</v>
      </c>
      <c r="BL15" s="3">
        <f t="shared" si="37"/>
        <v>1.8494831124453206</v>
      </c>
      <c r="BM15" s="1">
        <v>1.73177</v>
      </c>
      <c r="BN15" s="2">
        <v>30200</v>
      </c>
      <c r="BO15" s="2">
        <f t="shared" si="23"/>
        <v>0.60399999999999998</v>
      </c>
      <c r="BP15" s="2">
        <f t="shared" si="38"/>
        <v>99.261125926650848</v>
      </c>
      <c r="BQ15" s="3">
        <f t="shared" si="39"/>
        <v>1.8481064531172797</v>
      </c>
    </row>
    <row r="16" spans="1:69" x14ac:dyDescent="0.45">
      <c r="A16" s="1" t="s">
        <v>38</v>
      </c>
      <c r="B16" s="1">
        <v>1.2341599999999999</v>
      </c>
      <c r="C16" s="2">
        <v>220057</v>
      </c>
      <c r="D16" s="3">
        <f t="shared" si="0"/>
        <v>4.4011399999999998</v>
      </c>
      <c r="E16" s="1">
        <v>1.28325</v>
      </c>
      <c r="F16" s="2">
        <v>82347</v>
      </c>
      <c r="G16" s="2">
        <f t="shared" si="1"/>
        <v>1.6469400000000001</v>
      </c>
      <c r="H16" s="2">
        <f t="shared" si="2"/>
        <v>62.579240833056893</v>
      </c>
      <c r="I16" s="3">
        <f t="shared" si="3"/>
        <v>1.0397760420042783</v>
      </c>
      <c r="J16" s="1">
        <v>1.28311</v>
      </c>
      <c r="K16" s="2">
        <v>83335</v>
      </c>
      <c r="L16" s="2">
        <f t="shared" si="4"/>
        <v>1.6667000000000001</v>
      </c>
      <c r="M16" s="2">
        <f t="shared" si="5"/>
        <v>62.130266249199074</v>
      </c>
      <c r="N16" s="3">
        <f t="shared" si="6"/>
        <v>1.039662604524535</v>
      </c>
      <c r="O16" s="1">
        <v>1.28352</v>
      </c>
      <c r="P16" s="2">
        <v>82692</v>
      </c>
      <c r="Q16" s="2">
        <f t="shared" si="7"/>
        <v>1.65384</v>
      </c>
      <c r="R16" s="2">
        <f t="shared" si="8"/>
        <v>62.422463270879817</v>
      </c>
      <c r="S16" s="3">
        <f t="shared" si="9"/>
        <v>1.0399948142866404</v>
      </c>
      <c r="T16" s="1">
        <v>1.28335</v>
      </c>
      <c r="U16" s="2">
        <v>83514</v>
      </c>
      <c r="V16" s="2">
        <f t="shared" si="10"/>
        <v>1.67028</v>
      </c>
      <c r="W16" s="2">
        <f t="shared" si="11"/>
        <v>62.048923687953575</v>
      </c>
      <c r="X16" s="3">
        <f t="shared" si="12"/>
        <v>1.0398570687755235</v>
      </c>
      <c r="Y16" s="1">
        <v>1.2835099999999999</v>
      </c>
      <c r="Z16" s="2">
        <v>84040</v>
      </c>
      <c r="AA16" s="2">
        <f t="shared" si="13"/>
        <v>1.6808000000000001</v>
      </c>
      <c r="AB16" s="2">
        <f t="shared" si="14"/>
        <v>61.809894709098103</v>
      </c>
      <c r="AC16" s="3">
        <f t="shared" si="15"/>
        <v>1.0399867116095158</v>
      </c>
      <c r="AD16" s="1">
        <v>1.28603</v>
      </c>
      <c r="AE16" s="2">
        <v>76089</v>
      </c>
      <c r="AF16" s="2">
        <f t="shared" si="16"/>
        <v>1.5217799999999999</v>
      </c>
      <c r="AG16" s="2">
        <f t="shared" si="24"/>
        <v>65.423049482634042</v>
      </c>
      <c r="AH16" s="3">
        <f t="shared" si="25"/>
        <v>0.77160256794864102</v>
      </c>
      <c r="AI16" s="1">
        <v>1.28077</v>
      </c>
      <c r="AJ16" s="2">
        <v>94727</v>
      </c>
      <c r="AK16" s="2">
        <f t="shared" si="17"/>
        <v>1.8945399999999999</v>
      </c>
      <c r="AL16" s="2">
        <f t="shared" si="26"/>
        <v>56.9534257033405</v>
      </c>
      <c r="AM16" s="3">
        <f t="shared" si="27"/>
        <v>0.76844663106737865</v>
      </c>
      <c r="AN16" s="1">
        <v>1.2800100000000001</v>
      </c>
      <c r="AO16" s="2">
        <v>98755</v>
      </c>
      <c r="AP16" s="2">
        <f t="shared" si="18"/>
        <v>1.9751000000000001</v>
      </c>
      <c r="AQ16" s="2">
        <f t="shared" si="28"/>
        <v>55.122990861458618</v>
      </c>
      <c r="AR16" s="3">
        <f t="shared" si="29"/>
        <v>0.76634456498311665</v>
      </c>
      <c r="AS16" s="1">
        <v>1.2791999999999999</v>
      </c>
      <c r="AT16" s="2">
        <v>104752</v>
      </c>
      <c r="AU16" s="2">
        <f t="shared" si="19"/>
        <v>2.09504</v>
      </c>
      <c r="AV16" s="2">
        <f t="shared" si="30"/>
        <v>52.397787845876294</v>
      </c>
      <c r="AW16" s="3">
        <f t="shared" si="31"/>
        <v>0.76585961635174937</v>
      </c>
      <c r="AX16" s="1">
        <v>1.28281</v>
      </c>
      <c r="AY16" s="2">
        <v>80518</v>
      </c>
      <c r="AZ16" s="2">
        <f t="shared" si="20"/>
        <v>1.61036</v>
      </c>
      <c r="BA16" s="2">
        <f t="shared" si="32"/>
        <v>63.410389126453602</v>
      </c>
      <c r="BB16" s="3">
        <f t="shared" si="33"/>
        <v>1.0394195242107993</v>
      </c>
      <c r="BC16" s="1">
        <v>1.2827500000000001</v>
      </c>
      <c r="BD16" s="2">
        <v>82052</v>
      </c>
      <c r="BE16" s="2">
        <f t="shared" si="21"/>
        <v>1.6410400000000001</v>
      </c>
      <c r="BF16" s="2">
        <f t="shared" si="34"/>
        <v>62.713297009411193</v>
      </c>
      <c r="BG16" s="3">
        <f t="shared" si="35"/>
        <v>1.0393709081480522</v>
      </c>
      <c r="BH16" s="1">
        <v>1.2829999999999999</v>
      </c>
      <c r="BI16" s="2">
        <v>88281</v>
      </c>
      <c r="BJ16" s="2">
        <f t="shared" si="22"/>
        <v>1.76562</v>
      </c>
      <c r="BK16" s="2">
        <f t="shared" si="36"/>
        <v>59.882666763611248</v>
      </c>
      <c r="BL16" s="3">
        <f t="shared" si="37"/>
        <v>1.0395734750761652</v>
      </c>
      <c r="BM16" s="1">
        <v>1.2823</v>
      </c>
      <c r="BN16" s="2">
        <v>93757</v>
      </c>
      <c r="BO16" s="2">
        <f t="shared" si="23"/>
        <v>1.87514</v>
      </c>
      <c r="BP16" s="2">
        <f t="shared" si="38"/>
        <v>57.394220588302126</v>
      </c>
      <c r="BQ16" s="3">
        <f t="shared" si="39"/>
        <v>1.0390062876774486</v>
      </c>
    </row>
    <row r="17" spans="1:69" x14ac:dyDescent="0.45">
      <c r="A17" s="1" t="s">
        <v>39</v>
      </c>
      <c r="B17" s="1">
        <v>0.24413299999999999</v>
      </c>
      <c r="C17" s="2">
        <v>543520</v>
      </c>
      <c r="D17" s="3">
        <f t="shared" si="0"/>
        <v>10.8704</v>
      </c>
      <c r="E17" s="1">
        <v>0.25225999999999998</v>
      </c>
      <c r="F17" s="2">
        <v>91307</v>
      </c>
      <c r="G17" s="2">
        <f t="shared" si="1"/>
        <v>1.8261400000000001</v>
      </c>
      <c r="H17" s="2">
        <f t="shared" si="2"/>
        <v>83.200802178392692</v>
      </c>
      <c r="I17" s="3">
        <f t="shared" si="3"/>
        <v>1.0332892316892841</v>
      </c>
      <c r="J17" s="1">
        <v>0.25226799999999999</v>
      </c>
      <c r="K17" s="2">
        <v>92417</v>
      </c>
      <c r="L17" s="2">
        <f t="shared" si="4"/>
        <v>1.8483400000000001</v>
      </c>
      <c r="M17" s="2">
        <f t="shared" si="5"/>
        <v>82.996577862820132</v>
      </c>
      <c r="N17" s="3">
        <f t="shared" si="6"/>
        <v>1.0333220007127262</v>
      </c>
      <c r="O17" s="1">
        <v>0.25214500000000001</v>
      </c>
      <c r="P17" s="2">
        <v>91344</v>
      </c>
      <c r="Q17" s="2">
        <f t="shared" si="7"/>
        <v>1.8268800000000001</v>
      </c>
      <c r="R17" s="2">
        <f t="shared" si="8"/>
        <v>83.193994701206947</v>
      </c>
      <c r="S17" s="3">
        <f t="shared" si="9"/>
        <v>1.0328181769773035</v>
      </c>
      <c r="T17" s="1">
        <v>0.25214599999999998</v>
      </c>
      <c r="U17" s="2">
        <v>90958</v>
      </c>
      <c r="V17" s="2">
        <f t="shared" si="10"/>
        <v>1.8191600000000001</v>
      </c>
      <c r="W17" s="2">
        <f t="shared" si="11"/>
        <v>83.265013246982633</v>
      </c>
      <c r="X17" s="3">
        <f t="shared" si="12"/>
        <v>1.0328222731052337</v>
      </c>
      <c r="Y17" s="1">
        <v>0.25211499999999998</v>
      </c>
      <c r="Z17" s="2">
        <v>91554</v>
      </c>
      <c r="AA17" s="2">
        <f t="shared" si="13"/>
        <v>1.83108</v>
      </c>
      <c r="AB17" s="2">
        <f t="shared" si="14"/>
        <v>83.155357668531053</v>
      </c>
      <c r="AC17" s="3">
        <f t="shared" si="15"/>
        <v>1.0326952931393953</v>
      </c>
      <c r="AD17" s="1">
        <v>0.25196499999999999</v>
      </c>
      <c r="AE17" s="2">
        <v>115012</v>
      </c>
      <c r="AF17" s="2">
        <f t="shared" si="16"/>
        <v>2.3002400000000001</v>
      </c>
      <c r="AG17" s="2">
        <f t="shared" si="24"/>
        <v>78.839417132764197</v>
      </c>
      <c r="AH17" s="3">
        <f t="shared" si="25"/>
        <v>0.13631961652076999</v>
      </c>
      <c r="AI17" s="1">
        <v>0.25242399999999998</v>
      </c>
      <c r="AJ17" s="2">
        <v>91891</v>
      </c>
      <c r="AK17" s="2">
        <f t="shared" si="17"/>
        <v>1.83782</v>
      </c>
      <c r="AL17" s="2">
        <f t="shared" si="26"/>
        <v>83.093354430379748</v>
      </c>
      <c r="AM17" s="3">
        <f t="shared" si="27"/>
        <v>0.1365679474555547</v>
      </c>
      <c r="AN17" s="1">
        <v>0.25185200000000002</v>
      </c>
      <c r="AO17" s="2">
        <v>105136</v>
      </c>
      <c r="AP17" s="2">
        <f t="shared" si="18"/>
        <v>2.1027200000000001</v>
      </c>
      <c r="AQ17" s="2">
        <f t="shared" si="28"/>
        <v>80.656461583750371</v>
      </c>
      <c r="AR17" s="3">
        <f t="shared" si="29"/>
        <v>0.13844411706501902</v>
      </c>
      <c r="AS17" s="1">
        <v>0.25246800000000003</v>
      </c>
      <c r="AT17" s="2">
        <v>111055</v>
      </c>
      <c r="AU17" s="2">
        <f t="shared" si="19"/>
        <v>2.2210999999999999</v>
      </c>
      <c r="AV17" s="2">
        <f t="shared" si="30"/>
        <v>79.567449219899913</v>
      </c>
      <c r="AW17" s="3">
        <f t="shared" si="31"/>
        <v>0.13878273488862991</v>
      </c>
      <c r="AX17" s="1">
        <v>0.25248900000000002</v>
      </c>
      <c r="AY17" s="2">
        <v>95683</v>
      </c>
      <c r="AZ17" s="2">
        <f t="shared" si="20"/>
        <v>1.9136599999999999</v>
      </c>
      <c r="BA17" s="2">
        <f t="shared" si="32"/>
        <v>82.395680011775099</v>
      </c>
      <c r="BB17" s="3">
        <f t="shared" si="33"/>
        <v>1.0342272449853156</v>
      </c>
      <c r="BC17" s="1">
        <v>0.25254300000000002</v>
      </c>
      <c r="BD17" s="2">
        <v>92172</v>
      </c>
      <c r="BE17" s="2">
        <f t="shared" si="21"/>
        <v>1.84344</v>
      </c>
      <c r="BF17" s="2">
        <f t="shared" si="34"/>
        <v>83.041654400942008</v>
      </c>
      <c r="BG17" s="3">
        <f t="shared" si="35"/>
        <v>1.03444843589355</v>
      </c>
      <c r="BH17" s="1">
        <v>0.25190899999999999</v>
      </c>
      <c r="BI17" s="2">
        <v>92043</v>
      </c>
      <c r="BJ17" s="2">
        <f t="shared" si="22"/>
        <v>1.8408599999999999</v>
      </c>
      <c r="BK17" s="2">
        <f t="shared" si="36"/>
        <v>83.065388578157197</v>
      </c>
      <c r="BL17" s="3">
        <f t="shared" si="37"/>
        <v>1.0318514907857603</v>
      </c>
      <c r="BM17" s="1">
        <v>0.25165399999999999</v>
      </c>
      <c r="BN17" s="2">
        <v>92282</v>
      </c>
      <c r="BO17" s="2">
        <f t="shared" si="23"/>
        <v>1.8456399999999999</v>
      </c>
      <c r="BP17" s="2">
        <f t="shared" si="38"/>
        <v>83.021415955254639</v>
      </c>
      <c r="BQ17" s="3">
        <f t="shared" si="39"/>
        <v>1.0308069781635421</v>
      </c>
    </row>
    <row r="18" spans="1:69" x14ac:dyDescent="0.45">
      <c r="A18" s="1" t="s">
        <v>40</v>
      </c>
      <c r="B18" s="1">
        <v>0.22519</v>
      </c>
      <c r="C18" s="2">
        <v>677377</v>
      </c>
      <c r="D18" s="3">
        <f t="shared" si="0"/>
        <v>13.54754</v>
      </c>
      <c r="E18" s="1">
        <v>0.23601</v>
      </c>
      <c r="F18" s="2">
        <v>105568</v>
      </c>
      <c r="G18" s="2">
        <f t="shared" si="1"/>
        <v>2.1113599999999999</v>
      </c>
      <c r="H18" s="2">
        <f t="shared" si="2"/>
        <v>84.415177958507599</v>
      </c>
      <c r="I18" s="3">
        <f t="shared" si="3"/>
        <v>1.0480483147564279</v>
      </c>
      <c r="J18" s="1">
        <v>0.236156</v>
      </c>
      <c r="K18" s="2">
        <v>105001</v>
      </c>
      <c r="L18" s="2">
        <f t="shared" si="4"/>
        <v>2.1000200000000002</v>
      </c>
      <c r="M18" s="2">
        <f t="shared" si="5"/>
        <v>84.498883192077685</v>
      </c>
      <c r="N18" s="3">
        <f t="shared" si="6"/>
        <v>1.048696656157023</v>
      </c>
      <c r="O18" s="1">
        <v>0.235953</v>
      </c>
      <c r="P18" s="2">
        <v>105884</v>
      </c>
      <c r="Q18" s="2">
        <f t="shared" si="7"/>
        <v>2.11768</v>
      </c>
      <c r="R18" s="2">
        <f t="shared" si="8"/>
        <v>84.368527422690761</v>
      </c>
      <c r="S18" s="3">
        <f t="shared" si="9"/>
        <v>1.0477951951685243</v>
      </c>
      <c r="T18" s="1">
        <v>0.23608799999999999</v>
      </c>
      <c r="U18" s="2">
        <v>107151</v>
      </c>
      <c r="V18" s="2">
        <f t="shared" si="10"/>
        <v>2.1430199999999999</v>
      </c>
      <c r="W18" s="2">
        <f t="shared" si="11"/>
        <v>84.181482394589722</v>
      </c>
      <c r="X18" s="3">
        <f t="shared" si="12"/>
        <v>1.0483946889293485</v>
      </c>
      <c r="Y18" s="1">
        <v>0.235822</v>
      </c>
      <c r="Z18" s="2">
        <v>105810</v>
      </c>
      <c r="AA18" s="2">
        <f t="shared" si="13"/>
        <v>2.1162000000000001</v>
      </c>
      <c r="AB18" s="2">
        <f t="shared" si="14"/>
        <v>84.379451915255459</v>
      </c>
      <c r="AC18" s="3">
        <f t="shared" si="15"/>
        <v>1.0472134641857986</v>
      </c>
      <c r="AD18" s="1">
        <v>0.234986</v>
      </c>
      <c r="AE18" s="2">
        <v>145019</v>
      </c>
      <c r="AF18" s="2">
        <f t="shared" si="16"/>
        <v>2.9003800000000002</v>
      </c>
      <c r="AG18" s="2">
        <f t="shared" si="24"/>
        <v>78.591094767020437</v>
      </c>
      <c r="AH18" s="3">
        <f t="shared" si="25"/>
        <v>0.11189702955209949</v>
      </c>
      <c r="AI18" s="1">
        <v>0.235987</v>
      </c>
      <c r="AJ18" s="2">
        <v>99336</v>
      </c>
      <c r="AK18" s="2">
        <f t="shared" si="17"/>
        <v>1.98672</v>
      </c>
      <c r="AL18" s="2">
        <f t="shared" si="26"/>
        <v>85.33519738638897</v>
      </c>
      <c r="AM18" s="3">
        <f t="shared" si="27"/>
        <v>0.11237369167912685</v>
      </c>
      <c r="AN18" s="1">
        <v>0.2361</v>
      </c>
      <c r="AO18" s="2">
        <v>103631</v>
      </c>
      <c r="AP18" s="2">
        <f t="shared" si="18"/>
        <v>2.0726200000000001</v>
      </c>
      <c r="AQ18" s="2">
        <f t="shared" si="28"/>
        <v>84.701133932802563</v>
      </c>
      <c r="AR18" s="3">
        <f t="shared" si="29"/>
        <v>0.11017162695635133</v>
      </c>
      <c r="AS18" s="1">
        <v>0.23603299999999999</v>
      </c>
      <c r="AT18" s="2">
        <v>111528</v>
      </c>
      <c r="AU18" s="2">
        <f t="shared" si="19"/>
        <v>2.2305600000000001</v>
      </c>
      <c r="AV18" s="2">
        <f t="shared" si="30"/>
        <v>83.535313422215395</v>
      </c>
      <c r="AW18" s="3">
        <f t="shared" si="31"/>
        <v>0.11014036266577074</v>
      </c>
      <c r="AX18" s="1">
        <v>0.23621600000000001</v>
      </c>
      <c r="AY18" s="2">
        <v>108845</v>
      </c>
      <c r="AZ18" s="2">
        <f t="shared" si="20"/>
        <v>2.1768999999999998</v>
      </c>
      <c r="BA18" s="2">
        <f t="shared" si="32"/>
        <v>83.931400091824798</v>
      </c>
      <c r="BB18" s="3">
        <f t="shared" si="33"/>
        <v>1.0489630978285005</v>
      </c>
      <c r="BC18" s="1">
        <v>0.23628199999999999</v>
      </c>
      <c r="BD18" s="2">
        <v>107182</v>
      </c>
      <c r="BE18" s="2">
        <f t="shared" si="21"/>
        <v>2.14364</v>
      </c>
      <c r="BF18" s="2">
        <f t="shared" si="34"/>
        <v>84.176905917974779</v>
      </c>
      <c r="BG18" s="3">
        <f t="shared" si="35"/>
        <v>1.0492561836671255</v>
      </c>
      <c r="BH18" s="1">
        <v>0.23566699999999999</v>
      </c>
      <c r="BI18" s="2">
        <v>107843</v>
      </c>
      <c r="BJ18" s="2">
        <f t="shared" si="22"/>
        <v>2.15686</v>
      </c>
      <c r="BK18" s="2">
        <f t="shared" si="36"/>
        <v>84.079323626281962</v>
      </c>
      <c r="BL18" s="3">
        <f t="shared" si="37"/>
        <v>1.046525156534482</v>
      </c>
      <c r="BM18" s="1">
        <v>0.235208</v>
      </c>
      <c r="BN18" s="2">
        <v>107938</v>
      </c>
      <c r="BO18" s="2">
        <f t="shared" si="23"/>
        <v>2.15876</v>
      </c>
      <c r="BP18" s="2">
        <f t="shared" si="38"/>
        <v>84.065298939881345</v>
      </c>
      <c r="BQ18" s="3">
        <f t="shared" si="39"/>
        <v>1.0444868777476797</v>
      </c>
    </row>
    <row r="19" spans="1:69" x14ac:dyDescent="0.45">
      <c r="A19" s="1" t="s">
        <v>41</v>
      </c>
      <c r="B19" s="1">
        <v>1.0975900000000001</v>
      </c>
      <c r="C19" s="2">
        <v>324489</v>
      </c>
      <c r="D19" s="3">
        <f t="shared" si="0"/>
        <v>6.4897799999999997</v>
      </c>
      <c r="E19" s="1">
        <v>1.14524</v>
      </c>
      <c r="F19" s="2">
        <v>128382</v>
      </c>
      <c r="G19" s="2">
        <f t="shared" si="1"/>
        <v>2.5676399999999999</v>
      </c>
      <c r="H19" s="2">
        <f t="shared" si="2"/>
        <v>60.435638804397065</v>
      </c>
      <c r="I19" s="3">
        <f t="shared" si="3"/>
        <v>1.0434132964039395</v>
      </c>
      <c r="J19" s="1">
        <v>1.14558</v>
      </c>
      <c r="K19" s="2">
        <v>126666</v>
      </c>
      <c r="L19" s="2">
        <f t="shared" si="4"/>
        <v>2.5333199999999998</v>
      </c>
      <c r="M19" s="2">
        <f t="shared" si="5"/>
        <v>60.964470290210151</v>
      </c>
      <c r="N19" s="3">
        <f t="shared" si="6"/>
        <v>1.0437230659900327</v>
      </c>
      <c r="O19" s="1">
        <v>1.1450899999999999</v>
      </c>
      <c r="P19" s="2">
        <v>128330</v>
      </c>
      <c r="Q19" s="2">
        <f t="shared" si="7"/>
        <v>2.5666000000000002</v>
      </c>
      <c r="R19" s="2">
        <f t="shared" si="8"/>
        <v>60.451664000936859</v>
      </c>
      <c r="S19" s="3">
        <f t="shared" si="9"/>
        <v>1.0432766333512513</v>
      </c>
      <c r="T19" s="1">
        <v>1.1455500000000001</v>
      </c>
      <c r="U19" s="2">
        <v>127432</v>
      </c>
      <c r="V19" s="2">
        <f t="shared" si="10"/>
        <v>2.5486399999999998</v>
      </c>
      <c r="W19" s="2">
        <f t="shared" si="11"/>
        <v>60.728406818104773</v>
      </c>
      <c r="X19" s="3">
        <f t="shared" si="12"/>
        <v>1.0436957333794952</v>
      </c>
      <c r="Y19" s="1">
        <v>1.1449400000000001</v>
      </c>
      <c r="Z19" s="2">
        <v>130127</v>
      </c>
      <c r="AA19" s="2">
        <f t="shared" si="13"/>
        <v>2.6025399999999999</v>
      </c>
      <c r="AB19" s="2">
        <f t="shared" si="14"/>
        <v>59.897870189744495</v>
      </c>
      <c r="AC19" s="3">
        <f t="shared" si="15"/>
        <v>1.0431399702985633</v>
      </c>
      <c r="AD19" s="1">
        <v>1.1512800000000001</v>
      </c>
      <c r="AE19" s="2">
        <v>99591</v>
      </c>
      <c r="AF19" s="2">
        <f t="shared" si="16"/>
        <v>1.9918199999999999</v>
      </c>
      <c r="AG19" s="2">
        <f t="shared" si="24"/>
        <v>69.308358680879778</v>
      </c>
      <c r="AH19" s="3">
        <f t="shared" si="25"/>
        <v>0.45445502344749189</v>
      </c>
      <c r="AI19" s="1">
        <v>1.14202</v>
      </c>
      <c r="AJ19" s="2">
        <v>149321</v>
      </c>
      <c r="AK19" s="2">
        <f t="shared" si="17"/>
        <v>2.9864199999999999</v>
      </c>
      <c r="AL19" s="2">
        <f t="shared" si="26"/>
        <v>53.982723605422677</v>
      </c>
      <c r="AM19" s="3">
        <f t="shared" si="27"/>
        <v>0.45079974105126874</v>
      </c>
      <c r="AN19" s="1">
        <v>1.1391199999999999</v>
      </c>
      <c r="AO19" s="2">
        <v>169382</v>
      </c>
      <c r="AP19" s="2">
        <f t="shared" si="18"/>
        <v>3.3876400000000002</v>
      </c>
      <c r="AQ19" s="2">
        <f t="shared" si="28"/>
        <v>47.800387686485521</v>
      </c>
      <c r="AR19" s="3">
        <f t="shared" si="29"/>
        <v>0.44695209994349927</v>
      </c>
      <c r="AS19" s="1">
        <v>1.13724</v>
      </c>
      <c r="AT19" s="2">
        <v>179309</v>
      </c>
      <c r="AU19" s="2">
        <f t="shared" si="19"/>
        <v>3.5861800000000001</v>
      </c>
      <c r="AV19" s="2">
        <f t="shared" si="30"/>
        <v>44.741116031668255</v>
      </c>
      <c r="AW19" s="3">
        <f t="shared" si="31"/>
        <v>0.44621445162910417</v>
      </c>
      <c r="AX19" s="1">
        <v>1.1452899999999999</v>
      </c>
      <c r="AY19" s="2">
        <v>125306</v>
      </c>
      <c r="AZ19" s="2">
        <f t="shared" si="20"/>
        <v>2.5061200000000001</v>
      </c>
      <c r="BA19" s="2">
        <f t="shared" si="32"/>
        <v>61.383590815096966</v>
      </c>
      <c r="BB19" s="3">
        <f t="shared" si="33"/>
        <v>1.0434588507548355</v>
      </c>
      <c r="BC19" s="1">
        <v>1.1456299999999999</v>
      </c>
      <c r="BD19" s="2">
        <v>125660</v>
      </c>
      <c r="BE19" s="2">
        <f t="shared" si="21"/>
        <v>2.5131999999999999</v>
      </c>
      <c r="BF19" s="2">
        <f t="shared" si="34"/>
        <v>61.274496207883779</v>
      </c>
      <c r="BG19" s="3">
        <f t="shared" si="35"/>
        <v>1.0437686203409287</v>
      </c>
      <c r="BH19" s="1">
        <v>1.14402</v>
      </c>
      <c r="BI19" s="2">
        <v>134039</v>
      </c>
      <c r="BJ19" s="2">
        <f t="shared" si="22"/>
        <v>2.6807799999999999</v>
      </c>
      <c r="BK19" s="2">
        <f t="shared" si="36"/>
        <v>58.692282326981804</v>
      </c>
      <c r="BL19" s="3">
        <f t="shared" si="37"/>
        <v>1.0423017702420758</v>
      </c>
      <c r="BM19" s="1">
        <v>1.14344</v>
      </c>
      <c r="BN19" s="2">
        <v>137662</v>
      </c>
      <c r="BO19" s="2">
        <f t="shared" si="23"/>
        <v>2.7532399999999999</v>
      </c>
      <c r="BP19" s="2">
        <f t="shared" si="38"/>
        <v>57.575757575757578</v>
      </c>
      <c r="BQ19" s="3">
        <f t="shared" si="39"/>
        <v>1.0417733397716815</v>
      </c>
    </row>
    <row r="20" spans="1:69" x14ac:dyDescent="0.45">
      <c r="A20" s="1" t="s">
        <v>42</v>
      </c>
      <c r="B20" s="1">
        <v>1.2521500000000001</v>
      </c>
      <c r="C20" s="2">
        <v>423479</v>
      </c>
      <c r="D20" s="3">
        <f t="shared" si="0"/>
        <v>8.4695800000000006</v>
      </c>
      <c r="E20" s="1">
        <v>1.32985</v>
      </c>
      <c r="F20" s="2">
        <v>159710</v>
      </c>
      <c r="G20" s="2">
        <f t="shared" si="1"/>
        <v>3.1941999999999999</v>
      </c>
      <c r="H20" s="2">
        <f t="shared" si="2"/>
        <v>62.286205455288226</v>
      </c>
      <c r="I20" s="3">
        <f t="shared" si="3"/>
        <v>1.062053268378389</v>
      </c>
      <c r="J20" s="1">
        <v>1.33029</v>
      </c>
      <c r="K20" s="2">
        <v>158112</v>
      </c>
      <c r="L20" s="2">
        <f t="shared" si="4"/>
        <v>3.1622400000000002</v>
      </c>
      <c r="M20" s="2">
        <f t="shared" si="5"/>
        <v>62.663555926031755</v>
      </c>
      <c r="N20" s="3">
        <f t="shared" si="6"/>
        <v>1.0624046639779579</v>
      </c>
      <c r="O20" s="1">
        <v>1.3299099999999999</v>
      </c>
      <c r="P20" s="2">
        <v>159286</v>
      </c>
      <c r="Q20" s="2">
        <f t="shared" si="7"/>
        <v>3.1857199999999999</v>
      </c>
      <c r="R20" s="2">
        <f t="shared" si="8"/>
        <v>62.386328483820918</v>
      </c>
      <c r="S20" s="3">
        <f t="shared" si="9"/>
        <v>1.0621011859601484</v>
      </c>
      <c r="T20" s="1">
        <v>1.3306800000000001</v>
      </c>
      <c r="U20" s="2">
        <v>158498</v>
      </c>
      <c r="V20" s="2">
        <f t="shared" si="10"/>
        <v>3.1699600000000001</v>
      </c>
      <c r="W20" s="2">
        <f t="shared" si="11"/>
        <v>62.572406187792076</v>
      </c>
      <c r="X20" s="3">
        <f t="shared" si="12"/>
        <v>1.0627161282593938</v>
      </c>
      <c r="Y20" s="1">
        <v>1.3297000000000001</v>
      </c>
      <c r="Z20" s="2">
        <v>160052</v>
      </c>
      <c r="AA20" s="2">
        <f t="shared" si="13"/>
        <v>3.2010399999999999</v>
      </c>
      <c r="AB20" s="2">
        <f t="shared" si="14"/>
        <v>62.205445842650995</v>
      </c>
      <c r="AC20" s="3">
        <f t="shared" si="15"/>
        <v>1.0619334744239908</v>
      </c>
      <c r="AD20" s="1">
        <v>1.33847</v>
      </c>
      <c r="AE20" s="2">
        <v>128693</v>
      </c>
      <c r="AF20" s="2">
        <f t="shared" si="16"/>
        <v>2.5738599999999998</v>
      </c>
      <c r="AG20" s="2">
        <f t="shared" si="24"/>
        <v>69.610535587360886</v>
      </c>
      <c r="AH20" s="3">
        <f t="shared" si="25"/>
        <v>0.42326641874114551</v>
      </c>
      <c r="AI20" s="1">
        <v>1.3213699999999999</v>
      </c>
      <c r="AJ20" s="2">
        <v>197320</v>
      </c>
      <c r="AK20" s="2">
        <f t="shared" si="17"/>
        <v>3.9464000000000001</v>
      </c>
      <c r="AL20" s="2">
        <f t="shared" si="26"/>
        <v>53.405009457375684</v>
      </c>
      <c r="AM20" s="3">
        <f t="shared" si="27"/>
        <v>0.41785885954260266</v>
      </c>
      <c r="AN20" s="1">
        <v>1.3167199999999999</v>
      </c>
      <c r="AO20" s="2">
        <v>218574</v>
      </c>
      <c r="AP20" s="2">
        <f t="shared" si="18"/>
        <v>4.37148</v>
      </c>
      <c r="AQ20" s="2">
        <f t="shared" si="28"/>
        <v>48.386106512955777</v>
      </c>
      <c r="AR20" s="3">
        <f t="shared" si="29"/>
        <v>0.41537432648992412</v>
      </c>
      <c r="AS20" s="1">
        <v>1.31399</v>
      </c>
      <c r="AT20" s="2">
        <v>229894</v>
      </c>
      <c r="AU20" s="2">
        <f t="shared" si="19"/>
        <v>4.59788</v>
      </c>
      <c r="AV20" s="2">
        <f t="shared" si="30"/>
        <v>45.713010562507236</v>
      </c>
      <c r="AW20" s="3">
        <f t="shared" si="31"/>
        <v>0.41451311688475562</v>
      </c>
      <c r="AX20" s="1">
        <v>1.3291900000000001</v>
      </c>
      <c r="AY20" s="2">
        <v>159075</v>
      </c>
      <c r="AZ20" s="2">
        <f t="shared" si="20"/>
        <v>3.1815000000000002</v>
      </c>
      <c r="BA20" s="2">
        <f t="shared" si="32"/>
        <v>62.436153858869034</v>
      </c>
      <c r="BB20" s="3">
        <f t="shared" si="33"/>
        <v>1.0615261749790361</v>
      </c>
      <c r="BC20" s="1">
        <v>1.33036</v>
      </c>
      <c r="BD20" s="2">
        <v>157152</v>
      </c>
      <c r="BE20" s="2">
        <f t="shared" si="21"/>
        <v>3.1430400000000001</v>
      </c>
      <c r="BF20" s="2">
        <f t="shared" si="34"/>
        <v>62.890249575539755</v>
      </c>
      <c r="BG20" s="3">
        <f t="shared" si="35"/>
        <v>1.0624605678233439</v>
      </c>
      <c r="BH20" s="1">
        <v>1.32786</v>
      </c>
      <c r="BI20" s="2">
        <v>166959</v>
      </c>
      <c r="BJ20" s="2">
        <f t="shared" si="22"/>
        <v>3.3391799999999998</v>
      </c>
      <c r="BK20" s="2">
        <f t="shared" si="36"/>
        <v>60.574432262284553</v>
      </c>
      <c r="BL20" s="3">
        <f t="shared" si="37"/>
        <v>1.0604640019167033</v>
      </c>
      <c r="BM20" s="1">
        <v>1.3273600000000001</v>
      </c>
      <c r="BN20" s="2">
        <v>172154</v>
      </c>
      <c r="BO20" s="2">
        <f t="shared" si="23"/>
        <v>3.4430800000000001</v>
      </c>
      <c r="BP20" s="2">
        <f t="shared" si="38"/>
        <v>59.347689023540717</v>
      </c>
      <c r="BQ20" s="3">
        <f t="shared" si="39"/>
        <v>1.0600646887353751</v>
      </c>
    </row>
    <row r="21" spans="1:69" x14ac:dyDescent="0.45">
      <c r="A21" s="1" t="s">
        <v>43</v>
      </c>
      <c r="B21" s="1">
        <v>1.3212900000000001</v>
      </c>
      <c r="C21" s="2">
        <v>307549</v>
      </c>
      <c r="D21" s="3">
        <f t="shared" si="0"/>
        <v>6.1509799999999997</v>
      </c>
      <c r="E21" s="1">
        <v>1.3732500000000001</v>
      </c>
      <c r="F21" s="2">
        <v>78774</v>
      </c>
      <c r="G21" s="2">
        <f t="shared" si="1"/>
        <v>1.57548</v>
      </c>
      <c r="H21" s="2">
        <f t="shared" si="2"/>
        <v>74.386520521933079</v>
      </c>
      <c r="I21" s="3">
        <f t="shared" si="3"/>
        <v>1.0393252049133801</v>
      </c>
      <c r="J21" s="1">
        <v>1.3729899999999999</v>
      </c>
      <c r="K21" s="2">
        <v>78322</v>
      </c>
      <c r="L21" s="2">
        <f t="shared" si="4"/>
        <v>1.5664400000000001</v>
      </c>
      <c r="M21" s="2">
        <f t="shared" si="5"/>
        <v>74.533488972488939</v>
      </c>
      <c r="N21" s="3">
        <f t="shared" si="6"/>
        <v>1.0391284275215886</v>
      </c>
      <c r="O21" s="1">
        <v>1.3725000000000001</v>
      </c>
      <c r="P21" s="2">
        <v>78910</v>
      </c>
      <c r="Q21" s="2">
        <f t="shared" si="7"/>
        <v>1.5782</v>
      </c>
      <c r="R21" s="2">
        <f t="shared" si="8"/>
        <v>74.34229992619062</v>
      </c>
      <c r="S21" s="3">
        <f t="shared" si="9"/>
        <v>1.0387575778216742</v>
      </c>
      <c r="T21" s="1">
        <v>1.3728</v>
      </c>
      <c r="U21" s="2">
        <v>78081</v>
      </c>
      <c r="V21" s="2">
        <f t="shared" si="10"/>
        <v>1.56162</v>
      </c>
      <c r="W21" s="2">
        <f t="shared" si="11"/>
        <v>74.611850469356099</v>
      </c>
      <c r="X21" s="3">
        <f t="shared" si="12"/>
        <v>1.0389846286583566</v>
      </c>
      <c r="Y21" s="1">
        <v>1.37429</v>
      </c>
      <c r="Z21" s="2">
        <v>78657</v>
      </c>
      <c r="AA21" s="2">
        <f t="shared" si="13"/>
        <v>1.57314</v>
      </c>
      <c r="AB21" s="2">
        <f t="shared" si="14"/>
        <v>74.424563240329178</v>
      </c>
      <c r="AC21" s="3">
        <f t="shared" si="15"/>
        <v>1.0401123144805455</v>
      </c>
      <c r="AD21" s="1">
        <v>1.3750899999999999</v>
      </c>
      <c r="AE21" s="2">
        <v>71627</v>
      </c>
      <c r="AF21" s="2">
        <f t="shared" si="16"/>
        <v>1.4325399999999999</v>
      </c>
      <c r="AG21" s="2">
        <f t="shared" si="24"/>
        <v>76.71037785848759</v>
      </c>
      <c r="AH21" s="3">
        <f t="shared" si="25"/>
        <v>0.87784402849774001</v>
      </c>
      <c r="AI21" s="1">
        <v>1.37174</v>
      </c>
      <c r="AJ21" s="2">
        <v>90110</v>
      </c>
      <c r="AK21" s="2">
        <f t="shared" si="17"/>
        <v>1.8022</v>
      </c>
      <c r="AL21" s="2">
        <f t="shared" si="26"/>
        <v>70.700603806222745</v>
      </c>
      <c r="AM21" s="3">
        <f t="shared" si="27"/>
        <v>0.87570542120987716</v>
      </c>
      <c r="AN21" s="1">
        <v>1.37093</v>
      </c>
      <c r="AO21" s="2">
        <v>96015</v>
      </c>
      <c r="AP21" s="2">
        <f t="shared" si="18"/>
        <v>1.9202999999999999</v>
      </c>
      <c r="AQ21" s="2">
        <f t="shared" si="28"/>
        <v>68.780584557257541</v>
      </c>
      <c r="AR21" s="3">
        <f t="shared" si="29"/>
        <v>0.87788962743817311</v>
      </c>
      <c r="AS21" s="1">
        <v>1.36992</v>
      </c>
      <c r="AT21" s="2">
        <v>101452</v>
      </c>
      <c r="AU21" s="2">
        <f t="shared" si="19"/>
        <v>2.0290400000000002</v>
      </c>
      <c r="AV21" s="2">
        <f t="shared" si="30"/>
        <v>67.012736181876704</v>
      </c>
      <c r="AW21" s="3">
        <f t="shared" si="31"/>
        <v>0.87724286318054334</v>
      </c>
      <c r="AX21" s="1">
        <v>1.3724700000000001</v>
      </c>
      <c r="AY21" s="2">
        <v>78665</v>
      </c>
      <c r="AZ21" s="2">
        <f t="shared" si="20"/>
        <v>1.5732999999999999</v>
      </c>
      <c r="BA21" s="2">
        <f t="shared" si="32"/>
        <v>74.421962028814932</v>
      </c>
      <c r="BB21" s="3">
        <f t="shared" si="33"/>
        <v>1.0387348727380061</v>
      </c>
      <c r="BC21" s="1">
        <v>1.3729499999999999</v>
      </c>
      <c r="BD21" s="2">
        <v>78665</v>
      </c>
      <c r="BE21" s="2">
        <f t="shared" si="21"/>
        <v>1.5732999999999999</v>
      </c>
      <c r="BF21" s="2">
        <f t="shared" si="34"/>
        <v>74.421962028814932</v>
      </c>
      <c r="BG21" s="3">
        <f t="shared" si="35"/>
        <v>1.0390981540766977</v>
      </c>
      <c r="BH21" s="1">
        <v>1.3732200000000001</v>
      </c>
      <c r="BI21" s="2">
        <v>79638</v>
      </c>
      <c r="BJ21" s="2">
        <f t="shared" si="22"/>
        <v>1.59276</v>
      </c>
      <c r="BK21" s="2">
        <f t="shared" si="36"/>
        <v>74.105589678392718</v>
      </c>
      <c r="BL21" s="3">
        <f t="shared" si="37"/>
        <v>1.0393024998297118</v>
      </c>
      <c r="BM21" s="1">
        <v>1.3738300000000001</v>
      </c>
      <c r="BN21" s="2">
        <v>80902</v>
      </c>
      <c r="BO21" s="2">
        <f t="shared" si="23"/>
        <v>1.6180399999999999</v>
      </c>
      <c r="BP21" s="2">
        <f t="shared" si="38"/>
        <v>73.694598259139198</v>
      </c>
      <c r="BQ21" s="3">
        <f t="shared" si="39"/>
        <v>1.0397641698642992</v>
      </c>
    </row>
    <row r="22" spans="1:69" ht="14.65" thickBot="1" x14ac:dyDescent="0.5">
      <c r="A22" s="4" t="s">
        <v>44</v>
      </c>
      <c r="B22" s="4">
        <v>1.5669</v>
      </c>
      <c r="C22" s="5">
        <v>260110</v>
      </c>
      <c r="D22" s="6">
        <f t="shared" si="0"/>
        <v>5.2022000000000004</v>
      </c>
      <c r="E22" s="4">
        <v>1.6765300000000001</v>
      </c>
      <c r="F22" s="5">
        <v>3536</v>
      </c>
      <c r="G22" s="5">
        <f t="shared" si="1"/>
        <v>7.0720000000000005E-2</v>
      </c>
      <c r="H22" s="5">
        <f t="shared" si="2"/>
        <v>98.640575141286376</v>
      </c>
      <c r="I22" s="6">
        <f t="shared" si="3"/>
        <v>1.0699661752504948</v>
      </c>
      <c r="J22" s="4">
        <v>1.6765399999999999</v>
      </c>
      <c r="K22" s="5">
        <v>3653</v>
      </c>
      <c r="L22" s="5">
        <f t="shared" si="4"/>
        <v>7.306E-2</v>
      </c>
      <c r="M22" s="5">
        <f t="shared" si="5"/>
        <v>98.59559417169659</v>
      </c>
      <c r="N22" s="6">
        <f t="shared" si="6"/>
        <v>1.0699725572787031</v>
      </c>
      <c r="O22" s="4">
        <v>1.6767099999999999</v>
      </c>
      <c r="P22" s="5">
        <v>3197</v>
      </c>
      <c r="Q22" s="5">
        <f t="shared" si="7"/>
        <v>6.3939999999999997E-2</v>
      </c>
      <c r="R22" s="5">
        <f t="shared" si="8"/>
        <v>98.77090461727731</v>
      </c>
      <c r="S22" s="6">
        <f t="shared" si="9"/>
        <v>1.0700810517582489</v>
      </c>
      <c r="T22" s="4">
        <v>1.6765000000000001</v>
      </c>
      <c r="U22" s="5">
        <v>3625</v>
      </c>
      <c r="V22" s="5">
        <f t="shared" si="10"/>
        <v>7.2499999999999995E-2</v>
      </c>
      <c r="W22" s="5">
        <f t="shared" si="11"/>
        <v>98.606358848179624</v>
      </c>
      <c r="X22" s="6">
        <f t="shared" si="12"/>
        <v>1.069947029165869</v>
      </c>
      <c r="Y22" s="4">
        <v>1.6768400000000001</v>
      </c>
      <c r="Z22" s="5">
        <v>3300</v>
      </c>
      <c r="AA22" s="5">
        <f t="shared" si="13"/>
        <v>6.6000000000000003E-2</v>
      </c>
      <c r="AB22" s="5">
        <f t="shared" si="14"/>
        <v>98.731305985929026</v>
      </c>
      <c r="AC22" s="6">
        <f t="shared" si="15"/>
        <v>1.0701640181249603</v>
      </c>
      <c r="AD22" s="4">
        <v>1.6771100000000001</v>
      </c>
      <c r="AE22" s="5">
        <v>9329</v>
      </c>
      <c r="AF22" s="5">
        <f t="shared" si="16"/>
        <v>0.18658</v>
      </c>
      <c r="AG22" s="2">
        <f t="shared" si="24"/>
        <v>96.413440467494524</v>
      </c>
      <c r="AH22" s="3">
        <f t="shared" si="25"/>
        <v>22.955242266630169</v>
      </c>
      <c r="AI22" s="4">
        <v>1.6769099999999999</v>
      </c>
      <c r="AJ22" s="5">
        <v>4264</v>
      </c>
      <c r="AK22" s="5">
        <f t="shared" si="17"/>
        <v>8.5279999999999995E-2</v>
      </c>
      <c r="AL22" s="2">
        <f t="shared" si="26"/>
        <v>98.360693552727696</v>
      </c>
      <c r="AM22" s="3">
        <f t="shared" si="27"/>
        <v>22.952504790583081</v>
      </c>
      <c r="AN22" s="4">
        <v>1.67719</v>
      </c>
      <c r="AO22" s="5">
        <v>5269</v>
      </c>
      <c r="AP22" s="5">
        <f t="shared" si="18"/>
        <v>0.10538</v>
      </c>
      <c r="AQ22" s="2">
        <f t="shared" si="28"/>
        <v>97.974318557533351</v>
      </c>
      <c r="AR22" s="3">
        <f t="shared" si="29"/>
        <v>23.133655172413793</v>
      </c>
      <c r="AS22" s="4">
        <v>1.67621</v>
      </c>
      <c r="AT22" s="5">
        <v>5020</v>
      </c>
      <c r="AU22" s="5">
        <f t="shared" si="19"/>
        <v>0.1004</v>
      </c>
      <c r="AV22" s="2">
        <f t="shared" si="30"/>
        <v>98.070047287685981</v>
      </c>
      <c r="AW22" s="3">
        <f t="shared" si="31"/>
        <v>23.120137931034485</v>
      </c>
      <c r="AX22" s="4">
        <v>1.67642</v>
      </c>
      <c r="AY22" s="5">
        <v>4115</v>
      </c>
      <c r="AZ22" s="5">
        <f t="shared" si="20"/>
        <v>8.2299999999999998E-2</v>
      </c>
      <c r="BA22" s="2">
        <f>(C22-AY22)/C22*100</f>
        <v>98.417977009726656</v>
      </c>
      <c r="BB22" s="3">
        <f>AX22/B22</f>
        <v>1.0698959729402004</v>
      </c>
      <c r="BC22" s="4">
        <v>1.67693</v>
      </c>
      <c r="BD22" s="5">
        <v>3593</v>
      </c>
      <c r="BE22" s="5">
        <f t="shared" si="21"/>
        <v>7.1859999999999993E-2</v>
      </c>
      <c r="BF22" s="2">
        <f t="shared" si="34"/>
        <v>98.618661335588783</v>
      </c>
      <c r="BG22" s="3">
        <f t="shared" si="35"/>
        <v>1.0702214563788373</v>
      </c>
      <c r="BH22" s="4">
        <v>1.6766300000000001</v>
      </c>
      <c r="BI22" s="5">
        <v>3058</v>
      </c>
      <c r="BJ22" s="5">
        <f t="shared" si="22"/>
        <v>6.1159999999999999E-2</v>
      </c>
      <c r="BK22" s="2">
        <f t="shared" si="36"/>
        <v>98.824343546960904</v>
      </c>
      <c r="BL22" s="3">
        <f t="shared" si="37"/>
        <v>1.0700299955325803</v>
      </c>
      <c r="BM22" s="4">
        <v>1.6766000000000001</v>
      </c>
      <c r="BN22" s="5">
        <v>3663</v>
      </c>
      <c r="BO22" s="5">
        <f t="shared" si="23"/>
        <v>7.3260000000000006E-2</v>
      </c>
      <c r="BP22" s="2">
        <f t="shared" si="38"/>
        <v>98.591749644381224</v>
      </c>
      <c r="BQ22" s="3">
        <f t="shared" si="39"/>
        <v>1.0700108494479545</v>
      </c>
    </row>
    <row r="25" spans="1:69" x14ac:dyDescent="0.45">
      <c r="B25" t="s">
        <v>52</v>
      </c>
      <c r="C25" t="s">
        <v>96</v>
      </c>
      <c r="AD25">
        <v>5</v>
      </c>
      <c r="AE25">
        <f>AVERAGE(AG3:AG22)</f>
        <v>86.473429370789475</v>
      </c>
      <c r="AF25">
        <f>GEOMEAN(AH3:AH22)</f>
        <v>1.1715800871885818</v>
      </c>
      <c r="BG25" t="s">
        <v>114</v>
      </c>
      <c r="BH25">
        <f>AVERAGE(BA3:BA22)</f>
        <v>88.345667699744951</v>
      </c>
      <c r="BI25">
        <f>GEOMEAN(BC3:BC22)</f>
        <v>1.187313245136109</v>
      </c>
    </row>
    <row r="26" spans="1:69" x14ac:dyDescent="0.45">
      <c r="A26" s="14"/>
      <c r="B26">
        <f>AVERAGE(H3:H22)</f>
        <v>88.253062464188062</v>
      </c>
      <c r="C26">
        <f>GEOMEAN(I3:I22)</f>
        <v>1.2928798375730595</v>
      </c>
      <c r="D26">
        <v>10</v>
      </c>
      <c r="AD26" t="s">
        <v>106</v>
      </c>
      <c r="AE26">
        <f>AVERAGE(R3:R22)</f>
        <v>88.233703422290361</v>
      </c>
      <c r="AF26">
        <f>GEOMEAN(S3:S22)</f>
        <v>1.2924913897833623</v>
      </c>
      <c r="BG26" t="s">
        <v>115</v>
      </c>
      <c r="BH26">
        <f>AVERAGE(BF3:BF22)</f>
        <v>88.382423060814929</v>
      </c>
      <c r="BI26">
        <f>GEOMEAN(BG3:BG22)</f>
        <v>1.2931625138627441</v>
      </c>
    </row>
    <row r="27" spans="1:69" x14ac:dyDescent="0.45">
      <c r="B27">
        <f>AVERAGE(M3:M22)</f>
        <v>88.259164514018622</v>
      </c>
      <c r="C27">
        <f>GEOMEAN(N3:N22)</f>
        <v>1.2928400857086055</v>
      </c>
      <c r="D27">
        <v>15</v>
      </c>
      <c r="AD27">
        <v>15</v>
      </c>
      <c r="AE27">
        <f>AVERAGE(AL3:AL22)</f>
        <v>87.071916789523897</v>
      </c>
      <c r="AF27">
        <f>GEOMEAN(AM3:AM22)</f>
        <v>1.1703312922295697</v>
      </c>
      <c r="BG27" t="s">
        <v>116</v>
      </c>
      <c r="BH27">
        <f>AVERAGE(R3:R22)</f>
        <v>88.233703422290361</v>
      </c>
      <c r="BI27">
        <f>GEOMEAN(S3:S22)</f>
        <v>1.2924913897833623</v>
      </c>
    </row>
    <row r="28" spans="1:69" x14ac:dyDescent="0.45">
      <c r="B28">
        <f>AVERAGE(R3:R22)</f>
        <v>88.233703422290361</v>
      </c>
      <c r="C28">
        <f>GEOMEAN(S3:S22)</f>
        <v>1.2924913897833623</v>
      </c>
      <c r="D28">
        <v>20</v>
      </c>
      <c r="AD28">
        <v>20</v>
      </c>
      <c r="AE28">
        <f>AVERAGE(AQ3:AQ22)</f>
        <v>85.970631282206455</v>
      </c>
      <c r="AF28">
        <f>GEOMEAN(AR3:AR22)</f>
        <v>1.1866103300368649</v>
      </c>
      <c r="BG28" t="s">
        <v>117</v>
      </c>
      <c r="BH28">
        <f>AVERAGE(BK3:BK22)</f>
        <v>87.86536499790482</v>
      </c>
      <c r="BI28">
        <f>GEOMEAN(BL3:BL22)</f>
        <v>1.2924826474215292</v>
      </c>
    </row>
    <row r="29" spans="1:69" x14ac:dyDescent="0.45">
      <c r="B29">
        <f>AVERAGE(W3:W22)</f>
        <v>88.232448534686611</v>
      </c>
      <c r="C29">
        <f>GEOMEAN(X3:X22)</f>
        <v>1.2926098978672185</v>
      </c>
      <c r="D29" t="s">
        <v>105</v>
      </c>
      <c r="AD29">
        <v>25</v>
      </c>
      <c r="AE29">
        <f>AVERAGE(AV3:AV22)</f>
        <v>85.116089718875756</v>
      </c>
      <c r="AF29">
        <f>GEOMEAN(AW3:AW52)</f>
        <v>1.1861424549966519</v>
      </c>
      <c r="BG29" t="s">
        <v>118</v>
      </c>
      <c r="BH29">
        <f>AVERAGE(BP3:BP22)</f>
        <v>87.483537405338112</v>
      </c>
      <c r="BI29">
        <f>GEOMEAN(BQ3:BQ22)</f>
        <v>1.2919341464151084</v>
      </c>
    </row>
    <row r="30" spans="1:69" x14ac:dyDescent="0.45">
      <c r="B30">
        <f>AVERAGE(AB3:AB22)</f>
        <v>88.165459213581556</v>
      </c>
      <c r="C30">
        <f>GEOMEAN(AC3:AC22)</f>
        <v>1.2927828465428886</v>
      </c>
      <c r="D30">
        <v>30</v>
      </c>
    </row>
  </sheetData>
  <mergeCells count="14">
    <mergeCell ref="AX1:BB1"/>
    <mergeCell ref="BC1:BG1"/>
    <mergeCell ref="BH1:BL1"/>
    <mergeCell ref="BM1:BQ1"/>
    <mergeCell ref="B1:D1"/>
    <mergeCell ref="J1:N1"/>
    <mergeCell ref="O1:S1"/>
    <mergeCell ref="AS1:AW1"/>
    <mergeCell ref="Y1:AC1"/>
    <mergeCell ref="T1:X1"/>
    <mergeCell ref="E1:I1"/>
    <mergeCell ref="AD1:AH1"/>
    <mergeCell ref="AI1:AM1"/>
    <mergeCell ref="AN1:AR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F129-CCF9-4775-B574-2953AE8D269A}">
  <dimension ref="A1:AC60"/>
  <sheetViews>
    <sheetView topLeftCell="A49" zoomScale="85" zoomScaleNormal="85" workbookViewId="0">
      <selection activeCell="A61" sqref="A61"/>
    </sheetView>
  </sheetViews>
  <sheetFormatPr defaultRowHeight="14.25" x14ac:dyDescent="0.45"/>
  <sheetData>
    <row r="1" spans="1:29" ht="14.65" thickBot="1" x14ac:dyDescent="0.5">
      <c r="A1" s="10"/>
      <c r="B1" s="19" t="s">
        <v>66</v>
      </c>
      <c r="C1" s="19"/>
      <c r="D1" s="19"/>
      <c r="E1" s="19" t="s">
        <v>91</v>
      </c>
      <c r="F1" s="19"/>
      <c r="G1" s="19"/>
      <c r="H1" s="19"/>
      <c r="I1" s="20"/>
      <c r="J1" s="19" t="s">
        <v>90</v>
      </c>
      <c r="K1" s="19"/>
      <c r="L1" s="19"/>
      <c r="M1" s="19"/>
      <c r="N1" s="20"/>
      <c r="O1" s="19" t="s">
        <v>63</v>
      </c>
      <c r="P1" s="19"/>
      <c r="Q1" s="19"/>
      <c r="R1" s="19"/>
      <c r="S1" s="20"/>
      <c r="T1" s="19" t="s">
        <v>92</v>
      </c>
      <c r="U1" s="19"/>
      <c r="V1" s="19"/>
      <c r="W1" s="19"/>
      <c r="X1" s="20"/>
      <c r="Y1" s="19" t="s">
        <v>93</v>
      </c>
      <c r="Z1" s="19"/>
      <c r="AA1" s="19"/>
      <c r="AB1" s="19"/>
      <c r="AC1" s="20"/>
    </row>
    <row r="2" spans="1:29" ht="15" thickTop="1" thickBot="1" x14ac:dyDescent="0.5">
      <c r="A2" s="1" t="s">
        <v>0</v>
      </c>
      <c r="B2" s="7" t="s">
        <v>53</v>
      </c>
      <c r="C2" s="7" t="s">
        <v>64</v>
      </c>
      <c r="D2" s="7" t="s">
        <v>52</v>
      </c>
      <c r="E2" s="7" t="s">
        <v>56</v>
      </c>
      <c r="F2" s="7" t="s">
        <v>55</v>
      </c>
      <c r="G2" s="7" t="s">
        <v>52</v>
      </c>
      <c r="H2" s="7" t="s">
        <v>62</v>
      </c>
      <c r="I2" s="11" t="s">
        <v>1</v>
      </c>
      <c r="J2" s="7" t="s">
        <v>56</v>
      </c>
      <c r="K2" s="7" t="s">
        <v>55</v>
      </c>
      <c r="L2" s="7" t="s">
        <v>52</v>
      </c>
      <c r="M2" s="7" t="s">
        <v>62</v>
      </c>
      <c r="N2" s="11" t="s">
        <v>1</v>
      </c>
      <c r="O2" s="7" t="s">
        <v>56</v>
      </c>
      <c r="P2" s="7" t="s">
        <v>55</v>
      </c>
      <c r="Q2" s="7" t="s">
        <v>52</v>
      </c>
      <c r="R2" s="7" t="s">
        <v>62</v>
      </c>
      <c r="S2" s="11" t="s">
        <v>1</v>
      </c>
      <c r="T2" s="7" t="s">
        <v>56</v>
      </c>
      <c r="U2" s="7" t="s">
        <v>55</v>
      </c>
      <c r="V2" s="7" t="s">
        <v>52</v>
      </c>
      <c r="W2" s="7" t="s">
        <v>62</v>
      </c>
      <c r="X2" s="11" t="s">
        <v>1</v>
      </c>
      <c r="Y2" s="7" t="s">
        <v>56</v>
      </c>
      <c r="Z2" s="7" t="s">
        <v>55</v>
      </c>
      <c r="AA2" s="7" t="s">
        <v>52</v>
      </c>
      <c r="AB2" s="7" t="s">
        <v>62</v>
      </c>
      <c r="AC2" s="11" t="s">
        <v>1</v>
      </c>
    </row>
    <row r="3" spans="1:29" ht="14.65" thickTop="1" x14ac:dyDescent="0.45">
      <c r="A3" s="1" t="s">
        <v>2</v>
      </c>
      <c r="B3" s="1">
        <v>1.2016199999999999</v>
      </c>
      <c r="C3" s="2">
        <v>268486</v>
      </c>
      <c r="D3" s="3">
        <f t="shared" ref="D3:D52" si="0">C3/50000</f>
        <v>5.36972</v>
      </c>
      <c r="E3" s="1">
        <v>1.2584900000000001</v>
      </c>
      <c r="F3" s="2">
        <v>12221</v>
      </c>
      <c r="G3" s="2">
        <f t="shared" ref="G3:G52" si="1">F3/50000</f>
        <v>0.24442</v>
      </c>
      <c r="H3" s="2">
        <f t="shared" ref="H3:H52" si="2">(C3-F3)/C3*100</f>
        <v>95.448179793359799</v>
      </c>
      <c r="I3" s="3">
        <f t="shared" ref="I3:I52" si="3">E3/B3</f>
        <v>1.0473277741715352</v>
      </c>
      <c r="J3" s="1">
        <v>1.2599</v>
      </c>
      <c r="K3" s="2">
        <v>10647</v>
      </c>
      <c r="L3" s="2">
        <f t="shared" ref="L3:L52" si="4">K3/50000</f>
        <v>0.21293999999999999</v>
      </c>
      <c r="M3" s="2">
        <f>(C3-K3)/C3*100</f>
        <v>96.034430100638389</v>
      </c>
      <c r="N3" s="3">
        <f>J3/B3</f>
        <v>1.0485011900600856</v>
      </c>
      <c r="O3" s="1">
        <v>1.2596799999999999</v>
      </c>
      <c r="P3" s="2">
        <v>12657</v>
      </c>
      <c r="Q3" s="2">
        <f t="shared" ref="Q3:Q52" si="5">P3/50000</f>
        <v>0.25313999999999998</v>
      </c>
      <c r="R3" s="2">
        <f>(C3-P3)/C3*100</f>
        <v>95.285787713325831</v>
      </c>
      <c r="S3" s="3">
        <f>O3/B3</f>
        <v>1.0483181038930778</v>
      </c>
      <c r="T3" s="1">
        <v>1.2599100000000001</v>
      </c>
      <c r="U3" s="2">
        <v>11238</v>
      </c>
      <c r="V3" s="2">
        <f t="shared" ref="V3:V52" si="6">U3/50000</f>
        <v>0.22475999999999999</v>
      </c>
      <c r="W3" s="2">
        <f>(C3-U3)/C3*100</f>
        <v>95.814306891234551</v>
      </c>
      <c r="X3" s="3">
        <f>T3/B3</f>
        <v>1.0485095121585861</v>
      </c>
      <c r="Y3" s="1">
        <v>1.2602199999999999</v>
      </c>
      <c r="Z3" s="2">
        <v>12725</v>
      </c>
      <c r="AA3" s="2">
        <f t="shared" ref="AA3:AA52" si="7">Z3/50000</f>
        <v>0.2545</v>
      </c>
      <c r="AB3" s="2">
        <f>(C3-Z3)/C3*100</f>
        <v>95.260460508182916</v>
      </c>
      <c r="AC3" s="3">
        <f>Y3/B3</f>
        <v>1.0487674972120971</v>
      </c>
    </row>
    <row r="4" spans="1:29" x14ac:dyDescent="0.45">
      <c r="A4" s="1" t="s">
        <v>3</v>
      </c>
      <c r="B4" s="1">
        <v>1.4758599999999999</v>
      </c>
      <c r="C4" s="2">
        <v>466965</v>
      </c>
      <c r="D4" s="3">
        <f t="shared" si="0"/>
        <v>9.3392999999999997</v>
      </c>
      <c r="E4" s="1">
        <v>1.6164499999999999</v>
      </c>
      <c r="F4" s="2">
        <v>174190</v>
      </c>
      <c r="G4" s="2">
        <f t="shared" si="1"/>
        <v>3.4838</v>
      </c>
      <c r="H4" s="2">
        <f t="shared" si="2"/>
        <v>62.697418436071231</v>
      </c>
      <c r="I4" s="3">
        <f t="shared" si="3"/>
        <v>1.0952597129809061</v>
      </c>
      <c r="J4" s="1">
        <v>1.66089</v>
      </c>
      <c r="K4" s="2">
        <v>58137</v>
      </c>
      <c r="L4" s="2">
        <f t="shared" si="4"/>
        <v>1.1627400000000001</v>
      </c>
      <c r="M4" s="2">
        <f t="shared" ref="M4:M52" si="8">(C4-K4)/C4*100</f>
        <v>87.550030516205709</v>
      </c>
      <c r="N4" s="3">
        <f t="shared" ref="N4:N52" si="9">J4/B4</f>
        <v>1.1253709701462198</v>
      </c>
      <c r="O4" s="1">
        <v>1.6575800000000001</v>
      </c>
      <c r="P4" s="2">
        <v>62285</v>
      </c>
      <c r="Q4" s="2">
        <f t="shared" si="5"/>
        <v>1.2457</v>
      </c>
      <c r="R4" s="2">
        <f t="shared" ref="R4:R52" si="10">(C4-P4)/C4*100</f>
        <v>86.661741243990448</v>
      </c>
      <c r="S4" s="3">
        <f t="shared" ref="S4:S52" si="11">O4/B4</f>
        <v>1.1231282099928179</v>
      </c>
      <c r="T4" s="1">
        <v>1.65981</v>
      </c>
      <c r="U4" s="2">
        <v>54483</v>
      </c>
      <c r="V4" s="2">
        <f t="shared" si="6"/>
        <v>1.0896600000000001</v>
      </c>
      <c r="W4" s="2">
        <f t="shared" ref="W4:W52" si="12">(C4-U4)/C4*100</f>
        <v>88.332530275288306</v>
      </c>
      <c r="X4" s="3">
        <f t="shared" ref="X4:X52" si="13">T4/B4</f>
        <v>1.12463919341943</v>
      </c>
      <c r="Y4" s="1">
        <v>1.65981</v>
      </c>
      <c r="Z4" s="2">
        <v>53746</v>
      </c>
      <c r="AA4" s="2">
        <f t="shared" si="7"/>
        <v>1.0749200000000001</v>
      </c>
      <c r="AB4" s="2">
        <f t="shared" ref="AB4:AB52" si="14">(C4-Z4)/C4*100</f>
        <v>88.490357949739277</v>
      </c>
      <c r="AC4" s="3">
        <f t="shared" ref="AC4:AC52" si="15">Y4/B4</f>
        <v>1.12463919341943</v>
      </c>
    </row>
    <row r="5" spans="1:29" x14ac:dyDescent="0.45">
      <c r="A5" s="1" t="s">
        <v>4</v>
      </c>
      <c r="B5" s="1">
        <v>1.19584</v>
      </c>
      <c r="C5" s="2">
        <v>406641</v>
      </c>
      <c r="D5" s="3">
        <f t="shared" si="0"/>
        <v>8.1328200000000006</v>
      </c>
      <c r="E5" s="1">
        <v>1.2652699999999999</v>
      </c>
      <c r="F5" s="2">
        <v>178034</v>
      </c>
      <c r="G5" s="2">
        <f t="shared" si="1"/>
        <v>3.5606800000000001</v>
      </c>
      <c r="H5" s="2">
        <f t="shared" si="2"/>
        <v>56.218384275073099</v>
      </c>
      <c r="I5" s="3">
        <f t="shared" si="3"/>
        <v>1.0580596066363392</v>
      </c>
      <c r="J5" s="1">
        <v>1.28044</v>
      </c>
      <c r="K5" s="2">
        <v>115131</v>
      </c>
      <c r="L5" s="2">
        <f t="shared" si="4"/>
        <v>2.3026200000000001</v>
      </c>
      <c r="M5" s="2">
        <f t="shared" si="8"/>
        <v>71.687311412277666</v>
      </c>
      <c r="N5" s="3">
        <f t="shared" si="9"/>
        <v>1.0707452502006958</v>
      </c>
      <c r="O5" s="1">
        <v>1.27735</v>
      </c>
      <c r="P5" s="2">
        <v>120788</v>
      </c>
      <c r="Q5" s="2">
        <f t="shared" si="5"/>
        <v>2.4157600000000001</v>
      </c>
      <c r="R5" s="2">
        <f t="shared" si="10"/>
        <v>70.29615803620392</v>
      </c>
      <c r="S5" s="3">
        <f t="shared" si="11"/>
        <v>1.0681612924805994</v>
      </c>
      <c r="T5" s="1">
        <v>1.2799700000000001</v>
      </c>
      <c r="U5" s="2">
        <v>110716</v>
      </c>
      <c r="V5" s="2">
        <f t="shared" si="6"/>
        <v>2.2143199999999998</v>
      </c>
      <c r="W5" s="2">
        <f t="shared" si="12"/>
        <v>72.773035675202451</v>
      </c>
      <c r="X5" s="3">
        <f t="shared" si="13"/>
        <v>1.0703522210329142</v>
      </c>
      <c r="Y5" s="1">
        <v>1.2855300000000001</v>
      </c>
      <c r="Z5" s="2">
        <v>106237</v>
      </c>
      <c r="AA5" s="2">
        <f t="shared" si="7"/>
        <v>2.1247400000000001</v>
      </c>
      <c r="AB5" s="2">
        <f t="shared" si="14"/>
        <v>73.874498636389347</v>
      </c>
      <c r="AC5" s="3">
        <f t="shared" si="15"/>
        <v>1.0750016724645437</v>
      </c>
    </row>
    <row r="6" spans="1:29" x14ac:dyDescent="0.45">
      <c r="A6" s="1" t="s">
        <v>5</v>
      </c>
      <c r="B6" s="1">
        <v>1.11433</v>
      </c>
      <c r="C6" s="2">
        <v>499913</v>
      </c>
      <c r="D6" s="3">
        <f t="shared" si="0"/>
        <v>9.9982600000000001</v>
      </c>
      <c r="E6" s="1">
        <v>1.22705</v>
      </c>
      <c r="F6" s="2">
        <v>200323</v>
      </c>
      <c r="G6" s="2">
        <f t="shared" si="1"/>
        <v>4.0064599999999997</v>
      </c>
      <c r="H6" s="2">
        <f t="shared" si="2"/>
        <v>59.928427546393067</v>
      </c>
      <c r="I6" s="3">
        <f t="shared" si="3"/>
        <v>1.1011549540979781</v>
      </c>
      <c r="J6" s="1">
        <v>1.25726</v>
      </c>
      <c r="K6" s="2">
        <v>123865</v>
      </c>
      <c r="L6" s="2">
        <f t="shared" si="4"/>
        <v>2.4773000000000001</v>
      </c>
      <c r="M6" s="2">
        <f t="shared" si="8"/>
        <v>75.222688747842128</v>
      </c>
      <c r="N6" s="3">
        <f t="shared" si="9"/>
        <v>1.1282654150924771</v>
      </c>
      <c r="O6" s="1">
        <v>1.25162</v>
      </c>
      <c r="P6" s="2">
        <v>140992</v>
      </c>
      <c r="Q6" s="2">
        <f t="shared" si="5"/>
        <v>2.8198400000000001</v>
      </c>
      <c r="R6" s="2">
        <f t="shared" si="10"/>
        <v>71.796692624516666</v>
      </c>
      <c r="S6" s="3">
        <f t="shared" si="11"/>
        <v>1.1232040777866519</v>
      </c>
      <c r="T6" s="1">
        <v>1.26108</v>
      </c>
      <c r="U6" s="2">
        <v>119007</v>
      </c>
      <c r="V6" s="2">
        <f t="shared" si="6"/>
        <v>2.3801399999999999</v>
      </c>
      <c r="W6" s="2">
        <f t="shared" si="12"/>
        <v>76.194457835663414</v>
      </c>
      <c r="X6" s="3">
        <f t="shared" si="13"/>
        <v>1.1316934839769188</v>
      </c>
      <c r="Y6" s="1">
        <v>1.2656799999999999</v>
      </c>
      <c r="Z6" s="2">
        <v>111526</v>
      </c>
      <c r="AA6" s="2">
        <f t="shared" si="7"/>
        <v>2.2305199999999998</v>
      </c>
      <c r="AB6" s="2">
        <f t="shared" si="14"/>
        <v>77.690918219770239</v>
      </c>
      <c r="AC6" s="3">
        <f t="shared" si="15"/>
        <v>1.1358215250419534</v>
      </c>
    </row>
    <row r="7" spans="1:29" x14ac:dyDescent="0.45">
      <c r="A7" s="1" t="s">
        <v>6</v>
      </c>
      <c r="B7" s="1">
        <v>1.1750400000000001</v>
      </c>
      <c r="C7" s="2">
        <v>595433</v>
      </c>
      <c r="D7" s="3">
        <f t="shared" si="0"/>
        <v>11.908659999999999</v>
      </c>
      <c r="E7" s="1">
        <v>1.27129</v>
      </c>
      <c r="F7" s="2">
        <v>264235</v>
      </c>
      <c r="G7" s="2">
        <f t="shared" si="1"/>
        <v>5.2847</v>
      </c>
      <c r="H7" s="2">
        <f t="shared" si="2"/>
        <v>55.623050788249898</v>
      </c>
      <c r="I7" s="3">
        <f t="shared" si="3"/>
        <v>1.0819121051198257</v>
      </c>
      <c r="J7" s="1">
        <v>1.2896099999999999</v>
      </c>
      <c r="K7" s="2">
        <v>189477</v>
      </c>
      <c r="L7" s="2">
        <f t="shared" si="4"/>
        <v>3.7895400000000001</v>
      </c>
      <c r="M7" s="2">
        <f t="shared" si="8"/>
        <v>68.178283702784356</v>
      </c>
      <c r="N7" s="3">
        <f t="shared" si="9"/>
        <v>1.0975030637254901</v>
      </c>
      <c r="O7" s="1">
        <v>1.2872300000000001</v>
      </c>
      <c r="P7" s="2">
        <v>196824</v>
      </c>
      <c r="Q7" s="2">
        <f t="shared" si="5"/>
        <v>3.93648</v>
      </c>
      <c r="R7" s="2">
        <f t="shared" si="10"/>
        <v>66.944391728372466</v>
      </c>
      <c r="S7" s="3">
        <f t="shared" si="11"/>
        <v>1.0954776007625273</v>
      </c>
      <c r="T7" s="1">
        <v>1.29097</v>
      </c>
      <c r="U7" s="2">
        <v>185184</v>
      </c>
      <c r="V7" s="2">
        <f t="shared" si="6"/>
        <v>3.7036799999999999</v>
      </c>
      <c r="W7" s="2">
        <f t="shared" si="12"/>
        <v>68.899271622499924</v>
      </c>
      <c r="X7" s="3">
        <f t="shared" si="13"/>
        <v>1.0986604711328976</v>
      </c>
      <c r="Y7" s="1">
        <v>1.29244</v>
      </c>
      <c r="Z7" s="2">
        <v>178136</v>
      </c>
      <c r="AA7" s="2">
        <f t="shared" si="7"/>
        <v>3.5627200000000001</v>
      </c>
      <c r="AB7" s="2">
        <f t="shared" si="14"/>
        <v>70.082948039493957</v>
      </c>
      <c r="AC7" s="3">
        <f t="shared" si="15"/>
        <v>1.0999114923747275</v>
      </c>
    </row>
    <row r="8" spans="1:29" x14ac:dyDescent="0.45">
      <c r="A8" s="1" t="s">
        <v>7</v>
      </c>
      <c r="B8" s="1">
        <v>1.0678000000000001</v>
      </c>
      <c r="C8" s="2">
        <v>686837</v>
      </c>
      <c r="D8" s="3">
        <f t="shared" si="0"/>
        <v>13.736739999999999</v>
      </c>
      <c r="E8" s="1">
        <v>1.1908099999999999</v>
      </c>
      <c r="F8" s="2">
        <v>22576</v>
      </c>
      <c r="G8" s="2">
        <f t="shared" si="1"/>
        <v>0.45151999999999998</v>
      </c>
      <c r="H8" s="2">
        <f t="shared" si="2"/>
        <v>96.713048365187078</v>
      </c>
      <c r="I8" s="3">
        <f t="shared" si="3"/>
        <v>1.1151994755572203</v>
      </c>
      <c r="J8" s="1">
        <v>1.19475</v>
      </c>
      <c r="K8" s="2">
        <v>14983</v>
      </c>
      <c r="L8" s="2">
        <f t="shared" si="4"/>
        <v>0.29965999999999998</v>
      </c>
      <c r="M8" s="2">
        <f t="shared" si="8"/>
        <v>97.818550835205443</v>
      </c>
      <c r="N8" s="3">
        <f t="shared" si="9"/>
        <v>1.1188893051133171</v>
      </c>
      <c r="O8" s="1">
        <v>1.19265</v>
      </c>
      <c r="P8" s="2">
        <v>15184</v>
      </c>
      <c r="Q8" s="2">
        <f t="shared" si="5"/>
        <v>0.30368000000000001</v>
      </c>
      <c r="R8" s="2">
        <f t="shared" si="10"/>
        <v>97.789286249867146</v>
      </c>
      <c r="S8" s="3">
        <f t="shared" si="11"/>
        <v>1.1169226446900167</v>
      </c>
      <c r="T8" s="1">
        <v>1.1939900000000001</v>
      </c>
      <c r="U8" s="2">
        <v>13954</v>
      </c>
      <c r="V8" s="2">
        <f t="shared" si="6"/>
        <v>0.27907999999999999</v>
      </c>
      <c r="W8" s="2">
        <f t="shared" si="12"/>
        <v>97.968368040743286</v>
      </c>
      <c r="X8" s="3">
        <f t="shared" si="13"/>
        <v>1.1181775613410752</v>
      </c>
      <c r="Y8" s="1">
        <v>1.19374</v>
      </c>
      <c r="Z8" s="2">
        <v>14131</v>
      </c>
      <c r="AA8" s="2">
        <f t="shared" si="7"/>
        <v>0.28261999999999998</v>
      </c>
      <c r="AB8" s="2">
        <f t="shared" si="14"/>
        <v>97.942597734251365</v>
      </c>
      <c r="AC8" s="3">
        <f t="shared" si="15"/>
        <v>1.117943435100206</v>
      </c>
    </row>
    <row r="9" spans="1:29" x14ac:dyDescent="0.45">
      <c r="A9" s="1" t="s">
        <v>8</v>
      </c>
      <c r="B9" s="1">
        <v>1.1740699999999999</v>
      </c>
      <c r="C9" s="2">
        <v>803283</v>
      </c>
      <c r="D9" s="3">
        <f t="shared" si="0"/>
        <v>16.065660000000001</v>
      </c>
      <c r="E9" s="1">
        <v>1.3264400000000001</v>
      </c>
      <c r="F9" s="2">
        <v>41230</v>
      </c>
      <c r="G9" s="2">
        <f t="shared" si="1"/>
        <v>0.8246</v>
      </c>
      <c r="H9" s="2">
        <f t="shared" si="2"/>
        <v>94.867313263196166</v>
      </c>
      <c r="I9" s="3">
        <f t="shared" si="3"/>
        <v>1.1297793146916284</v>
      </c>
      <c r="J9" s="1">
        <v>1.32996</v>
      </c>
      <c r="K9" s="2">
        <v>30299</v>
      </c>
      <c r="L9" s="2">
        <f t="shared" si="4"/>
        <v>0.60597999999999996</v>
      </c>
      <c r="M9" s="2">
        <f t="shared" si="8"/>
        <v>96.228103918544278</v>
      </c>
      <c r="N9" s="3">
        <f t="shared" si="9"/>
        <v>1.1327774323507116</v>
      </c>
      <c r="O9" s="1">
        <v>1.3292299999999999</v>
      </c>
      <c r="P9" s="2">
        <v>31216</v>
      </c>
      <c r="Q9" s="2">
        <f t="shared" si="5"/>
        <v>0.62431999999999999</v>
      </c>
      <c r="R9" s="2">
        <f t="shared" si="10"/>
        <v>96.113947388404824</v>
      </c>
      <c r="S9" s="3">
        <f t="shared" si="11"/>
        <v>1.1321556636316403</v>
      </c>
      <c r="T9" s="1">
        <v>1.32944</v>
      </c>
      <c r="U9" s="2">
        <v>30257</v>
      </c>
      <c r="V9" s="2">
        <f t="shared" si="6"/>
        <v>0.60514000000000001</v>
      </c>
      <c r="W9" s="2">
        <f t="shared" si="12"/>
        <v>96.233332461909441</v>
      </c>
      <c r="X9" s="3">
        <f t="shared" si="13"/>
        <v>1.1323345286056197</v>
      </c>
      <c r="Y9" s="1">
        <v>1.3298700000000001</v>
      </c>
      <c r="Z9" s="2">
        <v>29721</v>
      </c>
      <c r="AA9" s="2">
        <f t="shared" si="7"/>
        <v>0.59441999999999995</v>
      </c>
      <c r="AB9" s="2">
        <f t="shared" si="14"/>
        <v>96.30005863437917</v>
      </c>
      <c r="AC9" s="3">
        <f t="shared" si="15"/>
        <v>1.1327007759332921</v>
      </c>
    </row>
    <row r="10" spans="1:29" x14ac:dyDescent="0.45">
      <c r="A10" s="1" t="s">
        <v>9</v>
      </c>
      <c r="B10" s="1">
        <v>1.1626799999999999</v>
      </c>
      <c r="C10" s="2">
        <v>672588</v>
      </c>
      <c r="D10" s="3">
        <f t="shared" si="0"/>
        <v>13.45176</v>
      </c>
      <c r="E10" s="1">
        <v>1.2323900000000001</v>
      </c>
      <c r="F10" s="2">
        <v>100338</v>
      </c>
      <c r="G10" s="2">
        <f t="shared" si="1"/>
        <v>2.0067599999999999</v>
      </c>
      <c r="H10" s="2">
        <f t="shared" si="2"/>
        <v>85.081803422005748</v>
      </c>
      <c r="I10" s="3">
        <f t="shared" si="3"/>
        <v>1.0599563078405065</v>
      </c>
      <c r="J10" s="1">
        <v>1.2366600000000001</v>
      </c>
      <c r="K10" s="2">
        <v>52071</v>
      </c>
      <c r="L10" s="2">
        <f t="shared" si="4"/>
        <v>1.04142</v>
      </c>
      <c r="M10" s="2">
        <f t="shared" si="8"/>
        <v>92.258113436457393</v>
      </c>
      <c r="N10" s="3">
        <f t="shared" si="9"/>
        <v>1.063628857467231</v>
      </c>
      <c r="O10" s="1">
        <v>1.2364900000000001</v>
      </c>
      <c r="P10" s="2">
        <v>54710</v>
      </c>
      <c r="Q10" s="2">
        <f t="shared" si="5"/>
        <v>1.0942000000000001</v>
      </c>
      <c r="R10" s="2">
        <f t="shared" si="10"/>
        <v>91.865748422511246</v>
      </c>
      <c r="S10" s="3">
        <f t="shared" si="11"/>
        <v>1.0634826435476659</v>
      </c>
      <c r="T10" s="1">
        <v>1.2376400000000001</v>
      </c>
      <c r="U10" s="2">
        <v>48216</v>
      </c>
      <c r="V10" s="2">
        <f t="shared" si="6"/>
        <v>0.96431999999999995</v>
      </c>
      <c r="W10" s="2">
        <f t="shared" si="12"/>
        <v>92.831272636443103</v>
      </c>
      <c r="X10" s="3">
        <f t="shared" si="13"/>
        <v>1.0644717377094302</v>
      </c>
      <c r="Y10" s="1">
        <v>1.2377</v>
      </c>
      <c r="Z10" s="2">
        <v>47422</v>
      </c>
      <c r="AA10" s="2">
        <f t="shared" si="7"/>
        <v>0.94843999999999995</v>
      </c>
      <c r="AB10" s="2">
        <f t="shared" si="14"/>
        <v>92.949324103314353</v>
      </c>
      <c r="AC10" s="3">
        <f t="shared" si="15"/>
        <v>1.0645233426222178</v>
      </c>
    </row>
    <row r="11" spans="1:29" x14ac:dyDescent="0.45">
      <c r="A11" s="1" t="s">
        <v>10</v>
      </c>
      <c r="B11" s="1">
        <v>1.2304999999999999</v>
      </c>
      <c r="C11" s="2">
        <v>501911</v>
      </c>
      <c r="D11" s="3">
        <f t="shared" si="0"/>
        <v>10.038220000000001</v>
      </c>
      <c r="E11" s="1">
        <v>1.41981</v>
      </c>
      <c r="F11" s="2">
        <v>75614</v>
      </c>
      <c r="G11" s="2">
        <f t="shared" si="1"/>
        <v>1.5122800000000001</v>
      </c>
      <c r="H11" s="2">
        <f t="shared" si="2"/>
        <v>84.934779273616229</v>
      </c>
      <c r="I11" s="3">
        <f t="shared" si="3"/>
        <v>1.1538480292564</v>
      </c>
      <c r="J11" s="1">
        <v>1.4339500000000001</v>
      </c>
      <c r="K11" s="2">
        <v>43273</v>
      </c>
      <c r="L11" s="2">
        <f t="shared" si="4"/>
        <v>0.86546000000000001</v>
      </c>
      <c r="M11" s="2">
        <f t="shared" si="8"/>
        <v>91.378351938889566</v>
      </c>
      <c r="N11" s="3">
        <f t="shared" si="9"/>
        <v>1.1653392929703374</v>
      </c>
      <c r="O11" s="1">
        <v>1.4454899999999999</v>
      </c>
      <c r="P11" s="2">
        <v>41610</v>
      </c>
      <c r="Q11" s="2">
        <f t="shared" si="5"/>
        <v>0.83220000000000005</v>
      </c>
      <c r="R11" s="2">
        <f t="shared" si="10"/>
        <v>91.709685581706708</v>
      </c>
      <c r="S11" s="3">
        <f t="shared" si="11"/>
        <v>1.1747175944737911</v>
      </c>
      <c r="T11" s="1">
        <v>1.4437899999999999</v>
      </c>
      <c r="U11" s="2">
        <v>40066</v>
      </c>
      <c r="V11" s="2">
        <f t="shared" si="6"/>
        <v>0.80132000000000003</v>
      </c>
      <c r="W11" s="2">
        <f t="shared" si="12"/>
        <v>92.017309841784694</v>
      </c>
      <c r="X11" s="3">
        <f t="shared" si="13"/>
        <v>1.1733360422592443</v>
      </c>
      <c r="Y11" s="1">
        <v>1.4451499999999999</v>
      </c>
      <c r="Z11" s="2">
        <v>39706</v>
      </c>
      <c r="AA11" s="2">
        <f t="shared" si="7"/>
        <v>0.79412000000000005</v>
      </c>
      <c r="AB11" s="2">
        <f t="shared" si="14"/>
        <v>92.089035705533448</v>
      </c>
      <c r="AC11" s="3">
        <f t="shared" si="15"/>
        <v>1.1744412840308818</v>
      </c>
    </row>
    <row r="12" spans="1:29" x14ac:dyDescent="0.45">
      <c r="A12" s="1" t="s">
        <v>11</v>
      </c>
      <c r="B12" s="1">
        <v>1.38697</v>
      </c>
      <c r="C12" s="2">
        <v>819601</v>
      </c>
      <c r="D12" s="3">
        <f t="shared" si="0"/>
        <v>16.392019999999999</v>
      </c>
      <c r="E12" s="1">
        <v>1.55341</v>
      </c>
      <c r="F12" s="2">
        <v>59564</v>
      </c>
      <c r="G12" s="2">
        <f t="shared" si="1"/>
        <v>1.1912799999999999</v>
      </c>
      <c r="H12" s="2">
        <f t="shared" si="2"/>
        <v>92.732561331672358</v>
      </c>
      <c r="I12" s="3">
        <f t="shared" si="3"/>
        <v>1.1200025955860617</v>
      </c>
      <c r="J12" s="1">
        <v>1.55359</v>
      </c>
      <c r="K12" s="2">
        <v>48553</v>
      </c>
      <c r="L12" s="2">
        <f t="shared" si="4"/>
        <v>0.97106000000000003</v>
      </c>
      <c r="M12" s="2">
        <f t="shared" si="8"/>
        <v>94.076019917008409</v>
      </c>
      <c r="N12" s="3">
        <f t="shared" si="9"/>
        <v>1.1201323748891467</v>
      </c>
      <c r="O12" s="1">
        <v>1.55342</v>
      </c>
      <c r="P12" s="2">
        <v>29557</v>
      </c>
      <c r="Q12" s="2">
        <f t="shared" si="5"/>
        <v>0.59114</v>
      </c>
      <c r="R12" s="2">
        <f t="shared" si="10"/>
        <v>96.393733048153919</v>
      </c>
      <c r="S12" s="3">
        <f t="shared" si="11"/>
        <v>1.1200098055473442</v>
      </c>
      <c r="T12" s="1">
        <v>1.5534300000000001</v>
      </c>
      <c r="U12" s="2">
        <v>41409</v>
      </c>
      <c r="V12" s="2">
        <f t="shared" si="6"/>
        <v>0.82818000000000003</v>
      </c>
      <c r="W12" s="2">
        <f t="shared" si="12"/>
        <v>94.94766355824359</v>
      </c>
      <c r="X12" s="3">
        <f t="shared" si="13"/>
        <v>1.1200170155086266</v>
      </c>
      <c r="Y12" s="1">
        <v>1.5535099999999999</v>
      </c>
      <c r="Z12" s="2">
        <v>46135</v>
      </c>
      <c r="AA12" s="2">
        <f t="shared" si="7"/>
        <v>0.92269999999999996</v>
      </c>
      <c r="AB12" s="2">
        <f t="shared" si="14"/>
        <v>94.371041518983006</v>
      </c>
      <c r="AC12" s="3">
        <f t="shared" si="15"/>
        <v>1.1200746951988867</v>
      </c>
    </row>
    <row r="13" spans="1:29" x14ac:dyDescent="0.45">
      <c r="A13" s="1" t="s">
        <v>12</v>
      </c>
      <c r="B13" s="1">
        <v>0.82269800000000004</v>
      </c>
      <c r="C13" s="2">
        <v>850928</v>
      </c>
      <c r="D13" s="3">
        <f t="shared" si="0"/>
        <v>17.018560000000001</v>
      </c>
      <c r="E13" s="1">
        <v>0.98124500000000003</v>
      </c>
      <c r="F13" s="2">
        <v>286557</v>
      </c>
      <c r="G13" s="2">
        <f t="shared" si="1"/>
        <v>5.7311399999999999</v>
      </c>
      <c r="H13" s="2">
        <f t="shared" si="2"/>
        <v>66.324177838783072</v>
      </c>
      <c r="I13" s="3">
        <f t="shared" si="3"/>
        <v>1.1927159176271245</v>
      </c>
      <c r="J13" s="1">
        <v>1.0228900000000001</v>
      </c>
      <c r="K13" s="2">
        <v>140162</v>
      </c>
      <c r="L13" s="2">
        <f t="shared" si="4"/>
        <v>2.8032400000000002</v>
      </c>
      <c r="M13" s="2">
        <f t="shared" si="8"/>
        <v>83.52833612244514</v>
      </c>
      <c r="N13" s="3">
        <f t="shared" si="9"/>
        <v>1.2433359507376949</v>
      </c>
      <c r="O13" s="1">
        <v>1.04003</v>
      </c>
      <c r="P13" s="2">
        <v>138453</v>
      </c>
      <c r="Q13" s="2">
        <f t="shared" si="5"/>
        <v>2.7690600000000001</v>
      </c>
      <c r="R13" s="2">
        <f t="shared" si="10"/>
        <v>83.729175676437961</v>
      </c>
      <c r="S13" s="3">
        <f t="shared" si="11"/>
        <v>1.2641698411810895</v>
      </c>
      <c r="T13" s="1">
        <v>1.04793</v>
      </c>
      <c r="U13" s="2">
        <v>121107</v>
      </c>
      <c r="V13" s="2">
        <f t="shared" si="6"/>
        <v>2.4221400000000002</v>
      </c>
      <c r="W13" s="2">
        <f t="shared" si="12"/>
        <v>85.767656017900464</v>
      </c>
      <c r="X13" s="3">
        <f t="shared" si="13"/>
        <v>1.2737723927856881</v>
      </c>
      <c r="Y13" s="1">
        <v>1.0523400000000001</v>
      </c>
      <c r="Z13" s="2">
        <v>114558</v>
      </c>
      <c r="AA13" s="2">
        <f t="shared" si="7"/>
        <v>2.2911600000000001</v>
      </c>
      <c r="AB13" s="2">
        <f t="shared" si="14"/>
        <v>86.537286350901596</v>
      </c>
      <c r="AC13" s="3">
        <f t="shared" si="15"/>
        <v>1.2791328045042045</v>
      </c>
    </row>
    <row r="14" spans="1:29" x14ac:dyDescent="0.45">
      <c r="A14" s="1" t="s">
        <v>13</v>
      </c>
      <c r="B14" s="1">
        <v>0.66945100000000002</v>
      </c>
      <c r="C14" s="2">
        <v>1023044</v>
      </c>
      <c r="D14" s="3">
        <f t="shared" si="0"/>
        <v>20.46088</v>
      </c>
      <c r="E14" s="1">
        <v>0.79191199999999995</v>
      </c>
      <c r="F14" s="2">
        <v>295911</v>
      </c>
      <c r="G14" s="2">
        <f t="shared" si="1"/>
        <v>5.9182199999999998</v>
      </c>
      <c r="H14" s="2">
        <f t="shared" si="2"/>
        <v>71.075437615586424</v>
      </c>
      <c r="I14" s="3">
        <f t="shared" si="3"/>
        <v>1.1829275032825404</v>
      </c>
      <c r="J14" s="1">
        <v>0.81291999999999998</v>
      </c>
      <c r="K14" s="2">
        <v>140420</v>
      </c>
      <c r="L14" s="2">
        <f t="shared" si="4"/>
        <v>2.8083999999999998</v>
      </c>
      <c r="M14" s="2">
        <f t="shared" si="8"/>
        <v>86.274295142730907</v>
      </c>
      <c r="N14" s="3">
        <f t="shared" si="9"/>
        <v>1.2143084407970113</v>
      </c>
      <c r="O14" s="1">
        <v>0.82367699999999999</v>
      </c>
      <c r="P14" s="2">
        <v>131381</v>
      </c>
      <c r="Q14" s="2">
        <f t="shared" si="5"/>
        <v>2.6276199999999998</v>
      </c>
      <c r="R14" s="2">
        <f t="shared" si="10"/>
        <v>87.157834853632892</v>
      </c>
      <c r="S14" s="3">
        <f t="shared" si="11"/>
        <v>1.2303768311646408</v>
      </c>
      <c r="T14" s="1">
        <v>0.82557199999999997</v>
      </c>
      <c r="U14" s="2">
        <v>121744</v>
      </c>
      <c r="V14" s="2">
        <f t="shared" si="6"/>
        <v>2.4348800000000002</v>
      </c>
      <c r="W14" s="2">
        <f t="shared" si="12"/>
        <v>88.099827573398599</v>
      </c>
      <c r="X14" s="3">
        <f t="shared" si="13"/>
        <v>1.2332075088393324</v>
      </c>
      <c r="Y14" s="1">
        <v>0.82578099999999999</v>
      </c>
      <c r="Z14" s="2">
        <v>118589</v>
      </c>
      <c r="AA14" s="2">
        <f t="shared" si="7"/>
        <v>2.3717800000000002</v>
      </c>
      <c r="AB14" s="2">
        <f t="shared" si="14"/>
        <v>88.408220956283401</v>
      </c>
      <c r="AC14" s="3">
        <f t="shared" si="15"/>
        <v>1.2335197049522668</v>
      </c>
    </row>
    <row r="15" spans="1:29" x14ac:dyDescent="0.45">
      <c r="A15" s="1" t="s">
        <v>14</v>
      </c>
      <c r="B15" s="1">
        <v>0.69185200000000002</v>
      </c>
      <c r="C15" s="2">
        <v>1022076</v>
      </c>
      <c r="D15" s="3">
        <f t="shared" si="0"/>
        <v>20.441520000000001</v>
      </c>
      <c r="E15" s="1">
        <v>0.82930800000000005</v>
      </c>
      <c r="F15" s="2">
        <v>263372</v>
      </c>
      <c r="G15" s="2">
        <f t="shared" si="1"/>
        <v>5.2674399999999997</v>
      </c>
      <c r="H15" s="2">
        <f t="shared" si="2"/>
        <v>74.231661833366601</v>
      </c>
      <c r="I15" s="3">
        <f t="shared" si="3"/>
        <v>1.1986783300474668</v>
      </c>
      <c r="J15" s="1">
        <v>0.84479000000000004</v>
      </c>
      <c r="K15" s="2">
        <v>126037</v>
      </c>
      <c r="L15" s="2">
        <f t="shared" si="4"/>
        <v>2.52074</v>
      </c>
      <c r="M15" s="2">
        <f t="shared" si="8"/>
        <v>87.668529541834459</v>
      </c>
      <c r="N15" s="3">
        <f t="shared" si="9"/>
        <v>1.221055948382024</v>
      </c>
      <c r="O15" s="1">
        <v>0.86047399999999996</v>
      </c>
      <c r="P15" s="2">
        <v>111699</v>
      </c>
      <c r="Q15" s="2">
        <f t="shared" si="5"/>
        <v>2.2339799999999999</v>
      </c>
      <c r="R15" s="2">
        <f t="shared" si="10"/>
        <v>89.071360642457122</v>
      </c>
      <c r="S15" s="3">
        <f t="shared" si="11"/>
        <v>1.2437255366754738</v>
      </c>
      <c r="T15" s="1">
        <v>0.86249600000000004</v>
      </c>
      <c r="U15" s="2">
        <v>103646</v>
      </c>
      <c r="V15" s="2">
        <f t="shared" si="6"/>
        <v>2.0729199999999999</v>
      </c>
      <c r="W15" s="2">
        <f t="shared" si="12"/>
        <v>89.859266825558962</v>
      </c>
      <c r="X15" s="3">
        <f t="shared" si="13"/>
        <v>1.2466481270560756</v>
      </c>
      <c r="Y15" s="1">
        <v>0.86313499999999999</v>
      </c>
      <c r="Z15" s="2">
        <v>103993</v>
      </c>
      <c r="AA15" s="2">
        <f t="shared" si="7"/>
        <v>2.07986</v>
      </c>
      <c r="AB15" s="2">
        <f t="shared" si="14"/>
        <v>89.825316316986218</v>
      </c>
      <c r="AC15" s="3">
        <f t="shared" si="15"/>
        <v>1.2475717349953457</v>
      </c>
    </row>
    <row r="16" spans="1:29" x14ac:dyDescent="0.45">
      <c r="A16" s="1" t="s">
        <v>15</v>
      </c>
      <c r="B16" s="1">
        <v>0.76883199999999996</v>
      </c>
      <c r="C16" s="2">
        <v>1135905</v>
      </c>
      <c r="D16" s="3">
        <f t="shared" si="0"/>
        <v>22.7181</v>
      </c>
      <c r="E16" s="1">
        <v>0.97558900000000004</v>
      </c>
      <c r="F16" s="2">
        <v>277812</v>
      </c>
      <c r="G16" s="2">
        <f t="shared" si="1"/>
        <v>5.5562399999999998</v>
      </c>
      <c r="H16" s="2">
        <f t="shared" si="2"/>
        <v>75.54267302283202</v>
      </c>
      <c r="I16" s="3">
        <f t="shared" si="3"/>
        <v>1.2689235099475569</v>
      </c>
      <c r="J16" s="1">
        <v>0.99728099999999997</v>
      </c>
      <c r="K16" s="2">
        <v>134608</v>
      </c>
      <c r="L16" s="2">
        <f t="shared" si="4"/>
        <v>2.6921599999999999</v>
      </c>
      <c r="M16" s="2">
        <f t="shared" si="8"/>
        <v>88.149713224257312</v>
      </c>
      <c r="N16" s="3">
        <f t="shared" si="9"/>
        <v>1.2971377362024474</v>
      </c>
      <c r="O16" s="1">
        <v>1.01624</v>
      </c>
      <c r="P16" s="2">
        <v>116761</v>
      </c>
      <c r="Q16" s="2">
        <f t="shared" si="5"/>
        <v>2.3352200000000001</v>
      </c>
      <c r="R16" s="2">
        <f t="shared" si="10"/>
        <v>89.720883348519465</v>
      </c>
      <c r="S16" s="3">
        <f t="shared" si="11"/>
        <v>1.3217972196786816</v>
      </c>
      <c r="T16" s="1">
        <v>1.0172600000000001</v>
      </c>
      <c r="U16" s="2">
        <v>111620</v>
      </c>
      <c r="V16" s="2">
        <f t="shared" si="6"/>
        <v>2.2324000000000002</v>
      </c>
      <c r="W16" s="2">
        <f t="shared" si="12"/>
        <v>90.173474014112102</v>
      </c>
      <c r="X16" s="3">
        <f t="shared" si="13"/>
        <v>1.3231239074336136</v>
      </c>
      <c r="Y16" s="1">
        <v>1.01738</v>
      </c>
      <c r="Z16" s="2">
        <v>110622</v>
      </c>
      <c r="AA16" s="2">
        <f t="shared" si="7"/>
        <v>2.21244</v>
      </c>
      <c r="AB16" s="2">
        <f t="shared" si="14"/>
        <v>90.261333474190181</v>
      </c>
      <c r="AC16" s="3">
        <f t="shared" si="15"/>
        <v>1.3232799883459585</v>
      </c>
    </row>
    <row r="17" spans="1:29" x14ac:dyDescent="0.45">
      <c r="A17" s="1" t="s">
        <v>16</v>
      </c>
      <c r="B17" s="1">
        <v>0.906721</v>
      </c>
      <c r="C17" s="2">
        <v>1178749</v>
      </c>
      <c r="D17" s="3">
        <f t="shared" si="0"/>
        <v>23.57498</v>
      </c>
      <c r="E17" s="1">
        <v>1.2120500000000001</v>
      </c>
      <c r="F17" s="2">
        <v>338223</v>
      </c>
      <c r="G17" s="2">
        <f t="shared" si="1"/>
        <v>6.7644599999999997</v>
      </c>
      <c r="H17" s="2">
        <f t="shared" si="2"/>
        <v>71.306614045907992</v>
      </c>
      <c r="I17" s="3">
        <f t="shared" si="3"/>
        <v>1.3367397468460531</v>
      </c>
      <c r="J17" s="1">
        <v>1.26373</v>
      </c>
      <c r="K17" s="2">
        <v>154858</v>
      </c>
      <c r="L17" s="2">
        <f t="shared" si="4"/>
        <v>3.0971600000000001</v>
      </c>
      <c r="M17" s="2">
        <f t="shared" si="8"/>
        <v>86.862512714750977</v>
      </c>
      <c r="N17" s="3">
        <f t="shared" si="9"/>
        <v>1.3937363312419146</v>
      </c>
      <c r="O17" s="1">
        <v>1.2935300000000001</v>
      </c>
      <c r="P17" s="2">
        <v>140998</v>
      </c>
      <c r="Q17" s="2">
        <f t="shared" si="5"/>
        <v>2.81996</v>
      </c>
      <c r="R17" s="2">
        <f t="shared" si="10"/>
        <v>88.038335557442679</v>
      </c>
      <c r="S17" s="3">
        <f t="shared" si="11"/>
        <v>1.42660200877668</v>
      </c>
      <c r="T17" s="1">
        <v>1.29819</v>
      </c>
      <c r="U17" s="2">
        <v>134685</v>
      </c>
      <c r="V17" s="2">
        <f t="shared" si="6"/>
        <v>2.6937000000000002</v>
      </c>
      <c r="W17" s="2">
        <f t="shared" si="12"/>
        <v>88.573903350077074</v>
      </c>
      <c r="X17" s="3">
        <f t="shared" si="13"/>
        <v>1.431741406673056</v>
      </c>
      <c r="Y17" s="1">
        <v>1.29762</v>
      </c>
      <c r="Z17" s="2">
        <v>128181</v>
      </c>
      <c r="AA17" s="2">
        <f t="shared" si="7"/>
        <v>2.5636199999999998</v>
      </c>
      <c r="AB17" s="2">
        <f t="shared" si="14"/>
        <v>89.125674761972235</v>
      </c>
      <c r="AC17" s="3">
        <f t="shared" si="15"/>
        <v>1.4311127678745723</v>
      </c>
    </row>
    <row r="18" spans="1:29" x14ac:dyDescent="0.45">
      <c r="A18" s="1" t="s">
        <v>17</v>
      </c>
      <c r="B18" s="1">
        <v>0.92535699999999999</v>
      </c>
      <c r="C18" s="2">
        <v>1298544</v>
      </c>
      <c r="D18" s="3">
        <f t="shared" si="0"/>
        <v>25.970880000000001</v>
      </c>
      <c r="E18" s="1">
        <v>1.3185</v>
      </c>
      <c r="F18" s="2">
        <v>320308</v>
      </c>
      <c r="G18" s="2">
        <f t="shared" si="1"/>
        <v>6.4061599999999999</v>
      </c>
      <c r="H18" s="2">
        <f t="shared" si="2"/>
        <v>75.333296368856196</v>
      </c>
      <c r="I18" s="3">
        <f t="shared" si="3"/>
        <v>1.4248554882061735</v>
      </c>
      <c r="J18" s="1">
        <v>1.36839</v>
      </c>
      <c r="K18" s="2">
        <v>152471</v>
      </c>
      <c r="L18" s="2">
        <f t="shared" si="4"/>
        <v>3.04942</v>
      </c>
      <c r="M18" s="2">
        <f t="shared" si="8"/>
        <v>88.258310846609746</v>
      </c>
      <c r="N18" s="3">
        <f t="shared" si="9"/>
        <v>1.4787698153253286</v>
      </c>
      <c r="O18" s="1">
        <v>1.39333</v>
      </c>
      <c r="P18" s="2">
        <v>134137</v>
      </c>
      <c r="Q18" s="2">
        <f t="shared" si="5"/>
        <v>2.6827399999999999</v>
      </c>
      <c r="R18" s="2">
        <f t="shared" si="10"/>
        <v>89.670199854606395</v>
      </c>
      <c r="S18" s="3">
        <f t="shared" si="11"/>
        <v>1.5057215755648901</v>
      </c>
      <c r="T18" s="1">
        <v>1.3920999999999999</v>
      </c>
      <c r="U18" s="2">
        <v>128708</v>
      </c>
      <c r="V18" s="2">
        <f t="shared" si="6"/>
        <v>2.57416</v>
      </c>
      <c r="W18" s="2">
        <f t="shared" si="12"/>
        <v>90.088283492896664</v>
      </c>
      <c r="X18" s="3">
        <f t="shared" si="13"/>
        <v>1.5043923588409662</v>
      </c>
      <c r="Y18" s="1">
        <v>1.3891500000000001</v>
      </c>
      <c r="Z18" s="2">
        <v>126199</v>
      </c>
      <c r="AA18" s="2">
        <f t="shared" si="7"/>
        <v>2.5239799999999999</v>
      </c>
      <c r="AB18" s="2">
        <f t="shared" si="14"/>
        <v>90.281499895267316</v>
      </c>
      <c r="AC18" s="3">
        <f t="shared" si="15"/>
        <v>1.5012044000315554</v>
      </c>
    </row>
    <row r="19" spans="1:29" x14ac:dyDescent="0.45">
      <c r="A19" s="1" t="s">
        <v>18</v>
      </c>
      <c r="B19" s="1">
        <v>0.88111499999999998</v>
      </c>
      <c r="C19" s="2">
        <v>1355380</v>
      </c>
      <c r="D19" s="3">
        <f t="shared" si="0"/>
        <v>27.107600000000001</v>
      </c>
      <c r="E19" s="1">
        <v>1.2598400000000001</v>
      </c>
      <c r="F19" s="2">
        <v>358380</v>
      </c>
      <c r="G19" s="2">
        <f t="shared" si="1"/>
        <v>7.1676000000000002</v>
      </c>
      <c r="H19" s="2">
        <f t="shared" si="2"/>
        <v>73.558706783337513</v>
      </c>
      <c r="I19" s="3">
        <f t="shared" si="3"/>
        <v>1.4298247107358291</v>
      </c>
      <c r="J19" s="1">
        <v>1.3128299999999999</v>
      </c>
      <c r="K19" s="2">
        <v>174010</v>
      </c>
      <c r="L19" s="2">
        <f t="shared" si="4"/>
        <v>3.4802</v>
      </c>
      <c r="M19" s="2">
        <f t="shared" si="8"/>
        <v>87.161534034735638</v>
      </c>
      <c r="N19" s="3">
        <f t="shared" si="9"/>
        <v>1.4899644200813742</v>
      </c>
      <c r="O19" s="1">
        <v>1.3545799999999999</v>
      </c>
      <c r="P19" s="2">
        <v>145518</v>
      </c>
      <c r="Q19" s="2">
        <f t="shared" si="5"/>
        <v>2.9103599999999998</v>
      </c>
      <c r="R19" s="2">
        <f t="shared" si="10"/>
        <v>89.263675131697383</v>
      </c>
      <c r="S19" s="3">
        <f t="shared" si="11"/>
        <v>1.5373475653007835</v>
      </c>
      <c r="T19" s="1">
        <v>1.3481099999999999</v>
      </c>
      <c r="U19" s="2">
        <v>141694</v>
      </c>
      <c r="V19" s="2">
        <f t="shared" si="6"/>
        <v>2.8338800000000002</v>
      </c>
      <c r="W19" s="2">
        <f t="shared" si="12"/>
        <v>89.545810031135176</v>
      </c>
      <c r="X19" s="3">
        <f t="shared" si="13"/>
        <v>1.5300045964488176</v>
      </c>
      <c r="Y19" s="1">
        <v>1.35572</v>
      </c>
      <c r="Z19" s="2">
        <v>138465</v>
      </c>
      <c r="AA19" s="2">
        <f t="shared" si="7"/>
        <v>2.7692999999999999</v>
      </c>
      <c r="AB19" s="2">
        <f t="shared" si="14"/>
        <v>89.784045802653139</v>
      </c>
      <c r="AC19" s="3">
        <f t="shared" si="15"/>
        <v>1.5386413805235413</v>
      </c>
    </row>
    <row r="20" spans="1:29" x14ac:dyDescent="0.45">
      <c r="A20" s="1" t="s">
        <v>19</v>
      </c>
      <c r="B20" s="1">
        <v>1.1853199999999999</v>
      </c>
      <c r="C20" s="2">
        <v>1510549</v>
      </c>
      <c r="D20" s="3">
        <f t="shared" si="0"/>
        <v>30.210979999999999</v>
      </c>
      <c r="E20" s="1">
        <v>1.5026200000000001</v>
      </c>
      <c r="F20" s="2">
        <v>54001</v>
      </c>
      <c r="G20" s="2">
        <f t="shared" si="1"/>
        <v>1.08002</v>
      </c>
      <c r="H20" s="2">
        <f t="shared" si="2"/>
        <v>96.425074592085394</v>
      </c>
      <c r="I20" s="3">
        <f t="shared" si="3"/>
        <v>1.267691425100395</v>
      </c>
      <c r="J20" s="1">
        <v>1.5036799999999999</v>
      </c>
      <c r="K20" s="2">
        <v>43097</v>
      </c>
      <c r="L20" s="2">
        <f t="shared" si="4"/>
        <v>0.86194000000000004</v>
      </c>
      <c r="M20" s="2">
        <f t="shared" si="8"/>
        <v>97.146931347476979</v>
      </c>
      <c r="N20" s="3">
        <f t="shared" si="9"/>
        <v>1.2685856983768096</v>
      </c>
      <c r="O20" s="1">
        <v>1.5039199999999999</v>
      </c>
      <c r="P20" s="2">
        <v>60469</v>
      </c>
      <c r="Q20" s="2">
        <f t="shared" si="5"/>
        <v>1.2093799999999999</v>
      </c>
      <c r="R20" s="2">
        <f t="shared" si="10"/>
        <v>95.996885900424274</v>
      </c>
      <c r="S20" s="3">
        <f t="shared" si="11"/>
        <v>1.2687881753450545</v>
      </c>
      <c r="T20" s="1">
        <v>1.5035099999999999</v>
      </c>
      <c r="U20" s="2">
        <v>42103</v>
      </c>
      <c r="V20" s="2">
        <f t="shared" si="6"/>
        <v>0.84206000000000003</v>
      </c>
      <c r="W20" s="2">
        <f t="shared" si="12"/>
        <v>97.212735237320999</v>
      </c>
      <c r="X20" s="3">
        <f t="shared" si="13"/>
        <v>1.2684422771909696</v>
      </c>
      <c r="Y20" s="1">
        <v>1.5039899999999999</v>
      </c>
      <c r="Z20" s="2">
        <v>49719</v>
      </c>
      <c r="AA20" s="2">
        <f t="shared" si="7"/>
        <v>0.99438000000000004</v>
      </c>
      <c r="AB20" s="2">
        <f t="shared" si="14"/>
        <v>96.708547686966796</v>
      </c>
      <c r="AC20" s="3">
        <f t="shared" si="15"/>
        <v>1.2688472311274592</v>
      </c>
    </row>
    <row r="21" spans="1:29" x14ac:dyDescent="0.45">
      <c r="A21" s="1" t="s">
        <v>20</v>
      </c>
      <c r="B21" s="1">
        <v>1.2197499999999999</v>
      </c>
      <c r="C21" s="2">
        <v>1620271</v>
      </c>
      <c r="D21" s="3">
        <f t="shared" si="0"/>
        <v>32.405419999999999</v>
      </c>
      <c r="E21" s="1">
        <v>1.58508</v>
      </c>
      <c r="F21" s="2">
        <v>45689</v>
      </c>
      <c r="G21" s="2">
        <f t="shared" si="1"/>
        <v>0.91378000000000004</v>
      </c>
      <c r="H21" s="2">
        <f t="shared" si="2"/>
        <v>97.180163071486191</v>
      </c>
      <c r="I21" s="3">
        <f t="shared" si="3"/>
        <v>1.2995121951219513</v>
      </c>
      <c r="J21" s="1">
        <v>1.5852900000000001</v>
      </c>
      <c r="K21" s="2">
        <v>25420</v>
      </c>
      <c r="L21" s="2">
        <f t="shared" si="4"/>
        <v>0.50839999999999996</v>
      </c>
      <c r="M21" s="2">
        <f t="shared" si="8"/>
        <v>98.431126644863724</v>
      </c>
      <c r="N21" s="3">
        <f t="shared" si="9"/>
        <v>1.299684361549498</v>
      </c>
      <c r="O21" s="1">
        <v>1.5850900000000001</v>
      </c>
      <c r="P21" s="2">
        <v>62036</v>
      </c>
      <c r="Q21" s="2">
        <f t="shared" si="5"/>
        <v>1.24072</v>
      </c>
      <c r="R21" s="2">
        <f t="shared" si="10"/>
        <v>96.171257771076569</v>
      </c>
      <c r="S21" s="3">
        <f t="shared" si="11"/>
        <v>1.2995203935232631</v>
      </c>
      <c r="T21" s="1">
        <v>1.58511</v>
      </c>
      <c r="U21" s="2">
        <v>53329</v>
      </c>
      <c r="V21" s="2">
        <f t="shared" si="6"/>
        <v>1.0665800000000001</v>
      </c>
      <c r="W21" s="2">
        <f t="shared" si="12"/>
        <v>96.70863701195664</v>
      </c>
      <c r="X21" s="3">
        <f t="shared" si="13"/>
        <v>1.2995367903258865</v>
      </c>
      <c r="Y21" s="1">
        <v>1.58517</v>
      </c>
      <c r="Z21" s="2">
        <v>56774</v>
      </c>
      <c r="AA21" s="2">
        <f t="shared" si="7"/>
        <v>1.13548</v>
      </c>
      <c r="AB21" s="2">
        <f t="shared" si="14"/>
        <v>96.496018258674013</v>
      </c>
      <c r="AC21" s="3">
        <f t="shared" si="15"/>
        <v>1.2995859807337571</v>
      </c>
    </row>
    <row r="22" spans="1:29" x14ac:dyDescent="0.45">
      <c r="A22" s="1" t="s">
        <v>21</v>
      </c>
      <c r="B22" s="1">
        <v>1.0115700000000001</v>
      </c>
      <c r="C22" s="2">
        <v>2075882</v>
      </c>
      <c r="D22" s="3">
        <f t="shared" si="0"/>
        <v>41.51764</v>
      </c>
      <c r="E22" s="1">
        <v>1.4055500000000001</v>
      </c>
      <c r="F22" s="2">
        <v>228394</v>
      </c>
      <c r="G22" s="2">
        <f t="shared" si="1"/>
        <v>4.5678799999999997</v>
      </c>
      <c r="H22" s="2">
        <f t="shared" si="2"/>
        <v>88.997736865582922</v>
      </c>
      <c r="I22" s="3">
        <f t="shared" si="3"/>
        <v>1.3894737882697192</v>
      </c>
      <c r="J22" s="1">
        <v>1.42035</v>
      </c>
      <c r="K22" s="2">
        <v>80360</v>
      </c>
      <c r="L22" s="2">
        <f t="shared" si="4"/>
        <v>1.6072</v>
      </c>
      <c r="M22" s="2">
        <f t="shared" si="8"/>
        <v>96.128874377252657</v>
      </c>
      <c r="N22" s="3">
        <f t="shared" si="9"/>
        <v>1.404104510809929</v>
      </c>
      <c r="O22" s="1">
        <v>1.4251400000000001</v>
      </c>
      <c r="P22" s="2">
        <v>75979</v>
      </c>
      <c r="Q22" s="2">
        <f t="shared" si="5"/>
        <v>1.5195799999999999</v>
      </c>
      <c r="R22" s="2">
        <f t="shared" si="10"/>
        <v>96.339917201459428</v>
      </c>
      <c r="S22" s="3">
        <f t="shared" si="11"/>
        <v>1.4088397243888213</v>
      </c>
      <c r="T22" s="1">
        <v>1.42872</v>
      </c>
      <c r="U22" s="2">
        <v>72805</v>
      </c>
      <c r="V22" s="2">
        <f t="shared" si="6"/>
        <v>1.4560999999999999</v>
      </c>
      <c r="W22" s="2">
        <f t="shared" si="12"/>
        <v>96.492816065653059</v>
      </c>
      <c r="X22" s="3">
        <f t="shared" si="13"/>
        <v>1.4123787775438179</v>
      </c>
      <c r="Y22" s="1">
        <v>1.43024</v>
      </c>
      <c r="Z22" s="2">
        <v>72874</v>
      </c>
      <c r="AA22" s="2">
        <f t="shared" si="7"/>
        <v>1.4574800000000001</v>
      </c>
      <c r="AB22" s="2">
        <f t="shared" si="14"/>
        <v>96.489492177301017</v>
      </c>
      <c r="AC22" s="3">
        <f t="shared" si="15"/>
        <v>1.4138813922911908</v>
      </c>
    </row>
    <row r="23" spans="1:29" x14ac:dyDescent="0.45">
      <c r="A23" s="1" t="s">
        <v>22</v>
      </c>
      <c r="B23" s="1">
        <v>0.47246700000000003</v>
      </c>
      <c r="C23" s="2">
        <v>2165536</v>
      </c>
      <c r="D23" s="3">
        <f t="shared" si="0"/>
        <v>43.310720000000003</v>
      </c>
      <c r="E23" s="1">
        <v>0.52690999999999999</v>
      </c>
      <c r="F23" s="2">
        <v>29728</v>
      </c>
      <c r="G23" s="2">
        <f t="shared" si="1"/>
        <v>0.59455999999999998</v>
      </c>
      <c r="H23" s="2">
        <f t="shared" si="2"/>
        <v>98.627222082662215</v>
      </c>
      <c r="I23" s="3">
        <f t="shared" si="3"/>
        <v>1.1152313283255761</v>
      </c>
      <c r="J23" s="1">
        <v>0.52740600000000004</v>
      </c>
      <c r="K23" s="2">
        <v>29914</v>
      </c>
      <c r="L23" s="2">
        <f t="shared" si="4"/>
        <v>0.59828000000000003</v>
      </c>
      <c r="M23" s="2">
        <f t="shared" si="8"/>
        <v>98.618632985090059</v>
      </c>
      <c r="N23" s="3">
        <f t="shared" si="9"/>
        <v>1.1162811370952892</v>
      </c>
      <c r="O23" s="1">
        <v>0.52753799999999995</v>
      </c>
      <c r="P23" s="2">
        <v>28917</v>
      </c>
      <c r="Q23" s="2">
        <f t="shared" si="5"/>
        <v>0.57833999999999997</v>
      </c>
      <c r="R23" s="2">
        <f t="shared" si="10"/>
        <v>98.664672395194543</v>
      </c>
      <c r="S23" s="3">
        <f t="shared" si="11"/>
        <v>1.1165605216872287</v>
      </c>
      <c r="T23" s="1">
        <v>0.52789900000000001</v>
      </c>
      <c r="U23" s="2">
        <v>28577</v>
      </c>
      <c r="V23" s="2">
        <f t="shared" si="6"/>
        <v>0.57154000000000005</v>
      </c>
      <c r="W23" s="2">
        <f t="shared" si="12"/>
        <v>98.680372896132866</v>
      </c>
      <c r="X23" s="3">
        <f t="shared" si="13"/>
        <v>1.1173245962151854</v>
      </c>
      <c r="Y23" s="1">
        <v>0.52588800000000002</v>
      </c>
      <c r="Z23" s="2">
        <v>28659</v>
      </c>
      <c r="AA23" s="2">
        <f t="shared" si="7"/>
        <v>0.57318000000000002</v>
      </c>
      <c r="AB23" s="2">
        <f t="shared" si="14"/>
        <v>98.676586304730094</v>
      </c>
      <c r="AC23" s="3">
        <f t="shared" si="15"/>
        <v>1.113068214287982</v>
      </c>
    </row>
    <row r="24" spans="1:29" x14ac:dyDescent="0.45">
      <c r="A24" s="1" t="s">
        <v>23</v>
      </c>
      <c r="B24" s="1">
        <v>0.51056699999999999</v>
      </c>
      <c r="C24" s="2">
        <v>2397154</v>
      </c>
      <c r="D24" s="3">
        <f t="shared" si="0"/>
        <v>47.943080000000002</v>
      </c>
      <c r="E24" s="1">
        <v>0.58300399999999997</v>
      </c>
      <c r="F24" s="2">
        <v>32259</v>
      </c>
      <c r="G24" s="2">
        <f t="shared" si="1"/>
        <v>0.64517999999999998</v>
      </c>
      <c r="H24" s="2">
        <f t="shared" si="2"/>
        <v>98.654279199417303</v>
      </c>
      <c r="I24" s="3">
        <f t="shared" si="3"/>
        <v>1.1418756010474629</v>
      </c>
      <c r="J24" s="1">
        <v>0.58111299999999999</v>
      </c>
      <c r="K24" s="2">
        <v>31251</v>
      </c>
      <c r="L24" s="2">
        <f t="shared" si="4"/>
        <v>0.62502000000000002</v>
      </c>
      <c r="M24" s="2">
        <f t="shared" si="8"/>
        <v>98.696329063547864</v>
      </c>
      <c r="N24" s="3">
        <f t="shared" si="9"/>
        <v>1.1381718755814614</v>
      </c>
      <c r="O24" s="1">
        <v>0.58031900000000003</v>
      </c>
      <c r="P24" s="2">
        <v>31089</v>
      </c>
      <c r="Q24" s="2">
        <f t="shared" si="5"/>
        <v>0.62178</v>
      </c>
      <c r="R24" s="2">
        <f t="shared" si="10"/>
        <v>98.703087077425977</v>
      </c>
      <c r="S24" s="3">
        <f t="shared" si="11"/>
        <v>1.1366167417792377</v>
      </c>
      <c r="T24" s="1">
        <v>0.58030400000000004</v>
      </c>
      <c r="U24" s="2">
        <v>32067</v>
      </c>
      <c r="V24" s="2">
        <f t="shared" si="6"/>
        <v>0.64134000000000002</v>
      </c>
      <c r="W24" s="2">
        <f t="shared" si="12"/>
        <v>98.662288697346938</v>
      </c>
      <c r="X24" s="3">
        <f t="shared" si="13"/>
        <v>1.1365873626771805</v>
      </c>
      <c r="Y24" s="1">
        <v>0.58094599999999996</v>
      </c>
      <c r="Z24" s="2">
        <v>30898</v>
      </c>
      <c r="AA24" s="2">
        <f t="shared" si="7"/>
        <v>0.61795999999999995</v>
      </c>
      <c r="AB24" s="2">
        <f t="shared" si="14"/>
        <v>98.711054859220553</v>
      </c>
      <c r="AC24" s="3">
        <f t="shared" si="15"/>
        <v>1.1378447882452254</v>
      </c>
    </row>
    <row r="25" spans="1:29" x14ac:dyDescent="0.45">
      <c r="A25" s="1" t="s">
        <v>24</v>
      </c>
      <c r="B25" s="1">
        <v>0.45888699999999999</v>
      </c>
      <c r="C25" s="2">
        <v>2147840</v>
      </c>
      <c r="D25" s="3">
        <f t="shared" si="0"/>
        <v>42.956800000000001</v>
      </c>
      <c r="E25" s="1">
        <v>0.51112299999999999</v>
      </c>
      <c r="F25" s="2">
        <v>32290</v>
      </c>
      <c r="G25" s="2">
        <f t="shared" si="1"/>
        <v>0.64580000000000004</v>
      </c>
      <c r="H25" s="2">
        <f t="shared" si="2"/>
        <v>98.496629171632904</v>
      </c>
      <c r="I25" s="3">
        <f t="shared" si="3"/>
        <v>1.1138319455552239</v>
      </c>
      <c r="J25" s="1">
        <v>0.51205699999999998</v>
      </c>
      <c r="K25" s="2">
        <v>31669</v>
      </c>
      <c r="L25" s="2">
        <f t="shared" si="4"/>
        <v>0.63338000000000005</v>
      </c>
      <c r="M25" s="2">
        <f t="shared" si="8"/>
        <v>98.525541939809287</v>
      </c>
      <c r="N25" s="3">
        <f t="shared" si="9"/>
        <v>1.1158673050228052</v>
      </c>
      <c r="O25" s="1">
        <v>0.50918099999999999</v>
      </c>
      <c r="P25" s="2">
        <v>30984</v>
      </c>
      <c r="Q25" s="2">
        <f t="shared" si="5"/>
        <v>0.61968000000000001</v>
      </c>
      <c r="R25" s="2">
        <f t="shared" si="10"/>
        <v>98.557434445768777</v>
      </c>
      <c r="S25" s="3">
        <f t="shared" si="11"/>
        <v>1.109599966876377</v>
      </c>
      <c r="T25" s="1">
        <v>0.508745</v>
      </c>
      <c r="U25" s="2">
        <v>30735</v>
      </c>
      <c r="V25" s="2">
        <f t="shared" si="6"/>
        <v>0.61470000000000002</v>
      </c>
      <c r="W25" s="2">
        <f t="shared" si="12"/>
        <v>98.569027488081048</v>
      </c>
      <c r="X25" s="3">
        <f t="shared" si="13"/>
        <v>1.1086498419000756</v>
      </c>
      <c r="Y25" s="1">
        <v>0.51027199999999995</v>
      </c>
      <c r="Z25" s="2">
        <v>29862</v>
      </c>
      <c r="AA25" s="2">
        <f t="shared" si="7"/>
        <v>0.59723999999999999</v>
      </c>
      <c r="AB25" s="2">
        <f t="shared" si="14"/>
        <v>98.609672973778302</v>
      </c>
      <c r="AC25" s="3">
        <f t="shared" si="15"/>
        <v>1.1119774585028557</v>
      </c>
    </row>
    <row r="26" spans="1:29" x14ac:dyDescent="0.45">
      <c r="A26" s="1" t="s">
        <v>25</v>
      </c>
      <c r="B26" s="1">
        <v>0.50975000000000004</v>
      </c>
      <c r="C26" s="2">
        <v>2400942</v>
      </c>
      <c r="D26" s="3">
        <f t="shared" si="0"/>
        <v>48.018839999999997</v>
      </c>
      <c r="E26" s="1">
        <v>0.58118999999999998</v>
      </c>
      <c r="F26" s="2">
        <v>31536</v>
      </c>
      <c r="G26" s="2">
        <f t="shared" si="1"/>
        <v>0.63071999999999995</v>
      </c>
      <c r="H26" s="2">
        <f t="shared" si="2"/>
        <v>98.686515542649516</v>
      </c>
      <c r="I26" s="3">
        <f t="shared" si="3"/>
        <v>1.1401471309465423</v>
      </c>
      <c r="J26" s="1">
        <v>0.58094299999999999</v>
      </c>
      <c r="K26" s="2">
        <v>29813</v>
      </c>
      <c r="L26" s="2">
        <f t="shared" si="4"/>
        <v>0.59626000000000001</v>
      </c>
      <c r="M26" s="2">
        <f t="shared" si="8"/>
        <v>98.758279042142632</v>
      </c>
      <c r="N26" s="3">
        <f t="shared" si="9"/>
        <v>1.1396625796959292</v>
      </c>
      <c r="O26" s="1">
        <v>0.57948200000000005</v>
      </c>
      <c r="P26" s="2">
        <v>31862</v>
      </c>
      <c r="Q26" s="2">
        <f t="shared" si="5"/>
        <v>0.63724000000000003</v>
      </c>
      <c r="R26" s="2">
        <f t="shared" si="10"/>
        <v>98.672937538682731</v>
      </c>
      <c r="S26" s="3">
        <f t="shared" si="11"/>
        <v>1.1367964688572829</v>
      </c>
      <c r="T26" s="1">
        <v>0.58235199999999998</v>
      </c>
      <c r="U26" s="2">
        <v>31085</v>
      </c>
      <c r="V26" s="2">
        <f t="shared" si="6"/>
        <v>0.62170000000000003</v>
      </c>
      <c r="W26" s="2">
        <f t="shared" si="12"/>
        <v>98.705299836480847</v>
      </c>
      <c r="X26" s="3">
        <f t="shared" si="13"/>
        <v>1.1424266797449729</v>
      </c>
      <c r="Y26" s="1">
        <v>0.58208499999999996</v>
      </c>
      <c r="Z26" s="2">
        <v>31555</v>
      </c>
      <c r="AA26" s="2">
        <f t="shared" si="7"/>
        <v>0.63109999999999999</v>
      </c>
      <c r="AB26" s="2">
        <f t="shared" si="14"/>
        <v>98.685724186590093</v>
      </c>
      <c r="AC26" s="3">
        <f t="shared" si="15"/>
        <v>1.1419028935752817</v>
      </c>
    </row>
    <row r="27" spans="1:29" x14ac:dyDescent="0.45">
      <c r="A27" s="1" t="s">
        <v>26</v>
      </c>
      <c r="B27" s="1">
        <v>0.52634300000000001</v>
      </c>
      <c r="C27" s="2">
        <v>2441052</v>
      </c>
      <c r="D27" s="3">
        <f t="shared" si="0"/>
        <v>48.821040000000004</v>
      </c>
      <c r="E27" s="1">
        <v>0.60499499999999995</v>
      </c>
      <c r="F27" s="2">
        <v>30945</v>
      </c>
      <c r="G27" s="2">
        <f t="shared" si="1"/>
        <v>0.61890000000000001</v>
      </c>
      <c r="H27" s="2">
        <f t="shared" si="2"/>
        <v>98.732308857000987</v>
      </c>
      <c r="I27" s="3">
        <f t="shared" si="3"/>
        <v>1.1494310744134528</v>
      </c>
      <c r="J27" s="1">
        <v>0.60678799999999999</v>
      </c>
      <c r="K27" s="2">
        <v>29789</v>
      </c>
      <c r="L27" s="2">
        <f t="shared" si="4"/>
        <v>0.59577999999999998</v>
      </c>
      <c r="M27" s="2">
        <f t="shared" si="8"/>
        <v>98.779665488486117</v>
      </c>
      <c r="N27" s="3">
        <f t="shared" si="9"/>
        <v>1.1528375982961681</v>
      </c>
      <c r="O27" s="1">
        <v>0.60076399999999996</v>
      </c>
      <c r="P27" s="2">
        <v>32911</v>
      </c>
      <c r="Q27" s="2">
        <f t="shared" si="5"/>
        <v>0.65822000000000003</v>
      </c>
      <c r="R27" s="2">
        <f t="shared" si="10"/>
        <v>98.65176981072095</v>
      </c>
      <c r="S27" s="3">
        <f t="shared" si="11"/>
        <v>1.1413925900030968</v>
      </c>
      <c r="T27" s="1">
        <v>0.60254300000000005</v>
      </c>
      <c r="U27" s="2">
        <v>36052</v>
      </c>
      <c r="V27" s="2">
        <f t="shared" si="6"/>
        <v>0.72104000000000001</v>
      </c>
      <c r="W27" s="2">
        <f t="shared" si="12"/>
        <v>98.523095780016163</v>
      </c>
      <c r="X27" s="3">
        <f t="shared" si="13"/>
        <v>1.1447725152609611</v>
      </c>
      <c r="Y27" s="1">
        <v>0.59634100000000001</v>
      </c>
      <c r="Z27" s="2">
        <v>34869</v>
      </c>
      <c r="AA27" s="2">
        <f t="shared" si="7"/>
        <v>0.69738</v>
      </c>
      <c r="AB27" s="2">
        <f t="shared" si="14"/>
        <v>98.571558491994438</v>
      </c>
      <c r="AC27" s="3">
        <f t="shared" si="15"/>
        <v>1.1329893244519258</v>
      </c>
    </row>
    <row r="28" spans="1:29" x14ac:dyDescent="0.45">
      <c r="A28" s="1" t="s">
        <v>27</v>
      </c>
      <c r="B28" s="1">
        <v>0.52571500000000004</v>
      </c>
      <c r="C28" s="2">
        <v>2448682</v>
      </c>
      <c r="D28" s="3">
        <f t="shared" si="0"/>
        <v>48.973640000000003</v>
      </c>
      <c r="E28" s="1">
        <v>0.60372199999999998</v>
      </c>
      <c r="F28" s="2">
        <v>30288</v>
      </c>
      <c r="G28" s="2">
        <f t="shared" si="1"/>
        <v>0.60575999999999997</v>
      </c>
      <c r="H28" s="2">
        <f t="shared" si="2"/>
        <v>98.763089694782749</v>
      </c>
      <c r="I28" s="3">
        <f t="shared" si="3"/>
        <v>1.1483826788278819</v>
      </c>
      <c r="J28" s="1">
        <v>0.60678799999999999</v>
      </c>
      <c r="K28" s="2">
        <v>29789</v>
      </c>
      <c r="L28" s="2">
        <f t="shared" si="4"/>
        <v>0.59577999999999998</v>
      </c>
      <c r="M28" s="2">
        <f t="shared" si="8"/>
        <v>98.783468004420342</v>
      </c>
      <c r="N28" s="3">
        <f t="shared" si="9"/>
        <v>1.1542147361212824</v>
      </c>
      <c r="O28" s="1">
        <v>0.602607</v>
      </c>
      <c r="P28" s="2">
        <v>32461</v>
      </c>
      <c r="Q28" s="2">
        <f t="shared" si="5"/>
        <v>0.64922000000000002</v>
      </c>
      <c r="R28" s="2">
        <f t="shared" si="10"/>
        <v>98.674348077863925</v>
      </c>
      <c r="S28" s="3">
        <f t="shared" si="11"/>
        <v>1.1462617577965246</v>
      </c>
      <c r="T28" s="1">
        <v>0.602302</v>
      </c>
      <c r="U28" s="2">
        <v>36061</v>
      </c>
      <c r="V28" s="2">
        <f t="shared" si="6"/>
        <v>0.72121999999999997</v>
      </c>
      <c r="W28" s="2">
        <f t="shared" si="12"/>
        <v>98.52733021274301</v>
      </c>
      <c r="X28" s="3">
        <f t="shared" si="13"/>
        <v>1.1456815955413102</v>
      </c>
      <c r="Y28" s="1">
        <v>0.60356299999999996</v>
      </c>
      <c r="Z28" s="2">
        <v>32869</v>
      </c>
      <c r="AA28" s="2">
        <f t="shared" si="7"/>
        <v>0.65737999999999996</v>
      </c>
      <c r="AB28" s="2">
        <f t="shared" si="14"/>
        <v>98.657686053150229</v>
      </c>
      <c r="AC28" s="3">
        <f t="shared" si="15"/>
        <v>1.1480802335866389</v>
      </c>
    </row>
    <row r="29" spans="1:29" x14ac:dyDescent="0.45">
      <c r="A29" s="1" t="s">
        <v>28</v>
      </c>
      <c r="B29" s="1">
        <v>0.982101</v>
      </c>
      <c r="C29" s="2">
        <v>2397938</v>
      </c>
      <c r="D29" s="3">
        <f t="shared" si="0"/>
        <v>47.958759999999998</v>
      </c>
      <c r="E29" s="1">
        <v>1.42506</v>
      </c>
      <c r="F29" s="2">
        <v>267609</v>
      </c>
      <c r="G29" s="2">
        <f t="shared" si="1"/>
        <v>5.3521799999999997</v>
      </c>
      <c r="H29" s="2">
        <f t="shared" si="2"/>
        <v>88.840036731558541</v>
      </c>
      <c r="I29" s="3">
        <f t="shared" si="3"/>
        <v>1.4510320221647264</v>
      </c>
      <c r="J29" s="1">
        <v>1.44702</v>
      </c>
      <c r="K29" s="2">
        <v>99455</v>
      </c>
      <c r="L29" s="2">
        <f t="shared" si="4"/>
        <v>1.9891000000000001</v>
      </c>
      <c r="M29" s="2">
        <f t="shared" si="8"/>
        <v>95.852478254233432</v>
      </c>
      <c r="N29" s="3">
        <f t="shared" si="9"/>
        <v>1.4733922478441626</v>
      </c>
      <c r="O29" s="1">
        <v>1.45577</v>
      </c>
      <c r="P29" s="2">
        <v>89821</v>
      </c>
      <c r="Q29" s="2">
        <f t="shared" si="5"/>
        <v>1.7964199999999999</v>
      </c>
      <c r="R29" s="2">
        <f t="shared" si="10"/>
        <v>96.254240101287024</v>
      </c>
      <c r="S29" s="3">
        <f t="shared" si="11"/>
        <v>1.4823017184586922</v>
      </c>
      <c r="T29" s="1">
        <v>1.4576199999999999</v>
      </c>
      <c r="U29" s="2">
        <v>86048</v>
      </c>
      <c r="V29" s="2">
        <f t="shared" si="6"/>
        <v>1.72096</v>
      </c>
      <c r="W29" s="2">
        <f t="shared" si="12"/>
        <v>96.411583618925917</v>
      </c>
      <c r="X29" s="3">
        <f t="shared" si="13"/>
        <v>1.4841854351029069</v>
      </c>
      <c r="Y29" s="1">
        <v>1.45703</v>
      </c>
      <c r="Z29" s="2">
        <v>85927</v>
      </c>
      <c r="AA29" s="2">
        <f t="shared" si="7"/>
        <v>1.71854</v>
      </c>
      <c r="AB29" s="2">
        <f t="shared" si="14"/>
        <v>96.416629620949337</v>
      </c>
      <c r="AC29" s="3">
        <f t="shared" si="15"/>
        <v>1.4835846822271843</v>
      </c>
    </row>
    <row r="30" spans="1:29" x14ac:dyDescent="0.45">
      <c r="A30" s="1" t="s">
        <v>29</v>
      </c>
      <c r="B30" s="1">
        <v>0.96814</v>
      </c>
      <c r="C30" s="2">
        <v>2494805</v>
      </c>
      <c r="D30" s="3">
        <f t="shared" si="0"/>
        <v>49.896099999999997</v>
      </c>
      <c r="E30" s="1">
        <v>1.4380599999999999</v>
      </c>
      <c r="F30" s="2">
        <v>257041</v>
      </c>
      <c r="G30" s="2">
        <f t="shared" si="1"/>
        <v>5.1408199999999997</v>
      </c>
      <c r="H30" s="2">
        <f t="shared" si="2"/>
        <v>89.696950262645785</v>
      </c>
      <c r="I30" s="3">
        <f t="shared" si="3"/>
        <v>1.4853843452393247</v>
      </c>
      <c r="J30" s="1">
        <v>1.4537599999999999</v>
      </c>
      <c r="K30" s="2">
        <v>97241</v>
      </c>
      <c r="L30" s="2">
        <f t="shared" si="4"/>
        <v>1.94482</v>
      </c>
      <c r="M30" s="2">
        <f t="shared" si="8"/>
        <v>96.102260497313424</v>
      </c>
      <c r="N30" s="3">
        <f t="shared" si="9"/>
        <v>1.5016010081186604</v>
      </c>
      <c r="O30" s="1">
        <v>1.4654</v>
      </c>
      <c r="P30" s="2">
        <v>86336</v>
      </c>
      <c r="Q30" s="2">
        <f t="shared" si="5"/>
        <v>1.72672</v>
      </c>
      <c r="R30" s="2">
        <f t="shared" si="10"/>
        <v>96.539368808383813</v>
      </c>
      <c r="S30" s="3">
        <f t="shared" si="11"/>
        <v>1.5136240626355693</v>
      </c>
      <c r="T30" s="1">
        <v>1.4704299999999999</v>
      </c>
      <c r="U30" s="2">
        <v>79482</v>
      </c>
      <c r="V30" s="2">
        <f t="shared" si="6"/>
        <v>1.5896399999999999</v>
      </c>
      <c r="W30" s="2">
        <f t="shared" si="12"/>
        <v>96.814099699174889</v>
      </c>
      <c r="X30" s="3">
        <f t="shared" si="13"/>
        <v>1.5188195922077385</v>
      </c>
      <c r="Y30" s="1">
        <v>1.4709099999999999</v>
      </c>
      <c r="Z30" s="2">
        <v>79341</v>
      </c>
      <c r="AA30" s="2">
        <f t="shared" si="7"/>
        <v>1.5868199999999999</v>
      </c>
      <c r="AB30" s="2">
        <f t="shared" si="14"/>
        <v>96.819751443499598</v>
      </c>
      <c r="AC30" s="3">
        <f t="shared" si="15"/>
        <v>1.5193153882702914</v>
      </c>
    </row>
    <row r="31" spans="1:29" x14ac:dyDescent="0.45">
      <c r="A31" s="1" t="s">
        <v>30</v>
      </c>
      <c r="B31" s="1">
        <v>0.98389800000000005</v>
      </c>
      <c r="C31" s="2">
        <v>2427617</v>
      </c>
      <c r="D31" s="3">
        <f t="shared" si="0"/>
        <v>48.552340000000001</v>
      </c>
      <c r="E31" s="1">
        <v>1.46245</v>
      </c>
      <c r="F31" s="2">
        <v>242074</v>
      </c>
      <c r="G31" s="2">
        <f t="shared" si="1"/>
        <v>4.8414799999999998</v>
      </c>
      <c r="H31" s="2">
        <f t="shared" si="2"/>
        <v>90.028328191802913</v>
      </c>
      <c r="I31" s="3">
        <f t="shared" si="3"/>
        <v>1.4863837511611975</v>
      </c>
      <c r="J31" s="1">
        <v>1.48468</v>
      </c>
      <c r="K31" s="2">
        <v>95234</v>
      </c>
      <c r="L31" s="2">
        <f t="shared" si="4"/>
        <v>1.9046799999999999</v>
      </c>
      <c r="M31" s="2">
        <f t="shared" si="8"/>
        <v>96.077058283905572</v>
      </c>
      <c r="N31" s="3">
        <f t="shared" si="9"/>
        <v>1.508977556616641</v>
      </c>
      <c r="O31" s="1">
        <v>1.4999100000000001</v>
      </c>
      <c r="P31" s="2">
        <v>86022</v>
      </c>
      <c r="Q31" s="2">
        <f t="shared" si="5"/>
        <v>1.72044</v>
      </c>
      <c r="R31" s="2">
        <f t="shared" si="10"/>
        <v>96.456525061407959</v>
      </c>
      <c r="S31" s="3">
        <f t="shared" si="11"/>
        <v>1.5244568034491379</v>
      </c>
      <c r="T31" s="1">
        <v>1.5046999999999999</v>
      </c>
      <c r="U31" s="2">
        <v>84242</v>
      </c>
      <c r="V31" s="2">
        <f t="shared" si="6"/>
        <v>1.6848399999999999</v>
      </c>
      <c r="W31" s="2">
        <f t="shared" si="12"/>
        <v>96.529847994967909</v>
      </c>
      <c r="X31" s="3">
        <f t="shared" si="13"/>
        <v>1.5293251942782686</v>
      </c>
      <c r="Y31" s="1">
        <v>1.50763</v>
      </c>
      <c r="Z31" s="2">
        <v>79744</v>
      </c>
      <c r="AA31" s="2">
        <f t="shared" si="7"/>
        <v>1.5948800000000001</v>
      </c>
      <c r="AB31" s="2">
        <f t="shared" si="14"/>
        <v>96.715132576514335</v>
      </c>
      <c r="AC31" s="3">
        <f t="shared" si="15"/>
        <v>1.5323031452447307</v>
      </c>
    </row>
    <row r="32" spans="1:29" x14ac:dyDescent="0.45">
      <c r="A32" s="1" t="s">
        <v>31</v>
      </c>
      <c r="B32" s="1">
        <v>0.92852100000000004</v>
      </c>
      <c r="C32" s="2">
        <v>2740097</v>
      </c>
      <c r="D32" s="3">
        <f t="shared" si="0"/>
        <v>54.801940000000002</v>
      </c>
      <c r="E32" s="1">
        <v>1.4093899999999999</v>
      </c>
      <c r="F32" s="2">
        <v>286132</v>
      </c>
      <c r="G32" s="2">
        <f t="shared" si="1"/>
        <v>5.7226400000000002</v>
      </c>
      <c r="H32" s="2">
        <f t="shared" si="2"/>
        <v>89.557595953719883</v>
      </c>
      <c r="I32" s="3">
        <f t="shared" si="3"/>
        <v>1.5178870483273936</v>
      </c>
      <c r="J32" s="1">
        <v>1.4332</v>
      </c>
      <c r="K32" s="2">
        <v>117735</v>
      </c>
      <c r="L32" s="2">
        <f t="shared" si="4"/>
        <v>2.3546999999999998</v>
      </c>
      <c r="M32" s="2">
        <f t="shared" si="8"/>
        <v>95.703254300851398</v>
      </c>
      <c r="N32" s="3">
        <f t="shared" si="9"/>
        <v>1.5435299793973427</v>
      </c>
      <c r="O32" s="1">
        <v>1.4417800000000001</v>
      </c>
      <c r="P32" s="2">
        <v>100966</v>
      </c>
      <c r="Q32" s="2">
        <f t="shared" si="5"/>
        <v>2.01932</v>
      </c>
      <c r="R32" s="2">
        <f t="shared" si="10"/>
        <v>96.315239934936614</v>
      </c>
      <c r="S32" s="3">
        <f t="shared" si="11"/>
        <v>1.5527704812276728</v>
      </c>
      <c r="T32" s="1">
        <v>1.4424600000000001</v>
      </c>
      <c r="U32" s="2">
        <v>97388</v>
      </c>
      <c r="V32" s="2">
        <f t="shared" si="6"/>
        <v>1.9477599999999999</v>
      </c>
      <c r="W32" s="2">
        <f t="shared" si="12"/>
        <v>96.445819253843936</v>
      </c>
      <c r="X32" s="3">
        <f t="shared" si="13"/>
        <v>1.5535028286920813</v>
      </c>
      <c r="Y32" s="1">
        <v>1.4462600000000001</v>
      </c>
      <c r="Z32" s="2">
        <v>96492</v>
      </c>
      <c r="AA32" s="2">
        <f t="shared" si="7"/>
        <v>1.92984</v>
      </c>
      <c r="AB32" s="2">
        <f t="shared" si="14"/>
        <v>96.47851882615835</v>
      </c>
      <c r="AC32" s="3">
        <f t="shared" si="15"/>
        <v>1.5575953586402462</v>
      </c>
    </row>
    <row r="33" spans="1:29" x14ac:dyDescent="0.45">
      <c r="A33" s="1" t="s">
        <v>32</v>
      </c>
      <c r="B33" s="1">
        <v>0.91481000000000001</v>
      </c>
      <c r="C33" s="2">
        <v>2754393</v>
      </c>
      <c r="D33" s="3">
        <f t="shared" si="0"/>
        <v>55.087859999999999</v>
      </c>
      <c r="E33" s="1">
        <v>1.42801</v>
      </c>
      <c r="F33" s="2">
        <v>278530</v>
      </c>
      <c r="G33" s="2">
        <f t="shared" si="1"/>
        <v>5.5705999999999998</v>
      </c>
      <c r="H33" s="2">
        <f t="shared" si="2"/>
        <v>89.887790159211121</v>
      </c>
      <c r="I33" s="3">
        <f t="shared" si="3"/>
        <v>1.560990806834206</v>
      </c>
      <c r="J33" s="1">
        <v>1.44607</v>
      </c>
      <c r="K33" s="2">
        <v>112480</v>
      </c>
      <c r="L33" s="2">
        <f t="shared" si="4"/>
        <v>2.2496</v>
      </c>
      <c r="M33" s="2">
        <f t="shared" si="8"/>
        <v>95.916341640426765</v>
      </c>
      <c r="N33" s="3">
        <f t="shared" si="9"/>
        <v>1.5807326111432976</v>
      </c>
      <c r="O33" s="1">
        <v>1.44872</v>
      </c>
      <c r="P33" s="2">
        <v>106361</v>
      </c>
      <c r="Q33" s="2">
        <f t="shared" si="5"/>
        <v>2.1272199999999999</v>
      </c>
      <c r="R33" s="2">
        <f t="shared" si="10"/>
        <v>96.138495850083842</v>
      </c>
      <c r="S33" s="3">
        <f t="shared" si="11"/>
        <v>1.5836293875230922</v>
      </c>
      <c r="T33" s="1">
        <v>1.46109</v>
      </c>
      <c r="U33" s="2">
        <v>113207</v>
      </c>
      <c r="V33" s="2">
        <f t="shared" si="6"/>
        <v>2.2641399999999998</v>
      </c>
      <c r="W33" s="2">
        <f t="shared" si="12"/>
        <v>95.889947440325329</v>
      </c>
      <c r="X33" s="3">
        <f t="shared" si="13"/>
        <v>1.5971513210393415</v>
      </c>
      <c r="Y33" s="1">
        <v>1.46261</v>
      </c>
      <c r="Z33" s="2">
        <v>102237</v>
      </c>
      <c r="AA33" s="2">
        <f t="shared" si="7"/>
        <v>2.04474</v>
      </c>
      <c r="AB33" s="2">
        <f t="shared" si="14"/>
        <v>96.288220308430923</v>
      </c>
      <c r="AC33" s="3">
        <f t="shared" si="15"/>
        <v>1.5988128682458651</v>
      </c>
    </row>
    <row r="34" spans="1:29" x14ac:dyDescent="0.45">
      <c r="A34" s="1" t="s">
        <v>33</v>
      </c>
      <c r="B34" s="1">
        <v>0.88702000000000003</v>
      </c>
      <c r="C34" s="2">
        <v>2881688</v>
      </c>
      <c r="D34" s="3">
        <f t="shared" si="0"/>
        <v>57.633760000000002</v>
      </c>
      <c r="E34" s="1">
        <v>1.3236000000000001</v>
      </c>
      <c r="F34" s="2">
        <v>144270</v>
      </c>
      <c r="G34" s="2">
        <f t="shared" si="1"/>
        <v>2.8854000000000002</v>
      </c>
      <c r="H34" s="2">
        <f t="shared" si="2"/>
        <v>94.993559330503501</v>
      </c>
      <c r="I34" s="3">
        <f t="shared" si="3"/>
        <v>1.4921873238483914</v>
      </c>
      <c r="J34" s="1">
        <v>1.3261799999999999</v>
      </c>
      <c r="K34" s="2">
        <v>93075</v>
      </c>
      <c r="L34" s="2">
        <f t="shared" si="4"/>
        <v>1.8614999999999999</v>
      </c>
      <c r="M34" s="2">
        <f t="shared" si="8"/>
        <v>96.7701222339129</v>
      </c>
      <c r="N34" s="3">
        <f t="shared" si="9"/>
        <v>1.4950959392121934</v>
      </c>
      <c r="O34" s="1">
        <v>1.33033</v>
      </c>
      <c r="P34" s="2">
        <v>78243</v>
      </c>
      <c r="Q34" s="2">
        <f t="shared" si="5"/>
        <v>1.5648599999999999</v>
      </c>
      <c r="R34" s="2">
        <f t="shared" si="10"/>
        <v>97.284820563503061</v>
      </c>
      <c r="S34" s="3">
        <f t="shared" si="11"/>
        <v>1.4997745259407904</v>
      </c>
      <c r="T34" s="1">
        <v>1.3363100000000001</v>
      </c>
      <c r="U34" s="2">
        <v>85515</v>
      </c>
      <c r="V34" s="2">
        <f t="shared" si="6"/>
        <v>1.7102999999999999</v>
      </c>
      <c r="W34" s="2">
        <f t="shared" si="12"/>
        <v>97.032468469869045</v>
      </c>
      <c r="X34" s="3">
        <f t="shared" si="13"/>
        <v>1.5065162003111543</v>
      </c>
      <c r="Y34" s="1">
        <v>1.33832</v>
      </c>
      <c r="Z34" s="2">
        <v>84966</v>
      </c>
      <c r="AA34" s="2">
        <f t="shared" si="7"/>
        <v>1.6993199999999999</v>
      </c>
      <c r="AB34" s="2">
        <f t="shared" si="14"/>
        <v>97.051519803670629</v>
      </c>
      <c r="AC34" s="3">
        <f t="shared" si="15"/>
        <v>1.5087822146062095</v>
      </c>
    </row>
    <row r="35" spans="1:29" x14ac:dyDescent="0.45">
      <c r="A35" s="1" t="s">
        <v>34</v>
      </c>
      <c r="B35" s="1">
        <v>0.88247500000000001</v>
      </c>
      <c r="C35" s="2">
        <v>2908582</v>
      </c>
      <c r="D35" s="3">
        <f t="shared" si="0"/>
        <v>58.171639999999996</v>
      </c>
      <c r="E35" s="1">
        <v>1.30741</v>
      </c>
      <c r="F35" s="2">
        <v>133566</v>
      </c>
      <c r="G35" s="2">
        <f t="shared" si="1"/>
        <v>2.6713200000000001</v>
      </c>
      <c r="H35" s="2">
        <f t="shared" si="2"/>
        <v>95.407865413455767</v>
      </c>
      <c r="I35" s="3">
        <f t="shared" si="3"/>
        <v>1.4815263888495425</v>
      </c>
      <c r="J35" s="1">
        <v>1.3089299999999999</v>
      </c>
      <c r="K35" s="2">
        <v>96296</v>
      </c>
      <c r="L35" s="2">
        <f t="shared" si="4"/>
        <v>1.9259200000000001</v>
      </c>
      <c r="M35" s="2">
        <f t="shared" si="8"/>
        <v>96.689245824941509</v>
      </c>
      <c r="N35" s="3">
        <f t="shared" si="9"/>
        <v>1.4832488172469473</v>
      </c>
      <c r="O35" s="1">
        <v>1.32938</v>
      </c>
      <c r="P35" s="2">
        <v>89879</v>
      </c>
      <c r="Q35" s="2">
        <f t="shared" si="5"/>
        <v>1.79758</v>
      </c>
      <c r="R35" s="2">
        <f t="shared" si="10"/>
        <v>96.909868795172358</v>
      </c>
      <c r="S35" s="3">
        <f t="shared" si="11"/>
        <v>1.5064222782515084</v>
      </c>
      <c r="T35" s="1">
        <v>1.3274699999999999</v>
      </c>
      <c r="U35" s="2">
        <v>84417</v>
      </c>
      <c r="V35" s="2">
        <f t="shared" si="6"/>
        <v>1.68834</v>
      </c>
      <c r="W35" s="2">
        <f t="shared" si="12"/>
        <v>97.097657896528276</v>
      </c>
      <c r="X35" s="3">
        <f t="shared" si="13"/>
        <v>1.5042579109889798</v>
      </c>
      <c r="Y35" s="1">
        <v>1.32836</v>
      </c>
      <c r="Z35" s="2">
        <v>85973</v>
      </c>
      <c r="AA35" s="2">
        <f t="shared" si="7"/>
        <v>1.71946</v>
      </c>
      <c r="AB35" s="2">
        <f t="shared" si="14"/>
        <v>97.044161037921569</v>
      </c>
      <c r="AC35" s="3">
        <f t="shared" si="15"/>
        <v>1.5052664381427237</v>
      </c>
    </row>
    <row r="36" spans="1:29" x14ac:dyDescent="0.45">
      <c r="A36" s="1" t="s">
        <v>35</v>
      </c>
      <c r="B36" s="1">
        <v>0.91822300000000001</v>
      </c>
      <c r="C36" s="2">
        <v>2943541</v>
      </c>
      <c r="D36" s="3">
        <f t="shared" si="0"/>
        <v>58.870820000000002</v>
      </c>
      <c r="E36" s="1">
        <v>1.3932500000000001</v>
      </c>
      <c r="F36" s="2">
        <v>163054</v>
      </c>
      <c r="G36" s="2">
        <f t="shared" si="1"/>
        <v>3.2610800000000002</v>
      </c>
      <c r="H36" s="2">
        <f t="shared" si="2"/>
        <v>94.460617331302672</v>
      </c>
      <c r="I36" s="3">
        <f t="shared" si="3"/>
        <v>1.5173329354633898</v>
      </c>
      <c r="J36" s="1">
        <v>1.39767</v>
      </c>
      <c r="K36" s="2">
        <v>96653</v>
      </c>
      <c r="L36" s="2">
        <f t="shared" si="4"/>
        <v>1.93306</v>
      </c>
      <c r="M36" s="2">
        <f t="shared" si="8"/>
        <v>96.716437787005518</v>
      </c>
      <c r="N36" s="3">
        <f t="shared" si="9"/>
        <v>1.5221465809503791</v>
      </c>
      <c r="O36" s="1">
        <v>1.4184000000000001</v>
      </c>
      <c r="P36" s="2">
        <v>90731</v>
      </c>
      <c r="Q36" s="2">
        <f t="shared" si="5"/>
        <v>1.8146199999999999</v>
      </c>
      <c r="R36" s="2">
        <f t="shared" si="10"/>
        <v>96.917624045324999</v>
      </c>
      <c r="S36" s="3">
        <f t="shared" si="11"/>
        <v>1.5447227960963732</v>
      </c>
      <c r="T36" s="1">
        <v>1.4183399999999999</v>
      </c>
      <c r="U36" s="2">
        <v>95685</v>
      </c>
      <c r="V36" s="2">
        <f t="shared" si="6"/>
        <v>1.9137</v>
      </c>
      <c r="W36" s="2">
        <f t="shared" si="12"/>
        <v>96.74932334898682</v>
      </c>
      <c r="X36" s="3">
        <f t="shared" si="13"/>
        <v>1.5446574524924772</v>
      </c>
      <c r="Y36" s="1">
        <v>1.41987</v>
      </c>
      <c r="Z36" s="2">
        <v>86247</v>
      </c>
      <c r="AA36" s="2">
        <f t="shared" si="7"/>
        <v>1.7249399999999999</v>
      </c>
      <c r="AB36" s="2">
        <f t="shared" si="14"/>
        <v>97.069957578304496</v>
      </c>
      <c r="AC36" s="3">
        <f t="shared" si="15"/>
        <v>1.5463237143918198</v>
      </c>
    </row>
    <row r="37" spans="1:29" x14ac:dyDescent="0.45">
      <c r="A37" s="1" t="s">
        <v>36</v>
      </c>
      <c r="B37" s="1">
        <v>0.87192000000000003</v>
      </c>
      <c r="C37" s="2">
        <v>2996774</v>
      </c>
      <c r="D37" s="3">
        <f t="shared" si="0"/>
        <v>59.935479999999998</v>
      </c>
      <c r="E37" s="1">
        <v>1.3218700000000001</v>
      </c>
      <c r="F37" s="2">
        <v>130460</v>
      </c>
      <c r="G37" s="2">
        <f t="shared" si="1"/>
        <v>2.6092</v>
      </c>
      <c r="H37" s="2">
        <f t="shared" si="2"/>
        <v>95.646652033152975</v>
      </c>
      <c r="I37" s="3">
        <f t="shared" si="3"/>
        <v>1.5160450500045877</v>
      </c>
      <c r="J37" s="1">
        <v>1.3187599999999999</v>
      </c>
      <c r="K37" s="2">
        <v>106572</v>
      </c>
      <c r="L37" s="2">
        <f t="shared" si="4"/>
        <v>2.13144</v>
      </c>
      <c r="M37" s="2">
        <f t="shared" si="8"/>
        <v>96.443775873656136</v>
      </c>
      <c r="N37" s="3">
        <f t="shared" si="9"/>
        <v>1.5124782090100009</v>
      </c>
      <c r="O37" s="1">
        <v>1.33647</v>
      </c>
      <c r="P37" s="2">
        <v>102288</v>
      </c>
      <c r="Q37" s="2">
        <f t="shared" si="5"/>
        <v>2.04576</v>
      </c>
      <c r="R37" s="2">
        <f t="shared" si="10"/>
        <v>96.586729596559493</v>
      </c>
      <c r="S37" s="3">
        <f t="shared" si="11"/>
        <v>1.5327897054775668</v>
      </c>
      <c r="T37" s="1">
        <v>1.33938</v>
      </c>
      <c r="U37" s="2">
        <v>99380</v>
      </c>
      <c r="V37" s="2">
        <f t="shared" si="6"/>
        <v>1.9876</v>
      </c>
      <c r="W37" s="2">
        <f t="shared" si="12"/>
        <v>96.683767277746</v>
      </c>
      <c r="X37" s="3">
        <f t="shared" si="13"/>
        <v>1.5361271676300579</v>
      </c>
      <c r="Y37" s="1">
        <v>1.3411900000000001</v>
      </c>
      <c r="Z37" s="2">
        <v>93855</v>
      </c>
      <c r="AA37" s="2">
        <f t="shared" si="7"/>
        <v>1.8771</v>
      </c>
      <c r="AB37" s="2">
        <f t="shared" si="14"/>
        <v>96.868132198157085</v>
      </c>
      <c r="AC37" s="3">
        <f t="shared" si="15"/>
        <v>1.538203046151023</v>
      </c>
    </row>
    <row r="38" spans="1:29" x14ac:dyDescent="0.45">
      <c r="A38" s="1" t="s">
        <v>37</v>
      </c>
      <c r="B38" s="1">
        <v>0.902667</v>
      </c>
      <c r="C38" s="2">
        <v>3166016</v>
      </c>
      <c r="D38" s="3">
        <f t="shared" si="0"/>
        <v>63.320320000000002</v>
      </c>
      <c r="E38" s="1">
        <v>1.47251</v>
      </c>
      <c r="F38" s="2">
        <v>95924</v>
      </c>
      <c r="G38" s="2">
        <f t="shared" si="1"/>
        <v>1.91848</v>
      </c>
      <c r="H38" s="2">
        <f t="shared" si="2"/>
        <v>96.970198508156628</v>
      </c>
      <c r="I38" s="3">
        <f t="shared" si="3"/>
        <v>1.6312881716070267</v>
      </c>
      <c r="J38" s="1">
        <v>1.4716400000000001</v>
      </c>
      <c r="K38" s="2">
        <v>97277</v>
      </c>
      <c r="L38" s="2">
        <f t="shared" si="4"/>
        <v>1.94554</v>
      </c>
      <c r="M38" s="2">
        <f t="shared" si="8"/>
        <v>96.927463411429386</v>
      </c>
      <c r="N38" s="3">
        <f t="shared" si="9"/>
        <v>1.630324361032363</v>
      </c>
      <c r="O38" s="1">
        <v>1.4825699999999999</v>
      </c>
      <c r="P38" s="2">
        <v>91308</v>
      </c>
      <c r="Q38" s="2">
        <f t="shared" si="5"/>
        <v>1.82616</v>
      </c>
      <c r="R38" s="2">
        <f t="shared" si="10"/>
        <v>97.1159968869393</v>
      </c>
      <c r="S38" s="3">
        <f t="shared" si="11"/>
        <v>1.6424329237692306</v>
      </c>
      <c r="T38" s="1">
        <v>1.48549</v>
      </c>
      <c r="U38" s="2">
        <v>82591</v>
      </c>
      <c r="V38" s="2">
        <f t="shared" si="6"/>
        <v>1.6518200000000001</v>
      </c>
      <c r="W38" s="2">
        <f t="shared" si="12"/>
        <v>97.391327144272168</v>
      </c>
      <c r="X38" s="3">
        <f t="shared" si="13"/>
        <v>1.6456677822497112</v>
      </c>
      <c r="Y38" s="1">
        <v>1.4873400000000001</v>
      </c>
      <c r="Z38" s="2">
        <v>79682</v>
      </c>
      <c r="AA38" s="2">
        <f t="shared" si="7"/>
        <v>1.5936399999999999</v>
      </c>
      <c r="AB38" s="2">
        <f t="shared" si="14"/>
        <v>97.483209181507618</v>
      </c>
      <c r="AC38" s="3">
        <f t="shared" si="15"/>
        <v>1.6477172645061802</v>
      </c>
    </row>
    <row r="39" spans="1:29" x14ac:dyDescent="0.45">
      <c r="A39" s="1" t="s">
        <v>51</v>
      </c>
      <c r="B39" s="1">
        <v>0.99315500000000001</v>
      </c>
      <c r="C39" s="2">
        <v>3299369</v>
      </c>
      <c r="D39" s="3">
        <f t="shared" si="0"/>
        <v>65.987380000000002</v>
      </c>
      <c r="E39" s="1">
        <v>1.4766699999999999</v>
      </c>
      <c r="F39" s="2">
        <v>62562</v>
      </c>
      <c r="G39" s="2">
        <f t="shared" si="1"/>
        <v>1.2512399999999999</v>
      </c>
      <c r="H39" s="2">
        <f t="shared" si="2"/>
        <v>98.103819245437535</v>
      </c>
      <c r="I39" s="3">
        <f t="shared" si="3"/>
        <v>1.4868474709385744</v>
      </c>
      <c r="J39" s="1">
        <v>1.4792000000000001</v>
      </c>
      <c r="K39" s="2">
        <v>67327</v>
      </c>
      <c r="L39" s="2">
        <f t="shared" si="4"/>
        <v>1.3465400000000001</v>
      </c>
      <c r="M39" s="2">
        <f t="shared" si="8"/>
        <v>97.959397690891805</v>
      </c>
      <c r="N39" s="3">
        <f t="shared" si="9"/>
        <v>1.4893949081462612</v>
      </c>
      <c r="O39" s="1">
        <v>1.48251</v>
      </c>
      <c r="P39" s="2">
        <v>60995</v>
      </c>
      <c r="Q39" s="2">
        <f t="shared" si="5"/>
        <v>1.2199</v>
      </c>
      <c r="R39" s="2">
        <f t="shared" si="10"/>
        <v>98.151313175337464</v>
      </c>
      <c r="S39" s="3">
        <f t="shared" si="11"/>
        <v>1.4927277212519696</v>
      </c>
      <c r="T39" s="1">
        <v>1.4831700000000001</v>
      </c>
      <c r="U39" s="2">
        <v>60430</v>
      </c>
      <c r="V39" s="2">
        <f t="shared" si="6"/>
        <v>1.2085999999999999</v>
      </c>
      <c r="W39" s="2">
        <f t="shared" si="12"/>
        <v>98.168437661868069</v>
      </c>
      <c r="X39" s="3">
        <f t="shared" si="13"/>
        <v>1.4933922700887576</v>
      </c>
      <c r="Y39" s="1">
        <v>1.4860899999999999</v>
      </c>
      <c r="Z39" s="2">
        <v>59352</v>
      </c>
      <c r="AA39" s="2">
        <f t="shared" si="7"/>
        <v>1.1870400000000001</v>
      </c>
      <c r="AB39" s="2">
        <f t="shared" si="14"/>
        <v>98.201110575991962</v>
      </c>
      <c r="AC39" s="3">
        <f t="shared" si="15"/>
        <v>1.496332395245455</v>
      </c>
    </row>
    <row r="40" spans="1:29" x14ac:dyDescent="0.45">
      <c r="A40" s="1" t="s">
        <v>50</v>
      </c>
      <c r="B40" s="1">
        <v>1.01006</v>
      </c>
      <c r="C40" s="2">
        <v>3296275</v>
      </c>
      <c r="D40" s="3">
        <f t="shared" si="0"/>
        <v>65.9255</v>
      </c>
      <c r="E40" s="1">
        <v>1.6267499999999999</v>
      </c>
      <c r="F40" s="2">
        <v>68547</v>
      </c>
      <c r="G40" s="2">
        <f t="shared" si="1"/>
        <v>1.37094</v>
      </c>
      <c r="H40" s="2">
        <f t="shared" si="2"/>
        <v>97.920470834502581</v>
      </c>
      <c r="I40" s="3">
        <f t="shared" si="3"/>
        <v>1.6105478882442628</v>
      </c>
      <c r="J40" s="1">
        <v>1.6285799999999999</v>
      </c>
      <c r="K40" s="2">
        <v>61532</v>
      </c>
      <c r="L40" s="2">
        <f t="shared" si="4"/>
        <v>1.23064</v>
      </c>
      <c r="M40" s="2">
        <f t="shared" si="8"/>
        <v>98.133286816178867</v>
      </c>
      <c r="N40" s="3">
        <f t="shared" si="9"/>
        <v>1.6123596618022691</v>
      </c>
      <c r="O40" s="1">
        <v>1.63446</v>
      </c>
      <c r="P40" s="2">
        <v>60290</v>
      </c>
      <c r="Q40" s="2">
        <f t="shared" si="5"/>
        <v>1.2058</v>
      </c>
      <c r="R40" s="2">
        <f t="shared" si="10"/>
        <v>98.170965711295324</v>
      </c>
      <c r="S40" s="3">
        <f t="shared" si="11"/>
        <v>1.618181098152585</v>
      </c>
      <c r="T40" s="1">
        <v>1.63757</v>
      </c>
      <c r="U40" s="2">
        <v>58973</v>
      </c>
      <c r="V40" s="2">
        <f t="shared" si="6"/>
        <v>1.17946</v>
      </c>
      <c r="W40" s="2">
        <f t="shared" si="12"/>
        <v>98.210919902010602</v>
      </c>
      <c r="X40" s="3">
        <f t="shared" si="13"/>
        <v>1.6212601231610004</v>
      </c>
      <c r="Y40" s="1">
        <v>1.6395200000000001</v>
      </c>
      <c r="Z40" s="2">
        <v>60023</v>
      </c>
      <c r="AA40" s="2">
        <f t="shared" si="7"/>
        <v>1.2004600000000001</v>
      </c>
      <c r="AB40" s="2">
        <f t="shared" si="14"/>
        <v>98.179065763627122</v>
      </c>
      <c r="AC40" s="3">
        <f t="shared" si="15"/>
        <v>1.6231907015424827</v>
      </c>
    </row>
    <row r="41" spans="1:29" x14ac:dyDescent="0.45">
      <c r="A41" s="1" t="s">
        <v>49</v>
      </c>
      <c r="B41" s="1">
        <v>0.90789799999999998</v>
      </c>
      <c r="C41" s="2">
        <v>3336080</v>
      </c>
      <c r="D41" s="3">
        <f t="shared" si="0"/>
        <v>66.721599999999995</v>
      </c>
      <c r="E41" s="1">
        <v>1.24464</v>
      </c>
      <c r="F41" s="2">
        <v>61865</v>
      </c>
      <c r="G41" s="2">
        <f t="shared" si="1"/>
        <v>1.2373000000000001</v>
      </c>
      <c r="H41" s="2">
        <f t="shared" si="2"/>
        <v>98.145578043691998</v>
      </c>
      <c r="I41" s="3">
        <f t="shared" si="3"/>
        <v>1.3709028987837841</v>
      </c>
      <c r="J41" s="1">
        <v>1.24814</v>
      </c>
      <c r="K41" s="2">
        <v>57559</v>
      </c>
      <c r="L41" s="2">
        <f t="shared" si="4"/>
        <v>1.1511800000000001</v>
      </c>
      <c r="M41" s="2">
        <f t="shared" si="8"/>
        <v>98.274651687009907</v>
      </c>
      <c r="N41" s="3">
        <f t="shared" si="9"/>
        <v>1.3747579573916895</v>
      </c>
      <c r="O41" s="1">
        <v>1.2467299999999999</v>
      </c>
      <c r="P41" s="2">
        <v>51793</v>
      </c>
      <c r="Q41" s="2">
        <f t="shared" si="5"/>
        <v>1.03586</v>
      </c>
      <c r="R41" s="2">
        <f t="shared" si="10"/>
        <v>98.447489268842475</v>
      </c>
      <c r="S41" s="3">
        <f t="shared" si="11"/>
        <v>1.3732049194953617</v>
      </c>
      <c r="T41" s="1">
        <v>1.2449699999999999</v>
      </c>
      <c r="U41" s="2">
        <v>54803</v>
      </c>
      <c r="V41" s="2">
        <f t="shared" si="6"/>
        <v>1.09606</v>
      </c>
      <c r="W41" s="2">
        <f t="shared" si="12"/>
        <v>98.357263614781417</v>
      </c>
      <c r="X41" s="3">
        <f t="shared" si="13"/>
        <v>1.3712663757382437</v>
      </c>
      <c r="Y41" s="1">
        <v>1.2437400000000001</v>
      </c>
      <c r="Z41" s="2">
        <v>50068</v>
      </c>
      <c r="AA41" s="2">
        <f t="shared" si="7"/>
        <v>1.00136</v>
      </c>
      <c r="AB41" s="2">
        <f t="shared" si="14"/>
        <v>98.499196661950549</v>
      </c>
      <c r="AC41" s="3">
        <f t="shared" si="15"/>
        <v>1.3699115979988943</v>
      </c>
    </row>
    <row r="42" spans="1:29" x14ac:dyDescent="0.45">
      <c r="A42" s="1" t="s">
        <v>48</v>
      </c>
      <c r="B42" s="1">
        <v>0.92524600000000001</v>
      </c>
      <c r="C42" s="2">
        <v>3820792</v>
      </c>
      <c r="D42" s="3">
        <f t="shared" si="0"/>
        <v>76.415840000000003</v>
      </c>
      <c r="E42" s="1">
        <v>1.79671</v>
      </c>
      <c r="F42" s="2">
        <v>30087</v>
      </c>
      <c r="G42" s="2">
        <f t="shared" si="1"/>
        <v>0.60174000000000005</v>
      </c>
      <c r="H42" s="2">
        <f t="shared" si="2"/>
        <v>99.212545461778603</v>
      </c>
      <c r="I42" s="3">
        <f t="shared" si="3"/>
        <v>1.9418727560021876</v>
      </c>
      <c r="J42" s="1">
        <v>1.7989299999999999</v>
      </c>
      <c r="K42" s="2">
        <v>35223</v>
      </c>
      <c r="L42" s="2">
        <f t="shared" si="4"/>
        <v>0.70445999999999998</v>
      </c>
      <c r="M42" s="2">
        <f t="shared" si="8"/>
        <v>99.07812306977192</v>
      </c>
      <c r="N42" s="3">
        <f t="shared" si="9"/>
        <v>1.9442721179016174</v>
      </c>
      <c r="O42" s="1">
        <v>1.7980499999999999</v>
      </c>
      <c r="P42" s="2">
        <v>40500</v>
      </c>
      <c r="Q42" s="2">
        <f t="shared" si="5"/>
        <v>0.81</v>
      </c>
      <c r="R42" s="2">
        <f t="shared" si="10"/>
        <v>98.940010343405234</v>
      </c>
      <c r="S42" s="3">
        <f t="shared" si="11"/>
        <v>1.9433210194910326</v>
      </c>
      <c r="T42" s="1">
        <v>1.7978700000000001</v>
      </c>
      <c r="U42" s="2">
        <v>36718</v>
      </c>
      <c r="V42" s="2">
        <f t="shared" si="6"/>
        <v>0.73436000000000001</v>
      </c>
      <c r="W42" s="2">
        <f t="shared" si="12"/>
        <v>99.03899505652231</v>
      </c>
      <c r="X42" s="3">
        <f t="shared" si="13"/>
        <v>1.9431264766343221</v>
      </c>
      <c r="Y42" s="1">
        <v>1.7985899999999999</v>
      </c>
      <c r="Z42" s="2">
        <v>52258</v>
      </c>
      <c r="AA42" s="2">
        <f t="shared" si="7"/>
        <v>1.0451600000000001</v>
      </c>
      <c r="AB42" s="2">
        <f t="shared" si="14"/>
        <v>98.632273099399285</v>
      </c>
      <c r="AC42" s="3">
        <f t="shared" si="15"/>
        <v>1.9439046480611641</v>
      </c>
    </row>
    <row r="43" spans="1:29" x14ac:dyDescent="0.45">
      <c r="A43" s="1" t="s">
        <v>45</v>
      </c>
      <c r="B43" s="1">
        <v>0.93812399999999996</v>
      </c>
      <c r="C43" s="2">
        <v>4033919</v>
      </c>
      <c r="D43" s="3">
        <f t="shared" si="0"/>
        <v>80.678380000000004</v>
      </c>
      <c r="E43" s="1">
        <v>1.5601400000000001</v>
      </c>
      <c r="F43" s="2">
        <v>12672</v>
      </c>
      <c r="G43" s="2">
        <f t="shared" si="1"/>
        <v>0.25344</v>
      </c>
      <c r="H43" s="2">
        <f t="shared" si="2"/>
        <v>99.685863796471864</v>
      </c>
      <c r="I43" s="3">
        <f t="shared" si="3"/>
        <v>1.6630424123037042</v>
      </c>
      <c r="J43" s="1">
        <v>1.56037</v>
      </c>
      <c r="K43" s="2">
        <v>14271</v>
      </c>
      <c r="L43" s="2">
        <f t="shared" si="4"/>
        <v>0.28542000000000001</v>
      </c>
      <c r="M43" s="2">
        <f t="shared" si="8"/>
        <v>99.646224924199018</v>
      </c>
      <c r="N43" s="3">
        <f t="shared" si="9"/>
        <v>1.6632875824517868</v>
      </c>
      <c r="O43" s="1">
        <v>1.5610900000000001</v>
      </c>
      <c r="P43" s="2">
        <v>19537</v>
      </c>
      <c r="Q43" s="2">
        <f t="shared" si="5"/>
        <v>0.39073999999999998</v>
      </c>
      <c r="R43" s="2">
        <f t="shared" si="10"/>
        <v>99.515681896438679</v>
      </c>
      <c r="S43" s="3">
        <f t="shared" si="11"/>
        <v>1.6640550716110025</v>
      </c>
      <c r="T43" s="1">
        <v>1.56192</v>
      </c>
      <c r="U43" s="2">
        <v>13445</v>
      </c>
      <c r="V43" s="2">
        <f t="shared" si="6"/>
        <v>0.26889999999999997</v>
      </c>
      <c r="W43" s="2">
        <f t="shared" si="12"/>
        <v>99.666701289738342</v>
      </c>
      <c r="X43" s="3">
        <f t="shared" si="13"/>
        <v>1.6649398160584317</v>
      </c>
      <c r="Y43" s="1">
        <v>1.5620099999999999</v>
      </c>
      <c r="Z43" s="2">
        <v>19169</v>
      </c>
      <c r="AA43" s="2">
        <f t="shared" si="7"/>
        <v>0.38338</v>
      </c>
      <c r="AB43" s="2">
        <f t="shared" si="14"/>
        <v>99.524804538712857</v>
      </c>
      <c r="AC43" s="3">
        <f t="shared" si="15"/>
        <v>1.6650357522033334</v>
      </c>
    </row>
    <row r="44" spans="1:29" x14ac:dyDescent="0.45">
      <c r="A44" s="1" t="s">
        <v>46</v>
      </c>
      <c r="B44" s="1">
        <v>0.94010899999999997</v>
      </c>
      <c r="C44" s="2">
        <v>4040254</v>
      </c>
      <c r="D44" s="3">
        <f t="shared" si="0"/>
        <v>80.805080000000004</v>
      </c>
      <c r="E44" s="1">
        <v>1.5603499999999999</v>
      </c>
      <c r="F44" s="2">
        <v>13317</v>
      </c>
      <c r="G44" s="2">
        <f t="shared" si="1"/>
        <v>0.26634000000000002</v>
      </c>
      <c r="H44" s="2">
        <f t="shared" si="2"/>
        <v>99.670392010007291</v>
      </c>
      <c r="I44" s="3">
        <f t="shared" si="3"/>
        <v>1.6597543476341572</v>
      </c>
      <c r="J44" s="1">
        <v>1.5601</v>
      </c>
      <c r="K44" s="2">
        <v>14909</v>
      </c>
      <c r="L44" s="2">
        <f t="shared" si="4"/>
        <v>0.29818</v>
      </c>
      <c r="M44" s="2">
        <f t="shared" si="8"/>
        <v>99.630988546759681</v>
      </c>
      <c r="N44" s="3">
        <f t="shared" si="9"/>
        <v>1.6594884210235197</v>
      </c>
      <c r="O44" s="1">
        <v>1.56054</v>
      </c>
      <c r="P44" s="2">
        <v>11241</v>
      </c>
      <c r="Q44" s="2">
        <f t="shared" si="5"/>
        <v>0.22481999999999999</v>
      </c>
      <c r="R44" s="2">
        <f t="shared" si="10"/>
        <v>99.721774918111578</v>
      </c>
      <c r="S44" s="3">
        <f t="shared" si="11"/>
        <v>1.6599564518582421</v>
      </c>
      <c r="T44" s="1">
        <v>1.5611600000000001</v>
      </c>
      <c r="U44" s="2">
        <v>11538</v>
      </c>
      <c r="V44" s="2">
        <f t="shared" si="6"/>
        <v>0.23075999999999999</v>
      </c>
      <c r="W44" s="2">
        <f t="shared" si="12"/>
        <v>99.714423895131347</v>
      </c>
      <c r="X44" s="3">
        <f t="shared" si="13"/>
        <v>1.6606159498526236</v>
      </c>
      <c r="Y44" s="1">
        <v>1.5618300000000001</v>
      </c>
      <c r="Z44" s="2">
        <v>13633</v>
      </c>
      <c r="AA44" s="2">
        <f t="shared" si="7"/>
        <v>0.27266000000000001</v>
      </c>
      <c r="AB44" s="2">
        <f t="shared" si="14"/>
        <v>99.662570719563675</v>
      </c>
      <c r="AC44" s="3">
        <f t="shared" si="15"/>
        <v>1.6613286331691326</v>
      </c>
    </row>
    <row r="45" spans="1:29" x14ac:dyDescent="0.45">
      <c r="A45" s="1" t="s">
        <v>47</v>
      </c>
      <c r="B45" s="1">
        <v>0.93705099999999997</v>
      </c>
      <c r="C45" s="2">
        <v>4087300</v>
      </c>
      <c r="D45" s="3">
        <f t="shared" si="0"/>
        <v>81.745999999999995</v>
      </c>
      <c r="E45" s="1">
        <v>1.7327399999999999</v>
      </c>
      <c r="F45" s="2">
        <v>29725</v>
      </c>
      <c r="G45" s="2">
        <f t="shared" si="1"/>
        <v>0.59450000000000003</v>
      </c>
      <c r="H45" s="2">
        <f t="shared" si="2"/>
        <v>99.272747290387301</v>
      </c>
      <c r="I45" s="3">
        <f t="shared" si="3"/>
        <v>1.8491416155577445</v>
      </c>
      <c r="J45" s="1">
        <v>1.7332000000000001</v>
      </c>
      <c r="K45" s="2">
        <v>26584</v>
      </c>
      <c r="L45" s="2">
        <f t="shared" si="4"/>
        <v>0.53168000000000004</v>
      </c>
      <c r="M45" s="2">
        <f t="shared" si="8"/>
        <v>99.349595087221402</v>
      </c>
      <c r="N45" s="3">
        <f t="shared" si="9"/>
        <v>1.8496325173336352</v>
      </c>
      <c r="O45" s="1">
        <v>1.73262</v>
      </c>
      <c r="P45" s="2">
        <v>25564</v>
      </c>
      <c r="Q45" s="2">
        <f t="shared" si="5"/>
        <v>0.51127999999999996</v>
      </c>
      <c r="R45" s="2">
        <f t="shared" si="10"/>
        <v>99.374550436718607</v>
      </c>
      <c r="S45" s="3">
        <f t="shared" si="11"/>
        <v>1.8490135542249035</v>
      </c>
      <c r="T45" s="1">
        <v>1.73234</v>
      </c>
      <c r="U45" s="2">
        <v>25867</v>
      </c>
      <c r="V45" s="2">
        <f t="shared" si="6"/>
        <v>0.51734000000000002</v>
      </c>
      <c r="W45" s="2">
        <f t="shared" si="12"/>
        <v>99.367137229956199</v>
      </c>
      <c r="X45" s="3">
        <f t="shared" si="13"/>
        <v>1.8487147444482745</v>
      </c>
      <c r="Y45" s="1">
        <v>1.7326999999999999</v>
      </c>
      <c r="Z45" s="2">
        <v>27589</v>
      </c>
      <c r="AA45" s="2">
        <f t="shared" si="7"/>
        <v>0.55178000000000005</v>
      </c>
      <c r="AB45" s="2">
        <f t="shared" si="14"/>
        <v>99.325006728157945</v>
      </c>
      <c r="AC45" s="3">
        <f t="shared" si="15"/>
        <v>1.8490989284467974</v>
      </c>
    </row>
    <row r="46" spans="1:29" x14ac:dyDescent="0.45">
      <c r="A46" s="1" t="s">
        <v>38</v>
      </c>
      <c r="B46" s="1">
        <v>1.2341599999999999</v>
      </c>
      <c r="C46" s="2">
        <v>220057</v>
      </c>
      <c r="D46" s="3">
        <f t="shared" si="0"/>
        <v>4.4011399999999998</v>
      </c>
      <c r="E46" s="1">
        <v>1.2773300000000001</v>
      </c>
      <c r="F46" s="2">
        <v>110549</v>
      </c>
      <c r="G46" s="2">
        <f t="shared" si="1"/>
        <v>2.2109800000000002</v>
      </c>
      <c r="H46" s="2">
        <f t="shared" si="2"/>
        <v>49.763470373585029</v>
      </c>
      <c r="I46" s="3">
        <f t="shared" si="3"/>
        <v>1.0349792571465612</v>
      </c>
      <c r="J46" s="1">
        <v>1.2835700000000001</v>
      </c>
      <c r="K46" s="2">
        <v>77956</v>
      </c>
      <c r="L46" s="2">
        <f t="shared" si="4"/>
        <v>1.5591200000000001</v>
      </c>
      <c r="M46" s="2">
        <f t="shared" si="8"/>
        <v>64.574632936012037</v>
      </c>
      <c r="N46" s="3">
        <f t="shared" si="9"/>
        <v>1.0400353276722631</v>
      </c>
      <c r="O46" s="1">
        <v>1.28352</v>
      </c>
      <c r="P46" s="2">
        <v>82692</v>
      </c>
      <c r="Q46" s="2">
        <f t="shared" si="5"/>
        <v>1.65384</v>
      </c>
      <c r="R46" s="2">
        <f t="shared" si="10"/>
        <v>62.422463270879817</v>
      </c>
      <c r="S46" s="3">
        <f t="shared" si="11"/>
        <v>1.0399948142866404</v>
      </c>
      <c r="T46" s="1">
        <v>1.2856000000000001</v>
      </c>
      <c r="U46" s="2">
        <v>74983</v>
      </c>
      <c r="V46" s="2">
        <f t="shared" si="6"/>
        <v>1.49966</v>
      </c>
      <c r="W46" s="2">
        <f t="shared" si="12"/>
        <v>65.925646537033586</v>
      </c>
      <c r="X46" s="3">
        <f t="shared" si="13"/>
        <v>1.0416801711285411</v>
      </c>
      <c r="Y46" s="1">
        <v>1.2883899999999999</v>
      </c>
      <c r="Z46" s="2">
        <v>73417</v>
      </c>
      <c r="AA46" s="2">
        <f t="shared" si="7"/>
        <v>1.46834</v>
      </c>
      <c r="AB46" s="2">
        <f t="shared" si="14"/>
        <v>66.637280341002565</v>
      </c>
      <c r="AC46" s="3">
        <f t="shared" si="15"/>
        <v>1.0439408180462826</v>
      </c>
    </row>
    <row r="47" spans="1:29" x14ac:dyDescent="0.45">
      <c r="A47" s="1" t="s">
        <v>39</v>
      </c>
      <c r="B47" s="1">
        <v>0.24413299999999999</v>
      </c>
      <c r="C47" s="2">
        <v>543520</v>
      </c>
      <c r="D47" s="3">
        <f t="shared" si="0"/>
        <v>10.8704</v>
      </c>
      <c r="E47" s="1">
        <v>0.25658599999999998</v>
      </c>
      <c r="F47" s="2">
        <v>164216</v>
      </c>
      <c r="G47" s="2">
        <f t="shared" si="1"/>
        <v>3.2843200000000001</v>
      </c>
      <c r="H47" s="2">
        <f t="shared" si="2"/>
        <v>69.786576390933178</v>
      </c>
      <c r="I47" s="3">
        <f t="shared" si="3"/>
        <v>1.0510090811156214</v>
      </c>
      <c r="J47" s="1">
        <v>0.25662699999999999</v>
      </c>
      <c r="K47" s="2">
        <v>89424</v>
      </c>
      <c r="L47" s="2">
        <f t="shared" si="4"/>
        <v>1.7884800000000001</v>
      </c>
      <c r="M47" s="2">
        <f t="shared" si="8"/>
        <v>83.547247571386521</v>
      </c>
      <c r="N47" s="3">
        <f t="shared" si="9"/>
        <v>1.0511770223607624</v>
      </c>
      <c r="O47" s="1">
        <v>0.25214500000000001</v>
      </c>
      <c r="P47" s="2">
        <v>91344</v>
      </c>
      <c r="Q47" s="2">
        <f t="shared" si="5"/>
        <v>1.8268800000000001</v>
      </c>
      <c r="R47" s="2">
        <f t="shared" si="10"/>
        <v>83.193994701206947</v>
      </c>
      <c r="S47" s="3">
        <f t="shared" si="11"/>
        <v>1.0328181769773035</v>
      </c>
      <c r="T47" s="1">
        <v>0.25223200000000001</v>
      </c>
      <c r="U47" s="2">
        <v>84208</v>
      </c>
      <c r="V47" s="2">
        <f t="shared" si="6"/>
        <v>1.6841600000000001</v>
      </c>
      <c r="W47" s="2">
        <f t="shared" si="12"/>
        <v>84.506917868707689</v>
      </c>
      <c r="X47" s="3">
        <f t="shared" si="13"/>
        <v>1.0331745401072367</v>
      </c>
      <c r="Y47" s="1">
        <v>0.25242300000000001</v>
      </c>
      <c r="Z47" s="2">
        <v>83855</v>
      </c>
      <c r="AA47" s="2">
        <f t="shared" si="7"/>
        <v>1.6771</v>
      </c>
      <c r="AB47" s="2">
        <f t="shared" si="14"/>
        <v>84.571864880777156</v>
      </c>
      <c r="AC47" s="3">
        <f t="shared" si="15"/>
        <v>1.0339569005419178</v>
      </c>
    </row>
    <row r="48" spans="1:29" x14ac:dyDescent="0.45">
      <c r="A48" s="1" t="s">
        <v>40</v>
      </c>
      <c r="B48" s="1">
        <v>0.22519</v>
      </c>
      <c r="C48" s="2">
        <v>677377</v>
      </c>
      <c r="D48" s="3">
        <f t="shared" si="0"/>
        <v>13.54754</v>
      </c>
      <c r="E48" s="1">
        <v>0.233933</v>
      </c>
      <c r="F48" s="2">
        <v>195998</v>
      </c>
      <c r="G48" s="2">
        <f t="shared" si="1"/>
        <v>3.9199600000000001</v>
      </c>
      <c r="H48" s="2">
        <f t="shared" si="2"/>
        <v>71.065152787886205</v>
      </c>
      <c r="I48" s="3">
        <f t="shared" si="3"/>
        <v>1.0388249922287847</v>
      </c>
      <c r="J48" s="1">
        <v>0.23494200000000001</v>
      </c>
      <c r="K48" s="2">
        <v>111261</v>
      </c>
      <c r="L48" s="2">
        <f t="shared" si="4"/>
        <v>2.2252200000000002</v>
      </c>
      <c r="M48" s="2">
        <f t="shared" si="8"/>
        <v>83.574730172415073</v>
      </c>
      <c r="N48" s="3">
        <f t="shared" si="9"/>
        <v>1.0433056530041298</v>
      </c>
      <c r="O48" s="1">
        <v>0.235953</v>
      </c>
      <c r="P48" s="2">
        <v>105884</v>
      </c>
      <c r="Q48" s="2">
        <f t="shared" si="5"/>
        <v>2.11768</v>
      </c>
      <c r="R48" s="2">
        <f t="shared" si="10"/>
        <v>84.368527422690761</v>
      </c>
      <c r="S48" s="3">
        <f t="shared" si="11"/>
        <v>1.0477951951685243</v>
      </c>
      <c r="T48" s="1">
        <v>0.23608599999999999</v>
      </c>
      <c r="U48" s="2">
        <v>102571</v>
      </c>
      <c r="V48" s="2">
        <f t="shared" si="6"/>
        <v>2.0514199999999998</v>
      </c>
      <c r="W48" s="2">
        <f t="shared" si="12"/>
        <v>84.857619907378023</v>
      </c>
      <c r="X48" s="3">
        <f t="shared" si="13"/>
        <v>1.0483858075402992</v>
      </c>
      <c r="Y48" s="1">
        <v>0.23612900000000001</v>
      </c>
      <c r="Z48" s="2">
        <v>100154</v>
      </c>
      <c r="AA48" s="2">
        <f t="shared" si="7"/>
        <v>2.0030800000000002</v>
      </c>
      <c r="AB48" s="2">
        <f t="shared" si="14"/>
        <v>85.214437455065635</v>
      </c>
      <c r="AC48" s="3">
        <f t="shared" si="15"/>
        <v>1.0485767574048581</v>
      </c>
    </row>
    <row r="49" spans="1:29" x14ac:dyDescent="0.45">
      <c r="A49" s="1" t="s">
        <v>41</v>
      </c>
      <c r="B49" s="1">
        <v>1.0975900000000001</v>
      </c>
      <c r="C49" s="2">
        <v>324489</v>
      </c>
      <c r="D49" s="3">
        <f t="shared" si="0"/>
        <v>6.4897799999999997</v>
      </c>
      <c r="E49" s="1">
        <v>1.1387</v>
      </c>
      <c r="F49" s="2">
        <v>164145</v>
      </c>
      <c r="G49" s="2">
        <f t="shared" si="1"/>
        <v>3.2829000000000002</v>
      </c>
      <c r="H49" s="2">
        <f t="shared" si="2"/>
        <v>49.414309884156324</v>
      </c>
      <c r="I49" s="3">
        <f t="shared" si="3"/>
        <v>1.0374547873067357</v>
      </c>
      <c r="J49" s="1">
        <v>1.1478299999999999</v>
      </c>
      <c r="K49" s="2">
        <v>115117</v>
      </c>
      <c r="L49" s="2">
        <f t="shared" si="4"/>
        <v>2.3023400000000001</v>
      </c>
      <c r="M49" s="2">
        <f t="shared" si="8"/>
        <v>64.523604806326247</v>
      </c>
      <c r="N49" s="3">
        <f t="shared" si="9"/>
        <v>1.045773011780355</v>
      </c>
      <c r="O49" s="1">
        <v>1.1450899999999999</v>
      </c>
      <c r="P49" s="2">
        <v>128330</v>
      </c>
      <c r="Q49" s="2">
        <f t="shared" si="5"/>
        <v>2.5666000000000002</v>
      </c>
      <c r="R49" s="2">
        <f t="shared" si="10"/>
        <v>60.451664000936859</v>
      </c>
      <c r="S49" s="3">
        <f t="shared" si="11"/>
        <v>1.0432766333512513</v>
      </c>
      <c r="T49" s="1">
        <v>1.14696</v>
      </c>
      <c r="U49" s="2">
        <v>118076</v>
      </c>
      <c r="V49" s="2">
        <f t="shared" si="6"/>
        <v>2.3615200000000001</v>
      </c>
      <c r="W49" s="2">
        <f t="shared" si="12"/>
        <v>63.611709487840884</v>
      </c>
      <c r="X49" s="3">
        <f t="shared" si="13"/>
        <v>1.0449803660747636</v>
      </c>
      <c r="Y49" s="1">
        <v>1.1478900000000001</v>
      </c>
      <c r="Z49" s="2">
        <v>115634</v>
      </c>
      <c r="AA49" s="2">
        <f t="shared" si="7"/>
        <v>2.3126799999999998</v>
      </c>
      <c r="AB49" s="2">
        <f t="shared" si="14"/>
        <v>64.364277371497963</v>
      </c>
      <c r="AC49" s="3">
        <f t="shared" si="15"/>
        <v>1.0458276770014303</v>
      </c>
    </row>
    <row r="50" spans="1:29" x14ac:dyDescent="0.45">
      <c r="A50" s="1" t="s">
        <v>42</v>
      </c>
      <c r="B50" s="1">
        <v>1.2521500000000001</v>
      </c>
      <c r="C50" s="2">
        <v>423479</v>
      </c>
      <c r="D50" s="3">
        <f t="shared" si="0"/>
        <v>8.4695800000000006</v>
      </c>
      <c r="E50" s="1">
        <v>1.32372</v>
      </c>
      <c r="F50" s="2">
        <v>186378</v>
      </c>
      <c r="G50" s="2">
        <f t="shared" si="1"/>
        <v>3.72756</v>
      </c>
      <c r="H50" s="2">
        <f t="shared" si="2"/>
        <v>55.988844783330464</v>
      </c>
      <c r="I50" s="3">
        <f t="shared" si="3"/>
        <v>1.0571576887753065</v>
      </c>
      <c r="J50" s="1">
        <v>1.33369</v>
      </c>
      <c r="K50" s="2">
        <v>143421</v>
      </c>
      <c r="L50" s="2">
        <f t="shared" si="4"/>
        <v>2.86842</v>
      </c>
      <c r="M50" s="2">
        <f t="shared" si="8"/>
        <v>66.132677181158925</v>
      </c>
      <c r="N50" s="3">
        <f t="shared" si="9"/>
        <v>1.065119993610989</v>
      </c>
      <c r="O50" s="1">
        <v>1.3299099999999999</v>
      </c>
      <c r="P50" s="2">
        <v>159286</v>
      </c>
      <c r="Q50" s="2">
        <f t="shared" si="5"/>
        <v>3.1857199999999999</v>
      </c>
      <c r="R50" s="2">
        <f t="shared" si="10"/>
        <v>62.386328483820918</v>
      </c>
      <c r="S50" s="3">
        <f t="shared" si="11"/>
        <v>1.0621011859601484</v>
      </c>
      <c r="T50" s="1">
        <v>1.33273</v>
      </c>
      <c r="U50" s="2">
        <v>149274</v>
      </c>
      <c r="V50" s="2">
        <f t="shared" si="6"/>
        <v>2.9854799999999999</v>
      </c>
      <c r="W50" s="2">
        <f t="shared" si="12"/>
        <v>64.750554336814815</v>
      </c>
      <c r="X50" s="3">
        <f t="shared" si="13"/>
        <v>1.064353312302839</v>
      </c>
      <c r="Y50" s="1">
        <v>1.3332299999999999</v>
      </c>
      <c r="Z50" s="2">
        <v>145263</v>
      </c>
      <c r="AA50" s="2">
        <f t="shared" si="7"/>
        <v>2.9052600000000002</v>
      </c>
      <c r="AB50" s="2">
        <f t="shared" si="14"/>
        <v>65.697708741165442</v>
      </c>
      <c r="AC50" s="3">
        <f t="shared" si="15"/>
        <v>1.064752625484167</v>
      </c>
    </row>
    <row r="51" spans="1:29" x14ac:dyDescent="0.45">
      <c r="A51" s="1" t="s">
        <v>43</v>
      </c>
      <c r="B51" s="1">
        <v>1.3212900000000001</v>
      </c>
      <c r="C51" s="2">
        <v>307549</v>
      </c>
      <c r="D51" s="3">
        <f t="shared" si="0"/>
        <v>6.1509799999999997</v>
      </c>
      <c r="E51" s="1">
        <v>1.3684400000000001</v>
      </c>
      <c r="F51" s="2">
        <v>112990</v>
      </c>
      <c r="G51" s="2">
        <f t="shared" si="1"/>
        <v>2.2597999999999998</v>
      </c>
      <c r="H51" s="2">
        <f t="shared" si="2"/>
        <v>63.261138875431236</v>
      </c>
      <c r="I51" s="3">
        <f t="shared" si="3"/>
        <v>1.03568482316524</v>
      </c>
      <c r="J51" s="1">
        <v>1.37582</v>
      </c>
      <c r="K51" s="2">
        <v>72377</v>
      </c>
      <c r="L51" s="2">
        <f t="shared" si="4"/>
        <v>1.44754</v>
      </c>
      <c r="M51" s="2">
        <f t="shared" si="8"/>
        <v>76.466514279025461</v>
      </c>
      <c r="N51" s="3">
        <f t="shared" si="9"/>
        <v>1.0412702737476254</v>
      </c>
      <c r="O51" s="1">
        <v>1.3725000000000001</v>
      </c>
      <c r="P51" s="2">
        <v>78910</v>
      </c>
      <c r="Q51" s="2">
        <f t="shared" si="5"/>
        <v>1.5782</v>
      </c>
      <c r="R51" s="2">
        <f t="shared" si="10"/>
        <v>74.34229992619062</v>
      </c>
      <c r="S51" s="3">
        <f t="shared" si="11"/>
        <v>1.0387575778216742</v>
      </c>
      <c r="T51" s="1">
        <v>1.3750500000000001</v>
      </c>
      <c r="U51" s="2">
        <v>73007</v>
      </c>
      <c r="V51" s="2">
        <f t="shared" si="6"/>
        <v>1.46014</v>
      </c>
      <c r="W51" s="2">
        <f t="shared" si="12"/>
        <v>76.261668872277269</v>
      </c>
      <c r="X51" s="3">
        <f t="shared" si="13"/>
        <v>1.040687509933474</v>
      </c>
      <c r="Y51" s="1">
        <v>1.3749499999999999</v>
      </c>
      <c r="Z51" s="2">
        <v>72168</v>
      </c>
      <c r="AA51" s="2">
        <f t="shared" si="7"/>
        <v>1.44336</v>
      </c>
      <c r="AB51" s="2">
        <f t="shared" si="14"/>
        <v>76.534470929835578</v>
      </c>
      <c r="AC51" s="3">
        <f t="shared" si="15"/>
        <v>1.0406118263212465</v>
      </c>
    </row>
    <row r="52" spans="1:29" ht="14.65" thickBot="1" x14ac:dyDescent="0.5">
      <c r="A52" s="4" t="s">
        <v>44</v>
      </c>
      <c r="B52" s="4">
        <v>1.5669</v>
      </c>
      <c r="C52" s="5">
        <v>260110</v>
      </c>
      <c r="D52" s="6">
        <f t="shared" si="0"/>
        <v>5.2022000000000004</v>
      </c>
      <c r="E52" s="4">
        <v>1.67631</v>
      </c>
      <c r="F52" s="5">
        <v>3944</v>
      </c>
      <c r="G52" s="5">
        <f t="shared" si="1"/>
        <v>7.8880000000000006E-2</v>
      </c>
      <c r="H52" s="5">
        <f t="shared" si="2"/>
        <v>98.483718426819422</v>
      </c>
      <c r="I52" s="6">
        <f t="shared" si="3"/>
        <v>1.0698257706299061</v>
      </c>
      <c r="J52" s="4">
        <v>1.67702</v>
      </c>
      <c r="K52" s="5">
        <v>3108</v>
      </c>
      <c r="L52" s="5">
        <f t="shared" si="4"/>
        <v>6.216E-2</v>
      </c>
      <c r="M52" s="5">
        <f t="shared" si="8"/>
        <v>98.805120910384076</v>
      </c>
      <c r="N52" s="6">
        <f t="shared" si="9"/>
        <v>1.0702788946327142</v>
      </c>
      <c r="O52" s="4">
        <v>1.6767099999999999</v>
      </c>
      <c r="P52" s="5">
        <v>3197</v>
      </c>
      <c r="Q52" s="5">
        <f t="shared" si="5"/>
        <v>6.3939999999999997E-2</v>
      </c>
      <c r="R52" s="5">
        <f t="shared" si="10"/>
        <v>98.77090461727731</v>
      </c>
      <c r="S52" s="6">
        <f t="shared" si="11"/>
        <v>1.0700810517582489</v>
      </c>
      <c r="T52" s="4">
        <v>1.67693</v>
      </c>
      <c r="U52" s="5">
        <v>3207</v>
      </c>
      <c r="V52" s="5">
        <f t="shared" si="6"/>
        <v>6.4140000000000003E-2</v>
      </c>
      <c r="W52" s="5">
        <f t="shared" si="12"/>
        <v>98.767060089961944</v>
      </c>
      <c r="X52" s="6">
        <f t="shared" si="13"/>
        <v>1.0702214563788373</v>
      </c>
      <c r="Y52" s="4">
        <v>1.6766799999999999</v>
      </c>
      <c r="Z52" s="5">
        <v>3247</v>
      </c>
      <c r="AA52" s="5">
        <f t="shared" si="7"/>
        <v>6.4939999999999998E-2</v>
      </c>
      <c r="AB52" s="5">
        <f t="shared" si="14"/>
        <v>98.751681980700468</v>
      </c>
      <c r="AC52" s="6">
        <f t="shared" si="15"/>
        <v>1.0700619056736231</v>
      </c>
    </row>
    <row r="55" spans="1:29" x14ac:dyDescent="0.45">
      <c r="B55" t="s">
        <v>52</v>
      </c>
      <c r="C55" t="s">
        <v>96</v>
      </c>
    </row>
    <row r="56" spans="1:29" x14ac:dyDescent="0.45">
      <c r="A56" s="14" t="s">
        <v>94</v>
      </c>
      <c r="B56">
        <f>AVERAGE(H3:H52)</f>
        <v>84.82889550401444</v>
      </c>
      <c r="C56">
        <f>GEOMEAN(I3:I52)</f>
        <v>1.2765635457016222</v>
      </c>
    </row>
    <row r="57" spans="1:29" x14ac:dyDescent="0.45">
      <c r="A57" t="s">
        <v>70</v>
      </c>
      <c r="B57">
        <f>AVERAGE(M3:M52)</f>
        <v>91.101983976654481</v>
      </c>
      <c r="C57">
        <f>GEOMEAN(N3:N52)</f>
        <v>1.2882754000031833</v>
      </c>
    </row>
    <row r="58" spans="1:29" x14ac:dyDescent="0.45">
      <c r="A58" t="s">
        <v>66</v>
      </c>
      <c r="B58">
        <f>AVERAGE(R3:R52)</f>
        <v>90.934356502744308</v>
      </c>
      <c r="C58">
        <f>GEOMEAN(S3:S52)</f>
        <v>1.2929466874122342</v>
      </c>
    </row>
    <row r="59" spans="1:29" x14ac:dyDescent="0.45">
      <c r="A59" t="s">
        <v>95</v>
      </c>
      <c r="B59">
        <f>AVERAGE(W3:W52)</f>
        <v>91.56904542528973</v>
      </c>
      <c r="C59">
        <f>GEOMEAN(X3:X52)</f>
        <v>1.2947451667886989</v>
      </c>
    </row>
    <row r="60" spans="1:29" x14ac:dyDescent="0.45">
      <c r="A60" t="s">
        <v>68</v>
      </c>
      <c r="B60">
        <f>AVERAGE(AB3:AB52)</f>
        <v>91.738238839265165</v>
      </c>
      <c r="C60">
        <f>GEOMEAN(AC3:AC52)</f>
        <v>1.2955379382884658</v>
      </c>
    </row>
  </sheetData>
  <mergeCells count="6">
    <mergeCell ref="Y1:AC1"/>
    <mergeCell ref="B1:D1"/>
    <mergeCell ref="E1:I1"/>
    <mergeCell ref="J1:N1"/>
    <mergeCell ref="O1:S1"/>
    <mergeCell ref="T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D_JOLT_Baseline</vt:lpstr>
      <vt:lpstr>FNL+MMA_Baseline</vt:lpstr>
      <vt:lpstr>DJOLT_Design</vt:lpstr>
      <vt:lpstr>DJOLT_Space</vt:lpstr>
      <vt:lpstr>FNL_Design</vt:lpstr>
      <vt:lpstr>FNL_space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 Shah</dc:creator>
  <cp:lastModifiedBy>Monil Shah</cp:lastModifiedBy>
  <dcterms:created xsi:type="dcterms:W3CDTF">2022-01-18T05:24:06Z</dcterms:created>
  <dcterms:modified xsi:type="dcterms:W3CDTF">2022-01-28T00:58:17Z</dcterms:modified>
</cp:coreProperties>
</file>