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a05e603c4159e5/Desktop/Finance_Website/Data/"/>
    </mc:Choice>
  </mc:AlternateContent>
  <xr:revisionPtr revIDLastSave="6" documentId="8_{6D3A05CF-E458-4BEC-9290-3739913E9615}" xr6:coauthVersionLast="47" xr6:coauthVersionMax="47" xr10:uidLastSave="{618779F8-8318-41BB-B199-08D084850D0A}"/>
  <bookViews>
    <workbookView xWindow="-110" yWindow="-110" windowWidth="22620" windowHeight="13500" xr2:uid="{370268C6-A97D-4F2E-92D3-A96CE380A97E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 a="1"/>
  <c r="D17" i="1"/>
  <c r="G13" i="1" a="1"/>
  <c r="G13" i="1"/>
  <c r="G18" i="1" a="1"/>
  <c r="G18" i="1"/>
  <c r="E18" i="1" a="1"/>
  <c r="E18" i="1"/>
  <c r="E17" i="1" a="1"/>
  <c r="E17" i="1"/>
  <c r="E7" i="1" a="1"/>
  <c r="E7" i="1"/>
  <c r="F15" i="1" a="1"/>
  <c r="F15" i="1"/>
  <c r="F5" i="1" a="1"/>
  <c r="F5" i="1"/>
  <c r="E16" i="1" a="1"/>
  <c r="E16" i="1"/>
  <c r="H17" i="1" a="1"/>
  <c r="H17" i="1"/>
  <c r="F16" i="1" a="1"/>
  <c r="F16" i="1"/>
  <c r="F10" i="1" a="1"/>
  <c r="F10" i="1"/>
  <c r="H7" i="1" a="1"/>
  <c r="H7" i="1"/>
  <c r="E6" i="1" a="1"/>
  <c r="E6" i="1"/>
  <c r="H13" i="1" a="1"/>
  <c r="H13" i="1"/>
  <c r="H18" i="1" a="1"/>
  <c r="H18" i="1"/>
  <c r="G12" i="1" a="1"/>
  <c r="G12" i="1"/>
  <c r="G17" i="1" a="1"/>
  <c r="G17" i="1"/>
  <c r="F11" i="1" a="1"/>
  <c r="F11" i="1"/>
  <c r="D10" i="1" a="1"/>
  <c r="D10" i="1"/>
  <c r="D15" i="1" a="1"/>
  <c r="D15" i="1"/>
  <c r="H12" i="1" a="1"/>
  <c r="H12" i="1"/>
  <c r="H8" i="1" a="1"/>
  <c r="H8" i="1"/>
  <c r="G16" i="1" a="1"/>
  <c r="G16" i="1"/>
  <c r="D5" i="1" a="1"/>
  <c r="D5" i="1"/>
  <c r="D6" i="1" a="1"/>
  <c r="D6" i="1"/>
  <c r="H11" i="1" a="1"/>
  <c r="H11" i="1"/>
  <c r="D7" i="1" a="1"/>
  <c r="D7" i="1"/>
  <c r="D11" i="1" a="1"/>
  <c r="D11" i="1"/>
  <c r="D4" i="1" a="1"/>
  <c r="D4" i="1"/>
  <c r="F17" i="1" a="1"/>
  <c r="F17" i="1"/>
  <c r="F12" i="1" a="1"/>
  <c r="F12" i="1"/>
  <c r="G7" i="1" a="1"/>
  <c r="G7" i="1"/>
  <c r="F7" i="1" a="1"/>
  <c r="F7" i="1"/>
  <c r="E8" i="1" a="1"/>
  <c r="E8" i="1"/>
  <c r="D8" i="1" a="1"/>
  <c r="D8" i="1"/>
  <c r="D18" i="1" a="1"/>
  <c r="D18" i="1"/>
  <c r="E15" i="1" a="1"/>
  <c r="E15" i="1"/>
  <c r="F13" i="1" a="1"/>
  <c r="F13" i="1"/>
  <c r="F18" i="1" a="1"/>
  <c r="F18" i="1"/>
  <c r="E5" i="1" a="1"/>
  <c r="E5" i="1"/>
  <c r="H6" i="1" a="1"/>
  <c r="H6" i="1"/>
  <c r="H16" i="1" a="1"/>
  <c r="H16" i="1"/>
  <c r="G15" i="1" a="1"/>
  <c r="G15" i="1"/>
  <c r="G10" i="1" a="1"/>
  <c r="G10" i="1"/>
  <c r="G5" i="1" a="1"/>
  <c r="G5" i="1"/>
  <c r="H14" i="1" a="1"/>
  <c r="H14" i="1"/>
  <c r="D9" i="1" a="1"/>
  <c r="D9" i="1"/>
  <c r="D14" i="1" a="1"/>
  <c r="D14" i="1"/>
  <c r="H15" i="1" a="1"/>
  <c r="H15" i="1"/>
  <c r="H9" i="1" a="1"/>
  <c r="H9" i="1"/>
  <c r="D12" i="1" a="1"/>
  <c r="D12" i="1"/>
  <c r="E10" i="1" a="1"/>
  <c r="E10" i="1"/>
  <c r="H10" i="1" a="1"/>
  <c r="H10" i="1"/>
  <c r="D16" i="1" a="1"/>
  <c r="D16" i="1"/>
  <c r="E12" i="1" a="1"/>
  <c r="E12" i="1"/>
  <c r="G8" i="1" a="1"/>
  <c r="G8" i="1"/>
  <c r="E9" i="1" a="1"/>
  <c r="E9" i="1"/>
  <c r="G9" i="1" a="1"/>
  <c r="G9" i="1"/>
  <c r="H5" i="1" a="1"/>
  <c r="H5" i="1"/>
  <c r="F4" i="1" a="1"/>
  <c r="F4" i="1"/>
  <c r="F14" i="1" a="1"/>
  <c r="F14" i="1"/>
  <c r="E4" i="1" a="1"/>
  <c r="E4" i="1"/>
  <c r="E14" i="1" a="1"/>
  <c r="E14" i="1"/>
  <c r="F8" i="1" a="1"/>
  <c r="F8" i="1"/>
  <c r="E11" i="1" a="1"/>
  <c r="E11" i="1"/>
  <c r="D13" i="1" a="1"/>
  <c r="D13" i="1"/>
  <c r="E13" i="1" a="1"/>
  <c r="E13" i="1"/>
  <c r="F6" i="1" a="1"/>
  <c r="F6" i="1"/>
  <c r="H4" i="1" a="1"/>
  <c r="H4" i="1"/>
  <c r="G14" i="1" a="1"/>
  <c r="G14" i="1"/>
  <c r="G4" i="1" a="1"/>
  <c r="G4" i="1"/>
  <c r="G11" i="1" a="1"/>
  <c r="G11" i="1"/>
  <c r="F9" i="1" a="1"/>
  <c r="F9" i="1"/>
  <c r="G6" i="1" a="1"/>
  <c r="G6" i="1"/>
  <c r="C15" i="1"/>
  <c r="C16" i="1" s="1"/>
  <c r="C10" i="1" l="1"/>
  <c r="C11" i="1" s="1"/>
  <c r="C12" i="1" s="1"/>
  <c r="C13" i="1" s="1"/>
  <c r="C5" i="1"/>
  <c r="C6" i="1" s="1"/>
  <c r="C7" i="1" s="1"/>
  <c r="C8" i="1" s="1"/>
  <c r="H2" i="1"/>
  <c r="G2" i="1"/>
  <c r="F2" i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<sst xmlns="http://schemas.openxmlformats.org/spreadsheetml/2006/main" count="40" uniqueCount="19">
  <si>
    <t>BSF</t>
  </si>
  <si>
    <t>BSFR AB Equity</t>
  </si>
  <si>
    <t>Alinma</t>
  </si>
  <si>
    <t>ALINMA AB Equity</t>
  </si>
  <si>
    <t>SABB</t>
  </si>
  <si>
    <t>SABB AB Equity</t>
  </si>
  <si>
    <t>Riyad</t>
  </si>
  <si>
    <t>RIBL AB Equity</t>
  </si>
  <si>
    <t>ANB</t>
  </si>
  <si>
    <t>ARNB AB Equity</t>
  </si>
  <si>
    <t>Bank</t>
  </si>
  <si>
    <t xml:space="preserve">Ticker </t>
  </si>
  <si>
    <t>Item</t>
  </si>
  <si>
    <t>Y</t>
  </si>
  <si>
    <t>FPR=</t>
  </si>
  <si>
    <t>Total Deposits</t>
  </si>
  <si>
    <t>Net Income</t>
  </si>
  <si>
    <t>ROE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</si>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</sst>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3" borderId="1" xfId="0" applyFill="1" applyBorder="1"/>
    <xf numFmtId="164" fontId="3" fillId="0" borderId="0" xfId="1" applyNumberFormat="1" applyFont="1"/>
    <xf numFmtId="164" fontId="3" fillId="0" borderId="1" xfId="1" applyNumberFormat="1" applyFont="1" applyBorder="1"/>
    <xf numFmtId="165" fontId="3" fillId="0" borderId="0" xfId="1" applyNumberFormat="1" applyFont="1"/>
    <xf numFmtId="165" fontId="3" fillId="0" borderId="1" xfId="1" applyNumberFormat="1" applyFont="1" applyBorder="1"/>
    <xf numFmtId="43" fontId="3" fillId="0" borderId="0" xfId="1" applyFont="1"/>
    <xf numFmtId="43" fontId="3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Data...848791048</v>
        <stp/>
        <stp>BQL|17666919130156194486</stp>
        <tr r="H5" s="1"/>
      </tp>
      <tp t="s">
        <v>#N/A Requesting Data...925636880</v>
        <stp/>
        <stp>BQL|14565202448518595508</stp>
        <tr r="G13" s="1"/>
      </tp>
      <tp t="s">
        <v>#N/A Requesting Data...2381879353</v>
        <stp/>
        <stp>BQL|12679643654397465850</stp>
        <tr r="G11" s="1"/>
      </tp>
      <tp t="s">
        <v>#N/A Requesting Data...3163016443</v>
        <stp/>
        <stp>BQL|15268189497121454268</stp>
        <tr r="H10" s="1"/>
      </tp>
      <tp t="s">
        <v>#N/A Requesting Data...1943195778</v>
        <stp/>
        <stp>BQL|13569267124228714599</stp>
        <tr r="G8" s="1"/>
      </tp>
      <tp t="s">
        <v>#N/A Requesting Data...3316907943</v>
        <stp/>
        <stp>BQL|16913825830406389501</stp>
        <tr r="H16" s="1"/>
      </tp>
      <tp t="s">
        <v>#N/A Requesting Data...3001134623</v>
        <stp/>
        <stp>BQL|11985743525903699957</stp>
        <tr r="G18" s="1"/>
      </tp>
      <tp t="s">
        <v>#N/A Requesting Data...3618222414</v>
        <stp/>
        <stp>BQL|13020003920519828546</stp>
        <tr r="F17" s="1"/>
      </tp>
      <tp t="s">
        <v>#N/A Requesting Data...3873941831</v>
        <stp/>
        <stp>BQL|14778807857400359540</stp>
        <tr r="F14" s="1"/>
      </tp>
      <tp t="s">
        <v>#N/A Requesting Data...3075010017</v>
        <stp/>
        <stp>BQL|10683270202018059652</stp>
        <tr r="D7" s="1"/>
      </tp>
      <tp t="s">
        <v>#N/A Requesting Data...3684628864</v>
        <stp/>
        <stp>BQL|15140220281190211332</stp>
        <tr r="F4" s="1"/>
      </tp>
      <tp t="s">
        <v>#N/A Requesting Data...2607748149</v>
        <stp/>
        <stp>BQL|10723373460798657192</stp>
        <tr r="E6" s="1"/>
      </tp>
      <tp t="s">
        <v>#N/A Requesting Data...1621400744</v>
        <stp/>
        <stp>BQL|12561603407256731907</stp>
        <tr r="E17" s="1"/>
      </tp>
      <tp t="s">
        <v>#N/A Requesting Data...1842196308</v>
        <stp/>
        <stp>BQL|13132146939079020397</stp>
        <tr r="G10" s="1"/>
      </tp>
      <tp t="s">
        <v>#N/A Requesting Data...1173880994</v>
        <stp/>
        <stp>BQL|14164197410697176982</stp>
        <tr r="G15" s="1"/>
      </tp>
      <tp t="s">
        <v>#N/A Requesting Data...1185003979</v>
        <stp/>
        <stp>BQL|17184680577889389600</stp>
        <tr r="G6" s="1"/>
      </tp>
      <tp t="s">
        <v>#N/A Requesting Data...3878208261</v>
        <stp/>
        <stp>BQL|17260131338734385879</stp>
        <tr r="E7" s="1"/>
      </tp>
      <tp t="s">
        <v>#N/A Requesting Data...2671044794</v>
        <stp/>
        <stp>BQL|11747794435495180815</stp>
        <tr r="G5" s="1"/>
      </tp>
      <tp t="s">
        <v>#N/A Requesting Data...3325955911</v>
        <stp/>
        <stp>BQL|11213384252617307709</stp>
        <tr r="G12" s="1"/>
      </tp>
      <tp t="s">
        <v>#N/A Requesting Data...2311897924</v>
        <stp/>
        <stp>BQL|11382596140472862585</stp>
        <tr r="E13" s="1"/>
      </tp>
      <tp t="s">
        <v>#N/A Requesting Data...3570130342</v>
        <stp/>
        <stp>BQL|15807170348144942269</stp>
        <tr r="H11" s="1"/>
      </tp>
      <tp t="s">
        <v>#N/A Requesting Data...2361270191</v>
        <stp/>
        <stp>BQL|15156950240895607804</stp>
        <tr r="D16" s="1"/>
      </tp>
      <tp t="s">
        <v>#N/A Requesting Data...1489062693</v>
        <stp/>
        <stp>BQL|16107380761901529738</stp>
        <tr r="F8" s="1"/>
      </tp>
      <tp t="s">
        <v>#N/A Requesting Data...1594010077</v>
        <stp/>
        <stp>BQL|11432330348814194704</stp>
        <tr r="E8" s="1"/>
      </tp>
      <tp t="s">
        <v>#N/A Requesting Data...1835509022</v>
        <stp/>
        <stp>BQL|12643331597159880584</stp>
        <tr r="D17" s="1"/>
      </tp>
      <tp t="s">
        <v>#N/A Requesting Data...2223973309</v>
        <stp/>
        <stp>BQL|15969173945562937175</stp>
        <tr r="D6" s="1"/>
      </tp>
      <tp t="s">
        <v>#N/A Requesting Data...3872285026</v>
        <stp/>
        <stp>BQL|15698688204532054232</stp>
        <tr r="E11" s="1"/>
      </tp>
      <tp t="s">
        <v>#N/A Requesting Data...2985748099</v>
        <stp/>
        <stp>BQL|10232368397239161082</stp>
        <tr r="G4" s="1"/>
      </tp>
      <tp t="s">
        <v>#N/A Requesting Data...3684578624</v>
        <stp/>
        <stp>BQL|17665382274864825570</stp>
        <tr r="G14" s="1"/>
      </tp>
      <tp t="s">
        <v>#N/A Requesting Data...1857931280</v>
        <stp/>
        <stp>BQL|13049078168462907576</stp>
        <tr r="H8" s="1"/>
      </tp>
      <tp t="s">
        <v>#N/A Requesting Data...3239158941</v>
        <stp/>
        <stp>BQL|10764870064535234970</stp>
        <tr r="H14" s="1"/>
      </tp>
      <tp t="s">
        <v>#N/A Requesting Data...2610865859</v>
        <stp/>
        <stp>BQL|10494456428202870618</stp>
        <tr r="H18" s="1"/>
      </tp>
      <tp t="s">
        <v>#N/A Requesting Data...1905423987</v>
        <stp/>
        <stp>BQL|11975643676842443031</stp>
        <tr r="G9" s="1"/>
      </tp>
      <tp t="s">
        <v>#N/A Requesting Data...3866722462</v>
        <stp/>
        <stp>BQL|13814788853193040370</stp>
        <tr r="F11" s="1"/>
      </tp>
      <tp t="s">
        <v>#N/A Requesting Data...2163873202</v>
        <stp/>
        <stp>BQL|10352533391754226956</stp>
        <tr r="E4" s="1"/>
      </tp>
      <tp t="s">
        <v>#N/A Requesting Data...1132929388</v>
        <stp/>
        <stp>BQL|12001563369840840059</stp>
        <tr r="H13" s="1"/>
      </tp>
      <tp t="s">
        <v>#N/A Requesting Data...4187059138</v>
        <stp/>
        <stp>BQL|15451475557635025142</stp>
        <tr r="F9" s="1"/>
      </tp>
    </main>
    <main first="bofaddin.rtdserver">
      <tp t="s">
        <v>#N/A Requesting Data...3141848704</v>
        <stp/>
        <stp>BQL|1247919769900426215</stp>
        <tr r="H9" s="1"/>
      </tp>
      <tp t="s">
        <v>#N/A Requesting Data...3173334251</v>
        <stp/>
        <stp>BQL|2793545369374609905</stp>
        <tr r="F5" s="1"/>
      </tp>
      <tp t="s">
        <v>#N/A Requesting Data...2646274243</v>
        <stp/>
        <stp>BQL|7486323295338688873</stp>
        <tr r="G17" s="1"/>
      </tp>
      <tp t="s">
        <v>#N/A Requesting Data...3830873673</v>
        <stp/>
        <stp>BQL|9812953295357044012</stp>
        <tr r="D10" s="1"/>
      </tp>
      <tp t="s">
        <v>#N/A Requesting Data...3041083596</v>
        <stp/>
        <stp>BQL|5901247482586778785</stp>
        <tr r="D5" s="1"/>
      </tp>
      <tp t="s">
        <v>#N/A Requesting Data...3371750555</v>
        <stp/>
        <stp>BQL|9491512122612359335</stp>
        <tr r="G16" s="1"/>
      </tp>
      <tp t="s">
        <v>#N/A Requesting Data...1943844086</v>
        <stp/>
        <stp>BQL|9809987370038105047</stp>
        <tr r="H17" s="1"/>
      </tp>
      <tp t="s">
        <v>#N/A Requesting Data...4247094078</v>
        <stp/>
        <stp>BQL|7196252737027922943</stp>
        <tr r="E9" s="1"/>
      </tp>
      <tp t="s">
        <v>#N/A Requesting Data...2324050837</v>
        <stp/>
        <stp>BQL|4610823731053044403</stp>
        <tr r="E12" s="1"/>
      </tp>
      <tp t="s">
        <v>#N/A Requesting Data...1853575222</v>
        <stp/>
        <stp>BQL|1519783321499838555</stp>
        <tr r="H7" s="1"/>
      </tp>
      <tp t="s">
        <v>#N/A Requesting Data...2621147396</v>
        <stp/>
        <stp>BQL|9775563401013905697</stp>
        <tr r="D9" s="1"/>
      </tp>
      <tp t="s">
        <v>#N/A Requesting Data...4258319287</v>
        <stp/>
        <stp>BQL|11748526091902421</stp>
        <tr r="F6" s="1"/>
      </tp>
      <tp t="s">
        <v>#N/A Requesting Data...2152640750</v>
        <stp/>
        <stp>BQL|3384224271838395441</stp>
        <tr r="E14" s="1"/>
      </tp>
      <tp t="s">
        <v>#N/A Requesting Data...2420507427</v>
        <stp/>
        <stp>BQL|8803548060807435689</stp>
        <tr r="F12" s="1"/>
      </tp>
      <tp t="s">
        <v>#N/A Requesting Data...1051325913</v>
        <stp/>
        <stp>BQL|5845782197097953718</stp>
        <tr r="F16" s="1"/>
      </tp>
      <tp t="s">
        <v>#N/A Requesting Data...2654317835</v>
        <stp/>
        <stp>BQL|6398940508385890150</stp>
        <tr r="F15" s="1"/>
      </tp>
      <tp t="s">
        <v>#N/A Requesting Data...1950180921</v>
        <stp/>
        <stp>BQL|6027285431717728462</stp>
        <tr r="H15" s="1"/>
      </tp>
      <tp t="s">
        <v>#N/A Requesting Data...2286322732</v>
        <stp/>
        <stp>BQL|6480140348151801685</stp>
        <tr r="F10" s="1"/>
      </tp>
      <tp t="s">
        <v>#N/A Requesting Data...1322356462</v>
        <stp/>
        <stp>BQL|1619708365241612555</stp>
        <tr r="D11" s="1"/>
      </tp>
      <tp t="s">
        <v>#N/A Requesting Data...4007891993</v>
        <stp/>
        <stp>BQL|3066031224871608565</stp>
        <tr r="G7" s="1"/>
      </tp>
      <tp t="s">
        <v>#N/A Requesting Data...4047014621</v>
        <stp/>
        <stp>BQL|3745230034841074636</stp>
        <tr r="D8" s="1"/>
      </tp>
      <tp t="s">
        <v>#N/A Requesting Data...3744277340</v>
        <stp/>
        <stp>BQL|7194625857273855101</stp>
        <tr r="H12" s="1"/>
      </tp>
      <tp t="s">
        <v>#N/A Requesting Data...3875412284</v>
        <stp/>
        <stp>BQL|4024706257699978953</stp>
        <tr r="E10" s="1"/>
      </tp>
      <tp t="s">
        <v>#N/A Requesting Data...2109874025</v>
        <stp/>
        <stp>BQL|9906491207582326887</stp>
        <tr r="E15" s="1"/>
      </tp>
      <tp t="s">
        <v>#N/A Requesting Data...1562914295</v>
        <stp/>
        <stp>BQL|5906229886471740966</stp>
        <tr r="F7" s="1"/>
      </tp>
      <tp t="s">
        <v>#N/A Requesting Data...999291259</v>
        <stp/>
        <stp>BQL|7447602032066874374</stp>
        <tr r="D14" s="1"/>
      </tp>
      <tp t="s">
        <v>#N/A Requesting Data...1806587858</v>
        <stp/>
        <stp>BQL|6942131336857551364</stp>
        <tr r="F13" s="1"/>
      </tp>
      <tp t="s">
        <v>#N/A Requesting Data...1351547981</v>
        <stp/>
        <stp>BQL|8505229786071812345</stp>
        <tr r="D4" s="1"/>
      </tp>
      <tp t="s">
        <v>#N/A Requesting Data...3051008792</v>
        <stp/>
        <stp>BQL|9354094345149199447</stp>
        <tr r="D13" s="1"/>
      </tp>
      <tp t="s">
        <v>#N/A Requesting Data...3003105844</v>
        <stp/>
        <stp>BQL|5536152475740120303</stp>
        <tr r="F18" s="1"/>
      </tp>
      <tp t="s">
        <v>#N/A Requesting Data...3954204137</v>
        <stp/>
        <stp>BQL|3260224821244333688</stp>
        <tr r="H6" s="1"/>
      </tp>
      <tp t="s">
        <v>#N/A Requesting Data...1128548924</v>
        <stp/>
        <stp>BQL|4084604605113216071</stp>
        <tr r="E5" s="1"/>
      </tp>
      <tp t="s">
        <v>#N/A Requesting Data...1602713662</v>
        <stp/>
        <stp>BQL|3343387643966316140</stp>
        <tr r="D18" s="1"/>
      </tp>
      <tp t="s">
        <v>#N/A Requesting Data...3682546663</v>
        <stp/>
        <stp>BQL|8368219165086223971</stp>
        <tr r="D15" s="1"/>
      </tp>
      <tp t="s">
        <v>#N/A Requesting Data...1390765298</v>
        <stp/>
        <stp>BQL|4108016962093001221</stp>
        <tr r="D12" s="1"/>
      </tp>
    </main>
    <main first="bofaddin.rtdserver">
      <tp t="s">
        <v>#N/A Requesting Data...3580196787</v>
        <stp/>
        <stp>BQL|309178898038352687</stp>
        <tr r="E18" s="1"/>
      </tp>
      <tp t="s">
        <v>#N/A Requesting Data...2949744775</v>
        <stp/>
        <stp>BQL|117313606768703434</stp>
        <tr r="E16" s="1"/>
      </tp>
      <tp t="s">
        <v>#N/A Requesting Data...1088313776</v>
        <stp/>
        <stp>BQL|138153448888234589</stp>
        <tr r="H4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F2B7-A15F-402C-BF1E-BD7649041D93}">
  <dimension ref="A1:R18"/>
  <sheetViews>
    <sheetView showGridLines="0" tabSelected="1" topLeftCell="A3" workbookViewId="0">
      <selection activeCell="A3" sqref="A3:H18"/>
    </sheetView>
  </sheetViews>
  <sheetFormatPr defaultRowHeight="14.5" x14ac:dyDescent="0.35"/>
  <cols>
    <col min="2" max="2" width="15" hidden="1" customWidth="1"/>
    <col min="3" max="3" width="12.36328125" bestFit="1" customWidth="1"/>
    <col min="4" max="4" width="12" bestFit="1" customWidth="1"/>
    <col min="5" max="5" width="10.453125" customWidth="1"/>
    <col min="6" max="7" width="10.1796875" bestFit="1" customWidth="1"/>
    <col min="8" max="8" width="10.26953125" bestFit="1" customWidth="1"/>
    <col min="15" max="15" width="10" bestFit="1" customWidth="1"/>
  </cols>
  <sheetData>
    <row r="1" spans="1:18" hidden="1" x14ac:dyDescent="0.35">
      <c r="R1" t="s">
        <v>14</v>
      </c>
    </row>
    <row r="2" spans="1:18" hidden="1" x14ac:dyDescent="0.35">
      <c r="D2" t="str">
        <f>$R$1&amp;D3&amp;$R$2</f>
        <v>FPR=2024Y</v>
      </c>
      <c r="E2" t="str">
        <f>$R$1&amp;E3&amp;$R$2</f>
        <v>FPR=2025Y</v>
      </c>
      <c r="F2" t="str">
        <f>$R$1&amp;F3&amp;$R$2</f>
        <v>FPR=2026Y</v>
      </c>
      <c r="G2" t="str">
        <f>$R$1&amp;G3&amp;$R$2</f>
        <v>FPR=2027Y</v>
      </c>
      <c r="H2" t="str">
        <f>$R$1&amp;H3&amp;$R$2</f>
        <v>FPR=2028Y</v>
      </c>
      <c r="R2" t="s">
        <v>13</v>
      </c>
    </row>
    <row r="3" spans="1:18" x14ac:dyDescent="0.35">
      <c r="A3" s="1" t="s">
        <v>10</v>
      </c>
      <c r="B3" s="1" t="s">
        <v>11</v>
      </c>
      <c r="C3" s="1" t="s">
        <v>12</v>
      </c>
      <c r="D3" s="1">
        <v>2024</v>
      </c>
      <c r="E3" s="1">
        <v>2025</v>
      </c>
      <c r="F3" s="1">
        <v>2026</v>
      </c>
      <c r="G3" s="1">
        <v>2027</v>
      </c>
      <c r="H3" s="1">
        <v>2028</v>
      </c>
    </row>
    <row r="4" spans="1:18" x14ac:dyDescent="0.35">
      <c r="A4" s="2" t="s">
        <v>0</v>
      </c>
      <c r="B4" s="2" t="s">
        <v>1</v>
      </c>
      <c r="C4" s="2" t="s">
        <v>16</v>
      </c>
      <c r="D4" s="4" cm="1">
        <f t="array" ref="D4">_xll.BQL($B4, "IS_COMP_NET_INCOME_ADJUST_OLD/1M",D$2, "FPT=A", "FA_ACT_EST_DATA=E", "ACT_EST_MAPPING=PRECISE", "FS=MRC", "CURRENCY=SAR", "XLFILL=b")</f>
        <v>4712.6000000000004</v>
      </c>
      <c r="E4" s="4" cm="1">
        <f t="array" ref="E4">_xll.BQL($B4, "IS_COMP_NET_INCOME_ADJUST_OLD/1M",E$2, "FPT=A", "FA_ACT_EST_DATA=E", "ACT_EST_MAPPING=PRECISE", "FS=MRC", "CURRENCY=SAR", "XLFILL=b")</f>
        <v>4854.4444444444443</v>
      </c>
      <c r="F4" s="4" cm="1">
        <f t="array" ref="F4">_xll.BQL($B4, "IS_COMP_NET_INCOME_ADJUST_OLD/1M",F$2, "FPT=A", "FA_ACT_EST_DATA=E", "ACT_EST_MAPPING=PRECISE", "FS=MRC", "CURRENCY=SAR", "XLFILL=b")</f>
        <v>5338.333333333333</v>
      </c>
      <c r="G4" s="4" cm="1">
        <f t="array" ref="G4">_xll.BQL($B4, "IS_COMP_NET_INCOME_ADJUST_OLD/1M",G$2, "FPT=A", "FA_ACT_EST_DATA=E", "ACT_EST_MAPPING=PRECISE", "FS=MRC", "CURRENCY=SAR", "XLFILL=b")</f>
        <v>5935</v>
      </c>
      <c r="H4" s="4" cm="1">
        <f t="array" ref="H4">_xll.BQL($B4, "IS_COMP_NET_INCOME_ADJUST_OLD/1M",H$2, "FPT=A", "FA_ACT_EST_DATA=E", "ACT_EST_MAPPING=PRECISE", "FS=MRC", "CURRENCY=SAR", "XLFILL=b")</f>
        <v>6443</v>
      </c>
    </row>
    <row r="5" spans="1:18" x14ac:dyDescent="0.35">
      <c r="A5" s="2" t="s">
        <v>2</v>
      </c>
      <c r="B5" s="2" t="s">
        <v>3</v>
      </c>
      <c r="C5" s="2" t="str">
        <f>C4</f>
        <v>Net Income</v>
      </c>
      <c r="D5" s="4" cm="1">
        <f t="array" ref="D5">_xll.BQL($B5, "IS_COMP_NET_INCOME_ADJUST_OLD/1M",D$2, "FPT=A", "FA_ACT_EST_DATA=E", "ACT_EST_MAPPING=PRECISE", "FS=MRC", "CURRENCY=SAR", "XLFILL=b")</f>
        <v>5305</v>
      </c>
      <c r="E5" s="4" cm="1">
        <f t="array" ref="E5">_xll.BQL($B5, "IS_COMP_NET_INCOME_ADJUST_OLD/1M",E$2, "FPT=A", "FA_ACT_EST_DATA=E", "ACT_EST_MAPPING=PRECISE", "FS=MRC", "CURRENCY=SAR", "XLFILL=b")</f>
        <v>5698.333333333333</v>
      </c>
      <c r="F5" s="4" cm="1">
        <f t="array" ref="F5">_xll.BQL($B5, "IS_COMP_NET_INCOME_ADJUST_OLD/1M",F$2, "FPT=A", "FA_ACT_EST_DATA=E", "ACT_EST_MAPPING=PRECISE", "FS=MRC", "CURRENCY=SAR", "XLFILL=b")</f>
        <v>6504</v>
      </c>
      <c r="G5" s="4" cm="1">
        <f t="array" ref="G5">_xll.BQL($B5, "IS_COMP_NET_INCOME_ADJUST_OLD/1M",G$2, "FPT=A", "FA_ACT_EST_DATA=E", "ACT_EST_MAPPING=PRECISE", "FS=MRC", "CURRENCY=SAR", "XLFILL=b")</f>
        <v>8248</v>
      </c>
      <c r="H5" s="4" cm="1">
        <f t="array" ref="H5">_xll.BQL($B5, "IS_COMP_NET_INCOME_ADJUST_OLD/1M",H$2, "FPT=A", "FA_ACT_EST_DATA=E", "ACT_EST_MAPPING=PRECISE", "FS=MRC", "CURRENCY=SAR", "XLFILL=b")</f>
        <v>9268</v>
      </c>
    </row>
    <row r="6" spans="1:18" x14ac:dyDescent="0.35">
      <c r="A6" s="2" t="s">
        <v>4</v>
      </c>
      <c r="B6" s="2" t="s">
        <v>5</v>
      </c>
      <c r="C6" s="2" t="str">
        <f t="shared" ref="C6:C8" si="0">C5</f>
        <v>Net Income</v>
      </c>
      <c r="D6" s="4" cm="1">
        <f t="array" ref="D6">_xll.BQL($B6, "IS_COMP_NET_INCOME_ADJUST_OLD/1M",D$2, "FPT=A", "FA_ACT_EST_DATA=E", "ACT_EST_MAPPING=PRECISE", "FS=MRC", "CURRENCY=SAR", "XLFILL=b")</f>
        <v>7036.2222222222226</v>
      </c>
      <c r="E6" s="4" cm="1">
        <f t="array" ref="E6">_xll.BQL($B6, "IS_COMP_NET_INCOME_ADJUST_OLD/1M",E$2, "FPT=A", "FA_ACT_EST_DATA=E", "ACT_EST_MAPPING=PRECISE", "FS=MRC", "CURRENCY=SAR", "XLFILL=b")</f>
        <v>7226.2222222222226</v>
      </c>
      <c r="F6" s="4" cm="1">
        <f t="array" ref="F6">_xll.BQL($B6, "IS_COMP_NET_INCOME_ADJUST_OLD/1M",F$2, "FPT=A", "FA_ACT_EST_DATA=E", "ACT_EST_MAPPING=PRECISE", "FS=MRC", "CURRENCY=SAR", "XLFILL=b")</f>
        <v>7476.666666666667</v>
      </c>
      <c r="G6" s="4" cm="1">
        <f t="array" ref="G6">_xll.BQL($B6, "IS_COMP_NET_INCOME_ADJUST_OLD/1M",G$2, "FPT=A", "FA_ACT_EST_DATA=E", "ACT_EST_MAPPING=PRECISE", "FS=MRC", "CURRENCY=SAR", "XLFILL=b")</f>
        <v>7988.5</v>
      </c>
      <c r="H6" s="4" cm="1">
        <f t="array" ref="H6">_xll.BQL($B6, "IS_COMP_NET_INCOME_ADJUST_OLD/1M",H$2, "FPT=A", "FA_ACT_EST_DATA=E", "ACT_EST_MAPPING=PRECISE", "FS=MRC", "CURRENCY=SAR", "XLFILL=b")</f>
        <v>8561</v>
      </c>
    </row>
    <row r="7" spans="1:18" x14ac:dyDescent="0.35">
      <c r="A7" s="2" t="s">
        <v>6</v>
      </c>
      <c r="B7" s="2" t="s">
        <v>7</v>
      </c>
      <c r="C7" s="2" t="str">
        <f t="shared" si="0"/>
        <v>Net Income</v>
      </c>
      <c r="D7" s="4" cm="1">
        <f t="array" ref="D7">_xll.BQL($B7, "IS_COMP_NET_INCOME_ADJUST_OLD/1M",D$2, "FPT=A", "FA_ACT_EST_DATA=E", "ACT_EST_MAPPING=PRECISE", "FS=MRC", "CURRENCY=SAR", "XLFILL=b")</f>
        <v>8138.181818181818</v>
      </c>
      <c r="E7" s="4" cm="1">
        <f t="array" ref="E7">_xll.BQL($B7, "IS_COMP_NET_INCOME_ADJUST_OLD/1M",E$2, "FPT=A", "FA_ACT_EST_DATA=E", "ACT_EST_MAPPING=PRECISE", "FS=MRC", "CURRENCY=SAR", "XLFILL=b")</f>
        <v>8405.4</v>
      </c>
      <c r="F7" s="4" cm="1">
        <f t="array" ref="F7">_xll.BQL($B7, "IS_COMP_NET_INCOME_ADJUST_OLD/1M",F$2, "FPT=A", "FA_ACT_EST_DATA=E", "ACT_EST_MAPPING=PRECISE", "FS=MRC", "CURRENCY=SAR", "XLFILL=b")</f>
        <v>8999</v>
      </c>
      <c r="G7" s="4" cm="1">
        <f t="array" ref="G7">_xll.BQL($B7, "IS_COMP_NET_INCOME_ADJUST_OLD/1M",G$2, "FPT=A", "FA_ACT_EST_DATA=E", "ACT_EST_MAPPING=PRECISE", "FS=MRC", "CURRENCY=SAR", "XLFILL=b")</f>
        <v>9943.6666666666661</v>
      </c>
      <c r="H7" s="4" cm="1">
        <f t="array" ref="H7">_xll.BQL($B7, "IS_COMP_NET_INCOME_ADJUST_OLD/1M",H$2, "FPT=A", "FA_ACT_EST_DATA=E", "ACT_EST_MAPPING=PRECISE", "FS=MRC", "CURRENCY=SAR", "XLFILL=b")</f>
        <v>10762.333333333334</v>
      </c>
    </row>
    <row r="8" spans="1:18" x14ac:dyDescent="0.35">
      <c r="A8" s="3" t="s">
        <v>8</v>
      </c>
      <c r="B8" s="3" t="s">
        <v>9</v>
      </c>
      <c r="C8" s="3" t="str">
        <f t="shared" si="0"/>
        <v>Net Income</v>
      </c>
      <c r="D8" s="5" cm="1">
        <f t="array" ref="D8">_xll.BQL($B8, "IS_COMP_NET_INCOME_ADJUST_OLD/1M",D$2, "FPT=A", "FA_ACT_EST_DATA=E", "ACT_EST_MAPPING=PRECISE", "FS=MRC", "CURRENCY=SAR", "XLFILL=b")</f>
        <v>4009.6666666666665</v>
      </c>
      <c r="E8" s="5" cm="1">
        <f t="array" ref="E8">_xll.BQL($B8, "IS_COMP_NET_INCOME_ADJUST_OLD/1M",E$2, "FPT=A", "FA_ACT_EST_DATA=E", "ACT_EST_MAPPING=PRECISE", "FS=MRC", "CURRENCY=SAR", "XLFILL=b")</f>
        <v>3852.8333333333335</v>
      </c>
      <c r="F8" s="5" cm="1">
        <f t="array" ref="F8">_xll.BQL($B8, "IS_COMP_NET_INCOME_ADJUST_OLD/1M",F$2, "FPT=A", "FA_ACT_EST_DATA=E", "ACT_EST_MAPPING=PRECISE", "FS=MRC", "CURRENCY=SAR", "XLFILL=b")</f>
        <v>4284.6666666666661</v>
      </c>
      <c r="G8" s="5" cm="1">
        <f t="array" ref="G8">_xll.BQL($B8, "IS_COMP_NET_INCOME_ADJUST_OLD/1M",G$2, "FPT=A", "FA_ACT_EST_DATA=E", "ACT_EST_MAPPING=PRECISE", "FS=MRC", "CURRENCY=SAR", "XLFILL=b")</f>
        <v>4737.5</v>
      </c>
      <c r="H8" s="5" cm="1">
        <f t="array" ref="H8">_xll.BQL($B8, "IS_COMP_NET_INCOME_ADJUST_OLD/1M",H$2, "FPT=A", "FA_ACT_EST_DATA=E", "ACT_EST_MAPPING=PRECISE", "FS=MRC", "CURRENCY=SAR", "XLFILL=b")</f>
        <v>5111</v>
      </c>
    </row>
    <row r="9" spans="1:18" x14ac:dyDescent="0.35">
      <c r="A9" s="2" t="s">
        <v>0</v>
      </c>
      <c r="B9" s="2" t="s">
        <v>1</v>
      </c>
      <c r="C9" s="2" t="s">
        <v>15</v>
      </c>
      <c r="D9" s="6" cm="1">
        <f t="array" ref="D9">_xll.BQL($B9, "BS_CUSTOMER_DEPOSITS/1M", D$2, "FPT=A", "FA_ACT_EST_DATA=E", "ACT_EST_MAPPING=PRECISE", "FS=MRC", "CURRENCY=SAR", "XLFILL=b")</f>
        <v>188979.27859160875</v>
      </c>
      <c r="E9" s="6" cm="1">
        <f t="array" ref="E9">_xll.BQL($B9, "BS_CUSTOMER_DEPOSITS/1M", E$2, "FPT=A", "FA_ACT_EST_DATA=E", "ACT_EST_MAPPING=PRECISE", "FS=MRC", "CURRENCY=SAR", "XLFILL=b")</f>
        <v>206404.97228257731</v>
      </c>
      <c r="F9" s="6" cm="1">
        <f t="array" ref="F9">_xll.BQL($B9, "BS_CUSTOMER_DEPOSITS/1M", F$2, "FPT=A", "FA_ACT_EST_DATA=E", "ACT_EST_MAPPING=PRECISE", "FS=MRC", "CURRENCY=SAR", "XLFILL=b")</f>
        <v>223191.17026826751</v>
      </c>
      <c r="G9" s="6" cm="1">
        <f t="array" ref="G9">_xll.BQL($B9, "BS_CUSTOMER_DEPOSITS/1M", G$2, "FPT=A", "FA_ACT_EST_DATA=E", "ACT_EST_MAPPING=PRECISE", "FS=MRC", "CURRENCY=SAR", "XLFILL=b")</f>
        <v>242212.58930935021</v>
      </c>
      <c r="H9" s="6" cm="1">
        <f t="array" ref="H9">_xll.BQL($B9, "BS_CUSTOMER_DEPOSITS/1M", H$2, "FPT=A", "FA_ACT_EST_DATA=E", "ACT_EST_MAPPING=PRECISE", "FS=MRC", "CURRENCY=SAR", "XLFILL=b")</f>
        <v>262905.3113955392</v>
      </c>
    </row>
    <row r="10" spans="1:18" x14ac:dyDescent="0.35">
      <c r="A10" s="2" t="s">
        <v>2</v>
      </c>
      <c r="B10" s="2" t="s">
        <v>3</v>
      </c>
      <c r="C10" s="2" t="str">
        <f>C9</f>
        <v>Total Deposits</v>
      </c>
      <c r="D10" s="6" cm="1">
        <f t="array" ref="D10">_xll.BQL($B10, "BS_CUSTOMER_DEPOSITS/1M", D$2, "FPT=A", "FA_ACT_EST_DATA=E", "ACT_EST_MAPPING=PRECISE", "FS=MRC", "CURRENCY=SAR", "XLFILL=b")</f>
        <v>207646.03993236108</v>
      </c>
      <c r="E10" s="6" cm="1">
        <f t="array" ref="E10">_xll.BQL($B10, "BS_CUSTOMER_DEPOSITS/1M", E$2, "FPT=A", "FA_ACT_EST_DATA=E", "ACT_EST_MAPPING=PRECISE", "FS=MRC", "CURRENCY=SAR", "XLFILL=b")</f>
        <v>230516.31886981754</v>
      </c>
      <c r="F10" s="6" cm="1">
        <f t="array" ref="F10">_xll.BQL($B10, "BS_CUSTOMER_DEPOSITS/1M", F$2, "FPT=A", "FA_ACT_EST_DATA=E", "ACT_EST_MAPPING=PRECISE", "FS=MRC", "CURRENCY=SAR", "XLFILL=b")</f>
        <v>247243.93884138894</v>
      </c>
      <c r="G10" s="6" cm="1">
        <f t="array" ref="G10">_xll.BQL($B10, "BS_CUSTOMER_DEPOSITS/1M", G$2, "FPT=A", "FA_ACT_EST_DATA=E", "ACT_EST_MAPPING=PRECISE", "FS=MRC", "CURRENCY=SAR", "XLFILL=b")</f>
        <v>268906.03695248399</v>
      </c>
      <c r="H10" s="6" cm="1">
        <f t="array" ref="H10">_xll.BQL($B10, "BS_CUSTOMER_DEPOSITS/1M", H$2, "FPT=A", "FA_ACT_EST_DATA=E", "ACT_EST_MAPPING=PRECISE", "FS=MRC", "CURRENCY=SAR", "XLFILL=b")</f>
        <v>290965.25110872526</v>
      </c>
    </row>
    <row r="11" spans="1:18" x14ac:dyDescent="0.35">
      <c r="A11" s="2" t="s">
        <v>4</v>
      </c>
      <c r="B11" s="2" t="s">
        <v>5</v>
      </c>
      <c r="C11" s="2" t="str">
        <f t="shared" ref="C11:C13" si="1">C10</f>
        <v>Total Deposits</v>
      </c>
      <c r="D11" s="6" cm="1">
        <f t="array" ref="D11">_xll.BQL($B11, "BS_CUSTOMER_DEPOSITS/1M", D$2, "FPT=A", "FA_ACT_EST_DATA=E", "ACT_EST_MAPPING=PRECISE", "FS=MRC", "CURRENCY=SAR", "XLFILL=b")</f>
        <v>266468.92854916619</v>
      </c>
      <c r="E11" s="6" cm="1">
        <f t="array" ref="E11">_xll.BQL($B11, "BS_CUSTOMER_DEPOSITS/1M", E$2, "FPT=A", "FA_ACT_EST_DATA=E", "ACT_EST_MAPPING=PRECISE", "FS=MRC", "CURRENCY=SAR", "XLFILL=b")</f>
        <v>297364.84079172637</v>
      </c>
      <c r="F11" s="6" cm="1">
        <f t="array" ref="F11">_xll.BQL($B11, "BS_CUSTOMER_DEPOSITS/1M", F$2, "FPT=A", "FA_ACT_EST_DATA=E", "ACT_EST_MAPPING=PRECISE", "FS=MRC", "CURRENCY=SAR", "XLFILL=b")</f>
        <v>331166.59554990346</v>
      </c>
      <c r="G11" s="6" cm="1">
        <f t="array" ref="G11">_xll.BQL($B11, "BS_CUSTOMER_DEPOSITS/1M", G$2, "FPT=A", "FA_ACT_EST_DATA=E", "ACT_EST_MAPPING=PRECISE", "FS=MRC", "CURRENCY=SAR", "XLFILL=b")</f>
        <v>362853.60150221101</v>
      </c>
      <c r="H11" s="6" cm="1">
        <f t="array" ref="H11">_xll.BQL($B11, "BS_CUSTOMER_DEPOSITS/1M", H$2, "FPT=A", "FA_ACT_EST_DATA=E", "ACT_EST_MAPPING=PRECISE", "FS=MRC", "CURRENCY=SAR", "XLFILL=b")</f>
        <v>369347.12337120174</v>
      </c>
    </row>
    <row r="12" spans="1:18" x14ac:dyDescent="0.35">
      <c r="A12" s="2" t="s">
        <v>6</v>
      </c>
      <c r="B12" s="2" t="s">
        <v>7</v>
      </c>
      <c r="C12" s="2" t="str">
        <f t="shared" si="1"/>
        <v>Total Deposits</v>
      </c>
      <c r="D12" s="6" cm="1">
        <f t="array" ref="D12">_xll.BQL($B12, "BS_CUSTOMER_DEPOSITS/1M", D$2, "FPT=A", "FA_ACT_EST_DATA=E", "ACT_EST_MAPPING=PRECISE", "FS=MRC", "CURRENCY=SAR", "XLFILL=b")</f>
        <v>299294.47259608289</v>
      </c>
      <c r="E12" s="6" cm="1">
        <f t="array" ref="E12">_xll.BQL($B12, "BS_CUSTOMER_DEPOSITS/1M", E$2, "FPT=A", "FA_ACT_EST_DATA=E", "ACT_EST_MAPPING=PRECISE", "FS=MRC", "CURRENCY=SAR", "XLFILL=b")</f>
        <v>328786.50559772103</v>
      </c>
      <c r="F12" s="6" cm="1">
        <f t="array" ref="F12">_xll.BQL($B12, "BS_CUSTOMER_DEPOSITS/1M", F$2, "FPT=A", "FA_ACT_EST_DATA=E", "ACT_EST_MAPPING=PRECISE", "FS=MRC", "CURRENCY=SAR", "XLFILL=b")</f>
        <v>358425.61437373771</v>
      </c>
      <c r="G12" s="6" cm="1">
        <f t="array" ref="G12">_xll.BQL($B12, "BS_CUSTOMER_DEPOSITS/1M", G$2, "FPT=A", "FA_ACT_EST_DATA=E", "ACT_EST_MAPPING=PRECISE", "FS=MRC", "CURRENCY=SAR", "XLFILL=b")</f>
        <v>385905.39225247991</v>
      </c>
      <c r="H12" s="6" cm="1">
        <f t="array" ref="H12">_xll.BQL($B12, "BS_CUSTOMER_DEPOSITS/1M", H$2, "FPT=A", "FA_ACT_EST_DATA=E", "ACT_EST_MAPPING=PRECISE", "FS=MRC", "CURRENCY=SAR", "XLFILL=b")</f>
        <v>414290.81135040574</v>
      </c>
    </row>
    <row r="13" spans="1:18" x14ac:dyDescent="0.35">
      <c r="A13" s="3" t="s">
        <v>8</v>
      </c>
      <c r="B13" s="3" t="s">
        <v>9</v>
      </c>
      <c r="C13" s="3" t="str">
        <f t="shared" si="1"/>
        <v>Total Deposits</v>
      </c>
      <c r="D13" s="7" cm="1">
        <f t="array" ref="D13">_xll.BQL($B13, "BS_TOTAL_DEPOSITS_COMPANY_BASIS/1M", D$2, "FPT=A", "FA_ACT_EST_DATA=E", "ACT_EST_MAPPING=PRECISE", "FS=MRC", "CURRENCY=SAR", "XLFILL=b")</f>
        <v>172629.6769095209</v>
      </c>
      <c r="E13" s="7" cm="1">
        <f t="array" ref="E13">_xll.BQL($B13, "BS_TOTAL_DEPOSITS_COMPANY_BASIS/1M", E$2, "FPT=A", "FA_ACT_EST_DATA=E", "ACT_EST_MAPPING=PRECISE", "FS=MRC", "CURRENCY=SAR", "XLFILL=b")</f>
        <v>187159.43292046891</v>
      </c>
      <c r="F13" s="7" cm="1">
        <f t="array" ref="F13">_xll.BQL($B13, "BS_TOTAL_DEPOSITS_COMPANY_BASIS/1M", F$2, "FPT=A", "FA_ACT_EST_DATA=E", "ACT_EST_MAPPING=PRECISE", "FS=MRC", "CURRENCY=SAR", "XLFILL=b")</f>
        <v>201746.81473287332</v>
      </c>
      <c r="G13" s="7" cm="1">
        <f t="array" ref="G13">_xll.BQL($B13, "BS_TOTAL_DEPOSITS_COMPANY_BASIS/1M", G$2, "FPT=A", "FA_ACT_EST_DATA=E", "ACT_EST_MAPPING=PRECISE", "FS=MRC", "CURRENCY=SAR", "XLFILL=b")</f>
        <v>215104.17405368431</v>
      </c>
      <c r="H13" s="7" cm="1">
        <f t="array" ref="H13">_xll.BQL($B13, "BS_TOTAL_DEPOSITS_COMPANY_BASIS/1M", H$2, "FPT=A", "FA_ACT_EST_DATA=E", "ACT_EST_MAPPING=PRECISE", "FS=MRC", "CURRENCY=SAR", "XLFILL=b")</f>
        <v>228392.74179422599</v>
      </c>
    </row>
    <row r="14" spans="1:18" x14ac:dyDescent="0.35">
      <c r="A14" s="2" t="s">
        <v>0</v>
      </c>
      <c r="B14" s="2" t="s">
        <v>1</v>
      </c>
      <c r="C14" s="2" t="s">
        <v>17</v>
      </c>
      <c r="D14" s="8" cm="1">
        <f t="array" ref="D14">_xll.BQL($B14, "RETURN_COM_EQY", D$2, "FPT=A", "FA_ACT_EST_DATA=E", "ACT_EST_MAPPING=PRECISE", "FS=MRC", "CURRENCY=SAR", "XLFILL=b")</f>
        <v>12.798388577653824</v>
      </c>
      <c r="E14" s="8" cm="1">
        <f t="array" ref="E14">_xll.BQL($B14, "RETURN_COM_EQY", E$2, "FPT=A", "FA_ACT_EST_DATA=E", "ACT_EST_MAPPING=PRECISE", "FS=MRC", "CURRENCY=SAR", "XLFILL=b")</f>
        <v>13.048364867112472</v>
      </c>
      <c r="F14" s="8" cm="1">
        <f t="array" ref="F14">_xll.BQL($B14, "RETURN_COM_EQY", F$2, "FPT=A", "FA_ACT_EST_DATA=E", "ACT_EST_MAPPING=PRECISE", "FS=MRC", "CURRENCY=SAR", "XLFILL=b")</f>
        <v>12.950767576278771</v>
      </c>
      <c r="G14" s="8" cm="1">
        <f t="array" ref="G14">_xll.BQL($B14, "RETURN_COM_EQY", G$2, "FPT=A", "FA_ACT_EST_DATA=E", "ACT_EST_MAPPING=PRECISE", "FS=MRC", "CURRENCY=SAR", "XLFILL=b")</f>
        <v>12.577664687484496</v>
      </c>
      <c r="H14" s="8" cm="1">
        <f t="array" ref="H14">_xll.BQL($B14, "RETURN_COM_EQY", H$2, "FPT=A", "FA_ACT_EST_DATA=E", "ACT_EST_MAPPING=PRECISE", "FS=MRC", "CURRENCY=SAR", "XLFILL=b")</f>
        <v>11.783469898826999</v>
      </c>
    </row>
    <row r="15" spans="1:18" x14ac:dyDescent="0.35">
      <c r="A15" s="2" t="s">
        <v>2</v>
      </c>
      <c r="B15" s="2" t="s">
        <v>3</v>
      </c>
      <c r="C15" s="2" t="str">
        <f>C14</f>
        <v>ROE</v>
      </c>
      <c r="D15" s="8" cm="1">
        <f t="array" ref="D15">_xll.BQL($B15, "RETURN_COM_EQY", D$2, "FPT=A", "FA_ACT_EST_DATA=E", "ACT_EST_MAPPING=PRECISE", "FS=MRC", "CURRENCY=SAR", "XLFILL=b")</f>
        <v>17.092667833299327</v>
      </c>
      <c r="E15" s="8" cm="1">
        <f t="array" ref="E15">_xll.BQL($B15, "RETURN_COM_EQY", E$2, "FPT=A", "FA_ACT_EST_DATA=E", "ACT_EST_MAPPING=PRECISE", "FS=MRC", "CURRENCY=SAR", "XLFILL=b")</f>
        <v>17.177049869025161</v>
      </c>
      <c r="F15" s="8" cm="1">
        <f t="array" ref="F15">_xll.BQL($B15, "RETURN_COM_EQY", F$2, "FPT=A", "FA_ACT_EST_DATA=E", "ACT_EST_MAPPING=PRECISE", "FS=MRC", "CURRENCY=SAR", "XLFILL=b")</f>
        <v>17.285000519867779</v>
      </c>
      <c r="G15" s="8" cm="1">
        <f t="array" ref="G15">_xll.BQL($B15, "RETURN_COM_EQY", G$2, "FPT=A", "FA_ACT_EST_DATA=E", "ACT_EST_MAPPING=PRECISE", "FS=MRC", "CURRENCY=SAR", "XLFILL=b")</f>
        <v>17.844192897303891</v>
      </c>
      <c r="H15" s="8" cm="1">
        <f t="array" ref="H15">_xll.BQL($B15, "RETURN_COM_EQY", H$2, "FPT=A", "FA_ACT_EST_DATA=E", "ACT_EST_MAPPING=PRECISE", "FS=MRC", "CURRENCY=SAR", "XLFILL=b")</f>
        <v>18.09071376635417</v>
      </c>
    </row>
    <row r="16" spans="1:18" x14ac:dyDescent="0.35">
      <c r="A16" s="3" t="s">
        <v>4</v>
      </c>
      <c r="B16" s="3" t="s">
        <v>5</v>
      </c>
      <c r="C16" s="3" t="str">
        <f t="shared" ref="C16" si="2">C15</f>
        <v>ROE</v>
      </c>
      <c r="D16" s="9" cm="1">
        <f t="array" ref="D16">_xll.BQL($B16, "RETURN_COM_EQY", D$2, "FPT=A", "FA_ACT_EST_DATA=E", "ACT_EST_MAPPING=PRECISE", "FS=MRC", "CURRENCY=SAR", "XLFILL=b")</f>
        <v>14.249159456020063</v>
      </c>
      <c r="E16" s="9" cm="1">
        <f t="array" ref="E16">_xll.BQL($B16, "RETURN_COM_EQY", E$2, "FPT=A", "FA_ACT_EST_DATA=E", "ACT_EST_MAPPING=PRECISE", "FS=MRC", "CURRENCY=SAR", "XLFILL=b")</f>
        <v>13.778082326548297</v>
      </c>
      <c r="F16" s="9" cm="1">
        <f t="array" ref="F16">_xll.BQL($B16, "RETURN_COM_EQY", F$2, "FPT=A", "FA_ACT_EST_DATA=E", "ACT_EST_MAPPING=PRECISE", "FS=MRC", "CURRENCY=SAR", "XLFILL=b")</f>
        <v>13.760641429859703</v>
      </c>
      <c r="G16" s="9" cm="1">
        <f t="array" ref="G16">_xll.BQL($B16, "RETURN_COM_EQY", G$2, "FPT=A", "FA_ACT_EST_DATA=E", "ACT_EST_MAPPING=PRECISE", "FS=MRC", "CURRENCY=SAR", "XLFILL=b")</f>
        <v>13.891202739730225</v>
      </c>
      <c r="H16" s="9" cm="1">
        <f t="array" ref="H16">_xll.BQL($B16, "RETURN_COM_EQY", H$2, "FPT=A", "FA_ACT_EST_DATA=E", "ACT_EST_MAPPING=PRECISE", "FS=MRC", "CURRENCY=SAR", "XLFILL=b")</f>
        <v>13.751592944600581</v>
      </c>
    </row>
    <row r="17" spans="1:8" x14ac:dyDescent="0.35">
      <c r="A17" s="2" t="s">
        <v>6</v>
      </c>
      <c r="B17" s="2" t="s">
        <v>7</v>
      </c>
      <c r="C17" s="2" t="s">
        <v>18</v>
      </c>
      <c r="D17" s="6" cm="1">
        <f t="array" ref="D17">_xll.BQL($B17, "HEADLINE_NAV/1M", D$2, "FPT=A", "FA_ACT_EST_DATA=E", "ACT_EST_MAPPING=PRECISE", "FS=MRC", "CURRENCY=SAR", "XLFILL=b")</f>
        <v>59747</v>
      </c>
      <c r="E17" s="6" cm="1">
        <f t="array" ref="E17">_xll.BQL($B17, "HEADLINE_NAV/1M", E$2, "FPT=A", "FA_ACT_EST_DATA=E", "ACT_EST_MAPPING=PRECISE", "FS=MRC", "CURRENCY=SAR", "XLFILL=b")</f>
        <v>64471.6</v>
      </c>
      <c r="F17" s="6" cm="1">
        <f t="array" ref="F17">_xll.BQL($B17, "HEADLINE_NAV/1M", F$2, "FPT=A", "FA_ACT_EST_DATA=E", "ACT_EST_MAPPING=PRECISE", "FS=MRC", "CURRENCY=SAR", "XLFILL=b")</f>
        <v>67966</v>
      </c>
      <c r="G17" s="6" cm="1">
        <f t="array" ref="G17">_xll.BQL($B17, "HEADLINE_NAV/1M", G$2, "FPT=A", "FA_ACT_EST_DATA=E", "ACT_EST_MAPPING=PRECISE", "FS=MRC", "CURRENCY=SAR", "XLFILL=b")</f>
        <v>73083.666666666672</v>
      </c>
      <c r="H17" s="6" cm="1">
        <f t="array" ref="H17">_xll.BQL($B17, "HEADLINE_NAV/1M", H$2, "FPT=A", "FA_ACT_EST_DATA=E", "ACT_EST_MAPPING=PRECISE", "FS=MRC", "CURRENCY=SAR", "XLFILL=b")</f>
        <v>78591.333333333328</v>
      </c>
    </row>
    <row r="18" spans="1:8" x14ac:dyDescent="0.35">
      <c r="A18" s="3" t="s">
        <v>8</v>
      </c>
      <c r="B18" s="3" t="s">
        <v>9</v>
      </c>
      <c r="C18" s="3" t="s">
        <v>18</v>
      </c>
      <c r="D18" s="7" cm="1">
        <f t="array" ref="D18">_xll.BQL($B18, "HEADLINE_NAV/1M", D$2, "FPT=A", "FA_ACT_EST_DATA=E", "ACT_EST_MAPPING=PRECISE", "FS=MRC", "CURRENCY=SAR", "XLFILL=b")</f>
        <v>35703</v>
      </c>
      <c r="E18" s="7" cm="1">
        <f t="array" ref="E18">_xll.BQL($B18, "HEADLINE_NAV/1M", E$2, "FPT=A", "FA_ACT_EST_DATA=E", "ACT_EST_MAPPING=PRECISE", "FS=MRC", "CURRENCY=SAR", "XLFILL=b")</f>
        <v>38009</v>
      </c>
      <c r="F18" s="7" cm="1">
        <f t="array" ref="F18">_xll.BQL($B18, "HEADLINE_NAV/1M", F$2, "FPT=A", "FA_ACT_EST_DATA=E", "ACT_EST_MAPPING=PRECISE", "FS=MRC", "CURRENCY=SAR", "XLFILL=b")</f>
        <v>40361</v>
      </c>
      <c r="G18" s="7" cm="1">
        <f t="array" ref="G18">_xll.BQL($B18, "HEADLINE_NAV/1M", G$2, "FPT=A", "FA_ACT_EST_DATA=E", "ACT_EST_MAPPING=PRECISE", "FS=MRC", "CURRENCY=SAR", "XLFILL=b")</f>
        <v>42566</v>
      </c>
      <c r="H18" s="7" cm="1">
        <f t="array" ref="H18">_xll.BQL($B18, "HEADLINE_NAV/1M", H$2, "FPT=A", "FA_ACT_EST_DATA=E", "ACT_EST_MAPPING=PRECISE", "FS=MRC", "CURRENCY=SAR", "XLFILL=b")</f>
        <v>44759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الشهراني</dc:creator>
  <cp:lastModifiedBy>محمد الشهراني</cp:lastModifiedBy>
  <dcterms:created xsi:type="dcterms:W3CDTF">2024-01-25T10:41:01Z</dcterms:created>
  <dcterms:modified xsi:type="dcterms:W3CDTF">2024-01-26T18:24:49Z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{F4B4BF60-20EF-47CA-B746-CF965E9517BB}</vt:lpwstr>
  </property>
</Properties>
</file>