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a05e603c4159e5/Desktop/Finance_Website/Data/"/>
    </mc:Choice>
  </mc:AlternateContent>
  <xr:revisionPtr revIDLastSave="1940" documentId="8_{15479F19-C527-4E17-A423-AF421FB26558}" xr6:coauthVersionLast="47" xr6:coauthVersionMax="47" xr10:uidLastSave="{60C2FDF1-3F75-4DB2-B097-A61E4F881DD0}"/>
  <bookViews>
    <workbookView xWindow="33480" yWindow="-120" windowWidth="29040" windowHeight="15720" tabRatio="707" activeTab="1" xr2:uid="{AED11928-B565-493C-9462-1BCC5B0B1ACB}"/>
  </bookViews>
  <sheets>
    <sheet name="Income_Statement_Y" sheetId="19" r:id="rId1"/>
    <sheet name="Balance_Sheet_Y" sheetId="20" r:id="rId2"/>
    <sheet name="Ratios_Y" sheetId="22" r:id="rId3"/>
    <sheet name="Income_Statement_Q" sheetId="7" r:id="rId4"/>
    <sheet name="Balance_Sheet_Q" sheetId="11" r:id="rId5"/>
    <sheet name="Ratios_Q" sheetId="14" r:id="rId6"/>
    <sheet name="References" sheetId="3" r:id="rId7"/>
    <sheet name="SID" sheetId="35" r:id="rId8"/>
    <sheet name="Segments_Y" sheetId="37" r:id="rId9"/>
    <sheet name="Segments_Q" sheetId="36" r:id="rId10"/>
  </sheets>
  <externalReferences>
    <externalReference r:id="rId11"/>
    <externalReference r:id="rId12"/>
  </externalReferences>
  <definedNames>
    <definedName name="BalanceSheet">Balance_Sheet_Q!$C$2:$C$21</definedName>
    <definedName name="DropdownList">IF([1]Dashboard!A1048576="Quarterly",[0]!QuartersRange,[0]!YearsRange)</definedName>
    <definedName name="DynamicEndPeriodRange">IF(#REF!="Yearly", OFFSET([0]!YearsRange, MATCH(#REF!, [0]!YearsRange, 0), 0, COUNT([0]!YearsRange) - MATCH(#REF!, [0]!YearsRange, 0)), OFFSET([0]!QuartersRange, MATCH(#REF!, [0]!QuartersRange, 0), 0, COUNT([0]!QuartersRange) - MATCH(#REF!, [0]!QuartersRange, 0)))</definedName>
    <definedName name="EndPeriodRange">IF([2]Dashboard!XFA1048576="Quarterly", OFFSET(QuartersRange, 0, MATCH([2]Dashboard!A1048576, QuartersRange, 0)), OFFSET(YearsRange, 0, MATCH([2]Dashboard!A1048576, YearsRange, 0)))</definedName>
    <definedName name="IncomeStatement">Income_Statement_Q!$C$2:$C$18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QuartersRange">#REF!</definedName>
    <definedName name="Ratios">Ratios_Q!$C$2:$C$11</definedName>
    <definedName name="SpreadsheetBuilder_1" hidden="1">#REF!</definedName>
    <definedName name="SpreadsheetBuilder_2" hidden="1">#REF!</definedName>
    <definedName name="SpreadsheetBuilder_3" hidden="1">#REF!</definedName>
    <definedName name="SpreadsheetBuilder_4" hidden="1">#REF!</definedName>
    <definedName name="SpreadsheetBuilder_5" hidden="1">#REF!</definedName>
    <definedName name="YearsRang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99" i="20" l="1"/>
  <c r="T199" i="20"/>
  <c r="S199" i="20"/>
  <c r="R199" i="20"/>
  <c r="Q199" i="20"/>
  <c r="P199" i="20"/>
  <c r="O199" i="20"/>
  <c r="N199" i="20"/>
  <c r="M199" i="20"/>
  <c r="L199" i="20"/>
  <c r="K199" i="20"/>
  <c r="J199" i="20"/>
  <c r="I199" i="20"/>
  <c r="H199" i="20"/>
  <c r="G199" i="20"/>
  <c r="F199" i="20"/>
  <c r="E199" i="20"/>
  <c r="U198" i="20"/>
  <c r="T198" i="20"/>
  <c r="S198" i="20"/>
  <c r="R198" i="20"/>
  <c r="Q198" i="20"/>
  <c r="P198" i="20"/>
  <c r="O198" i="20"/>
  <c r="N198" i="20"/>
  <c r="M198" i="20"/>
  <c r="L198" i="20"/>
  <c r="K198" i="20"/>
  <c r="J198" i="20"/>
  <c r="I198" i="20"/>
  <c r="H198" i="20"/>
  <c r="G198" i="20"/>
  <c r="F198" i="20"/>
  <c r="E198" i="20"/>
  <c r="U191" i="20"/>
  <c r="T191" i="20"/>
  <c r="S191" i="20"/>
  <c r="R191" i="20"/>
  <c r="Q191" i="20"/>
  <c r="P191" i="20"/>
  <c r="O191" i="20"/>
  <c r="N191" i="20"/>
  <c r="M191" i="20"/>
  <c r="L191" i="20"/>
  <c r="K191" i="20"/>
  <c r="J191" i="20"/>
  <c r="I191" i="20"/>
  <c r="H191" i="20"/>
  <c r="G191" i="20"/>
  <c r="F191" i="20"/>
  <c r="E191" i="20"/>
  <c r="U190" i="20"/>
  <c r="T190" i="20"/>
  <c r="S190" i="20"/>
  <c r="R190" i="20"/>
  <c r="Q190" i="20"/>
  <c r="P190" i="20"/>
  <c r="O190" i="20"/>
  <c r="N190" i="20"/>
  <c r="M190" i="20"/>
  <c r="L190" i="20"/>
  <c r="K190" i="20"/>
  <c r="J190" i="20"/>
  <c r="I190" i="20"/>
  <c r="H190" i="20"/>
  <c r="G190" i="20"/>
  <c r="F190" i="20"/>
  <c r="E190" i="20"/>
  <c r="A183" i="20"/>
  <c r="A184" i="20" s="1"/>
  <c r="E20" i="20"/>
  <c r="E2" i="20"/>
  <c r="E22" i="20"/>
  <c r="E21" i="20"/>
  <c r="E12" i="20"/>
  <c r="E34" i="20"/>
  <c r="E14" i="20"/>
  <c r="E7" i="20"/>
  <c r="E25" i="20"/>
  <c r="E9" i="20"/>
  <c r="E35" i="20"/>
  <c r="E26" i="20"/>
  <c r="E15" i="20"/>
  <c r="E33" i="20"/>
  <c r="E37" i="20"/>
  <c r="E40" i="20"/>
  <c r="E16" i="20"/>
  <c r="E8" i="20"/>
  <c r="E5" i="20"/>
  <c r="E23" i="20"/>
  <c r="E27" i="20"/>
  <c r="E60" i="20"/>
  <c r="E6" i="20"/>
  <c r="E24" i="20"/>
  <c r="E17" i="20"/>
  <c r="E4" i="20"/>
  <c r="E29" i="20"/>
  <c r="E36" i="20"/>
  <c r="E3" i="20"/>
  <c r="E41" i="20"/>
  <c r="E28" i="20"/>
  <c r="E13" i="20"/>
  <c r="E32" i="20"/>
  <c r="E61" i="20"/>
  <c r="E49" i="20"/>
  <c r="E48" i="20"/>
  <c r="E97" i="20"/>
  <c r="E112" i="20"/>
  <c r="E102" i="20"/>
  <c r="E125" i="20"/>
  <c r="E132" i="20"/>
  <c r="E169" i="20"/>
  <c r="E165" i="20"/>
  <c r="E189" i="20"/>
  <c r="E64" i="20"/>
  <c r="E157" i="20"/>
  <c r="E201" i="20"/>
  <c r="E89" i="20"/>
  <c r="E83" i="20"/>
  <c r="E153" i="20"/>
  <c r="E85" i="20"/>
  <c r="E121" i="20"/>
  <c r="E143" i="20"/>
  <c r="E164" i="20"/>
  <c r="E105" i="20"/>
  <c r="E188" i="20"/>
  <c r="E54" i="20"/>
  <c r="E74" i="20"/>
  <c r="E72" i="20"/>
  <c r="E88" i="20"/>
  <c r="E82" i="20"/>
  <c r="E104" i="20"/>
  <c r="E145" i="20"/>
  <c r="E122" i="20"/>
  <c r="E175" i="20"/>
  <c r="E166" i="20"/>
  <c r="E184" i="20"/>
  <c r="E200" i="20"/>
  <c r="E76" i="20"/>
  <c r="E142" i="20"/>
  <c r="E194" i="20"/>
  <c r="E100" i="20"/>
  <c r="E127" i="20"/>
  <c r="E195" i="20"/>
  <c r="E94" i="20"/>
  <c r="E174" i="20"/>
  <c r="E43" i="20"/>
  <c r="E45" i="20"/>
  <c r="E65" i="20"/>
  <c r="E87" i="20"/>
  <c r="E84" i="20"/>
  <c r="E106" i="20"/>
  <c r="E137" i="20"/>
  <c r="E160" i="20"/>
  <c r="E182" i="20"/>
  <c r="E181" i="20"/>
  <c r="E162" i="20"/>
  <c r="E114" i="20"/>
  <c r="E123" i="20"/>
  <c r="E197" i="20"/>
  <c r="E93" i="20"/>
  <c r="E128" i="20"/>
  <c r="E173" i="20"/>
  <c r="E92" i="20"/>
  <c r="E148" i="20"/>
  <c r="E149" i="20"/>
  <c r="E168" i="20"/>
  <c r="E77" i="20"/>
  <c r="E96" i="20"/>
  <c r="E133" i="20"/>
  <c r="E55" i="20"/>
  <c r="E47" i="20"/>
  <c r="E80" i="20"/>
  <c r="E101" i="20"/>
  <c r="E107" i="20"/>
  <c r="E136" i="20"/>
  <c r="E154" i="20"/>
  <c r="E146" i="20"/>
  <c r="E172" i="20"/>
  <c r="E180" i="20"/>
  <c r="E192" i="20"/>
  <c r="E63" i="20"/>
  <c r="E95" i="20"/>
  <c r="E67" i="20"/>
  <c r="E86" i="20"/>
  <c r="E147" i="20"/>
  <c r="E161" i="20"/>
  <c r="E56" i="20"/>
  <c r="E108" i="20"/>
  <c r="E73" i="20"/>
  <c r="E116" i="20"/>
  <c r="E69" i="20"/>
  <c r="E134" i="20"/>
  <c r="E193" i="20"/>
  <c r="E46" i="20"/>
  <c r="E152" i="20"/>
  <c r="E62" i="20"/>
  <c r="E124" i="20"/>
  <c r="E57" i="20"/>
  <c r="E42" i="20"/>
  <c r="E75" i="20"/>
  <c r="E109" i="20"/>
  <c r="E103" i="20"/>
  <c r="E141" i="20"/>
  <c r="E129" i="20"/>
  <c r="E156" i="20"/>
  <c r="E177" i="20"/>
  <c r="E163" i="20"/>
  <c r="E196" i="20"/>
  <c r="E53" i="20"/>
  <c r="E66" i="20"/>
  <c r="E140" i="20"/>
  <c r="E155" i="20"/>
  <c r="E183" i="20"/>
  <c r="E52" i="20"/>
  <c r="E68" i="20"/>
  <c r="E120" i="20"/>
  <c r="E135" i="20"/>
  <c r="E186" i="20"/>
  <c r="E113" i="20"/>
  <c r="E144" i="20"/>
  <c r="E44" i="20"/>
  <c r="E126" i="20"/>
  <c r="E176" i="20"/>
  <c r="E81" i="20"/>
  <c r="E117" i="20"/>
  <c r="E115" i="20"/>
  <c r="E167" i="20"/>
  <c r="E187" i="20"/>
  <c r="E185" i="20"/>
  <c r="B183" i="20" l="1"/>
  <c r="A185" i="20"/>
  <c r="B184" i="20"/>
  <c r="B182" i="20"/>
  <c r="A186" i="20" l="1"/>
  <c r="B185" i="20"/>
  <c r="A187" i="20" l="1"/>
  <c r="B186" i="20"/>
  <c r="U179" i="20"/>
  <c r="T179" i="20"/>
  <c r="S179" i="20"/>
  <c r="R179" i="20"/>
  <c r="Q179" i="20"/>
  <c r="P179" i="20"/>
  <c r="O179" i="20"/>
  <c r="N179" i="20"/>
  <c r="M179" i="20"/>
  <c r="L179" i="20"/>
  <c r="K179" i="20"/>
  <c r="J179" i="20"/>
  <c r="I179" i="20"/>
  <c r="H179" i="20"/>
  <c r="G179" i="20"/>
  <c r="F179" i="20"/>
  <c r="E179" i="20"/>
  <c r="U178" i="20"/>
  <c r="T178" i="20"/>
  <c r="S178" i="20"/>
  <c r="R178" i="20"/>
  <c r="Q178" i="20"/>
  <c r="P178" i="20"/>
  <c r="O178" i="20"/>
  <c r="N178" i="20"/>
  <c r="M178" i="20"/>
  <c r="L178" i="20"/>
  <c r="K178" i="20"/>
  <c r="J178" i="20"/>
  <c r="I178" i="20"/>
  <c r="H178" i="20"/>
  <c r="G178" i="20"/>
  <c r="F178" i="20"/>
  <c r="E178" i="20"/>
  <c r="A188" i="20" l="1"/>
  <c r="B187" i="20"/>
  <c r="A189" i="20" l="1"/>
  <c r="B188" i="20"/>
  <c r="A190" i="20" l="1"/>
  <c r="A191" i="20" s="1"/>
  <c r="A192" i="20" s="1"/>
  <c r="B189" i="20"/>
  <c r="A193" i="20" l="1"/>
  <c r="B192" i="20"/>
  <c r="A194" i="20" l="1"/>
  <c r="B193" i="20"/>
  <c r="A195" i="20" l="1"/>
  <c r="B194" i="20"/>
  <c r="U171" i="20"/>
  <c r="T171" i="20"/>
  <c r="S171" i="20"/>
  <c r="R171" i="20"/>
  <c r="Q171" i="20"/>
  <c r="P171" i="20"/>
  <c r="O171" i="20"/>
  <c r="N171" i="20"/>
  <c r="M171" i="20"/>
  <c r="L171" i="20"/>
  <c r="K171" i="20"/>
  <c r="J171" i="20"/>
  <c r="I171" i="20"/>
  <c r="H171" i="20"/>
  <c r="G171" i="20"/>
  <c r="F171" i="20"/>
  <c r="E171" i="20"/>
  <c r="U170" i="20"/>
  <c r="T170" i="20"/>
  <c r="S170" i="20"/>
  <c r="R170" i="20"/>
  <c r="Q170" i="20"/>
  <c r="P170" i="20"/>
  <c r="O170" i="20"/>
  <c r="N170" i="20"/>
  <c r="M170" i="20"/>
  <c r="L170" i="20"/>
  <c r="K170" i="20"/>
  <c r="J170" i="20"/>
  <c r="I170" i="20"/>
  <c r="H170" i="20"/>
  <c r="G170" i="20"/>
  <c r="F170" i="20"/>
  <c r="E170" i="20"/>
  <c r="A196" i="20" l="1"/>
  <c r="B195" i="20"/>
  <c r="A197" i="20" l="1"/>
  <c r="B196" i="20"/>
  <c r="A198" i="20" l="1"/>
  <c r="A199" i="20" s="1"/>
  <c r="A200" i="20" s="1"/>
  <c r="B197" i="20"/>
  <c r="A201" i="20" l="1"/>
  <c r="B201" i="20" s="1"/>
  <c r="B200" i="20"/>
  <c r="A163" i="20"/>
  <c r="A164" i="20" s="1"/>
  <c r="A165" i="20" l="1"/>
  <c r="B164" i="20"/>
  <c r="B163" i="20"/>
  <c r="B162" i="20"/>
  <c r="A166" i="20" l="1"/>
  <c r="B165" i="20"/>
  <c r="A167" i="20" l="1"/>
  <c r="B166" i="20"/>
  <c r="U159" i="20"/>
  <c r="T159" i="20"/>
  <c r="S159" i="20"/>
  <c r="R159" i="20"/>
  <c r="Q159" i="20"/>
  <c r="P159" i="20"/>
  <c r="O159" i="20"/>
  <c r="N159" i="20"/>
  <c r="M159" i="20"/>
  <c r="L159" i="20"/>
  <c r="K159" i="20"/>
  <c r="J159" i="20"/>
  <c r="I159" i="20"/>
  <c r="H159" i="20"/>
  <c r="G159" i="20"/>
  <c r="F159" i="20"/>
  <c r="E159" i="20"/>
  <c r="U158" i="20"/>
  <c r="T158" i="20"/>
  <c r="S158" i="20"/>
  <c r="R158" i="20"/>
  <c r="Q158" i="20"/>
  <c r="P158" i="20"/>
  <c r="O158" i="20"/>
  <c r="N158" i="20"/>
  <c r="M158" i="20"/>
  <c r="L158" i="20"/>
  <c r="K158" i="20"/>
  <c r="J158" i="20"/>
  <c r="I158" i="20"/>
  <c r="H158" i="20"/>
  <c r="G158" i="20"/>
  <c r="F158" i="20"/>
  <c r="E158" i="20"/>
  <c r="A168" i="20" l="1"/>
  <c r="B167" i="20"/>
  <c r="A169" i="20" l="1"/>
  <c r="B168" i="20"/>
  <c r="A170" i="20" l="1"/>
  <c r="A171" i="20" s="1"/>
  <c r="A172" i="20" s="1"/>
  <c r="B169" i="20"/>
  <c r="A173" i="20" l="1"/>
  <c r="B172" i="20"/>
  <c r="A174" i="20" l="1"/>
  <c r="B173" i="20"/>
  <c r="A175" i="20" l="1"/>
  <c r="B174" i="20"/>
  <c r="U151" i="20"/>
  <c r="T151" i="20"/>
  <c r="S151" i="20"/>
  <c r="R151" i="20"/>
  <c r="Q151" i="20"/>
  <c r="P151" i="20"/>
  <c r="O151" i="20"/>
  <c r="N151" i="20"/>
  <c r="M151" i="20"/>
  <c r="L151" i="20"/>
  <c r="K151" i="20"/>
  <c r="J151" i="20"/>
  <c r="I151" i="20"/>
  <c r="H151" i="20"/>
  <c r="G151" i="20"/>
  <c r="F151" i="20"/>
  <c r="E151" i="20"/>
  <c r="U150" i="20"/>
  <c r="T150" i="20"/>
  <c r="S150" i="20"/>
  <c r="R150" i="20"/>
  <c r="Q150" i="20"/>
  <c r="P150" i="20"/>
  <c r="O150" i="20"/>
  <c r="N150" i="20"/>
  <c r="M150" i="20"/>
  <c r="L150" i="20"/>
  <c r="K150" i="20"/>
  <c r="J150" i="20"/>
  <c r="I150" i="20"/>
  <c r="H150" i="20"/>
  <c r="G150" i="20"/>
  <c r="F150" i="20"/>
  <c r="E150" i="20"/>
  <c r="A176" i="20" l="1"/>
  <c r="B175" i="20"/>
  <c r="A177" i="20" l="1"/>
  <c r="B176" i="20"/>
  <c r="A178" i="20" l="1"/>
  <c r="A179" i="20" s="1"/>
  <c r="A180" i="20" s="1"/>
  <c r="B177" i="20"/>
  <c r="A181" i="20" l="1"/>
  <c r="B181" i="20" s="1"/>
  <c r="B180" i="20"/>
  <c r="A143" i="20"/>
  <c r="A144" i="20" s="1"/>
  <c r="A145" i="20" l="1"/>
  <c r="B144" i="20"/>
  <c r="B143" i="20"/>
  <c r="B142" i="20"/>
  <c r="A146" i="20" l="1"/>
  <c r="B145" i="20"/>
  <c r="A147" i="20" l="1"/>
  <c r="B146" i="20"/>
  <c r="U139" i="20"/>
  <c r="T139" i="20"/>
  <c r="S139" i="20"/>
  <c r="R139" i="20"/>
  <c r="Q139" i="20"/>
  <c r="P139" i="20"/>
  <c r="O139" i="20"/>
  <c r="N139" i="20"/>
  <c r="M139" i="20"/>
  <c r="L139" i="20"/>
  <c r="K139" i="20"/>
  <c r="J139" i="20"/>
  <c r="I139" i="20"/>
  <c r="H139" i="20"/>
  <c r="G139" i="20"/>
  <c r="F139" i="20"/>
  <c r="E139" i="20"/>
  <c r="U138" i="20"/>
  <c r="T138" i="20"/>
  <c r="S138" i="20"/>
  <c r="R138" i="20"/>
  <c r="Q138" i="20"/>
  <c r="P138" i="20"/>
  <c r="O138" i="20"/>
  <c r="N138" i="20"/>
  <c r="M138" i="20"/>
  <c r="L138" i="20"/>
  <c r="K138" i="20"/>
  <c r="J138" i="20"/>
  <c r="I138" i="20"/>
  <c r="H138" i="20"/>
  <c r="G138" i="20"/>
  <c r="F138" i="20"/>
  <c r="E138" i="20"/>
  <c r="A148" i="20" l="1"/>
  <c r="B147" i="20"/>
  <c r="A149" i="20" l="1"/>
  <c r="B148" i="20"/>
  <c r="A150" i="20" l="1"/>
  <c r="A151" i="20" s="1"/>
  <c r="A152" i="20" s="1"/>
  <c r="B149" i="20"/>
  <c r="A153" i="20" l="1"/>
  <c r="B152" i="20"/>
  <c r="A154" i="20" l="1"/>
  <c r="B153" i="20"/>
  <c r="A155" i="20" l="1"/>
  <c r="B154" i="20"/>
  <c r="U131" i="20"/>
  <c r="T131" i="20"/>
  <c r="S131" i="20"/>
  <c r="R131" i="20"/>
  <c r="Q131" i="20"/>
  <c r="P131" i="20"/>
  <c r="O131" i="20"/>
  <c r="N131" i="20"/>
  <c r="M131" i="20"/>
  <c r="L131" i="20"/>
  <c r="K131" i="20"/>
  <c r="J131" i="20"/>
  <c r="I131" i="20"/>
  <c r="H131" i="20"/>
  <c r="G131" i="20"/>
  <c r="F131" i="20"/>
  <c r="E131" i="20"/>
  <c r="U130" i="20"/>
  <c r="T130" i="20"/>
  <c r="S130" i="20"/>
  <c r="R130" i="20"/>
  <c r="Q130" i="20"/>
  <c r="P130" i="20"/>
  <c r="O130" i="20"/>
  <c r="N130" i="20"/>
  <c r="M130" i="20"/>
  <c r="L130" i="20"/>
  <c r="K130" i="20"/>
  <c r="J130" i="20"/>
  <c r="I130" i="20"/>
  <c r="H130" i="20"/>
  <c r="G130" i="20"/>
  <c r="F130" i="20"/>
  <c r="E130" i="20"/>
  <c r="A156" i="20" l="1"/>
  <c r="B155" i="20"/>
  <c r="A157" i="20" l="1"/>
  <c r="B156" i="20"/>
  <c r="A158" i="20" l="1"/>
  <c r="A159" i="20" s="1"/>
  <c r="A160" i="20" s="1"/>
  <c r="B157" i="20"/>
  <c r="A161" i="20" l="1"/>
  <c r="B161" i="20" s="1"/>
  <c r="B160" i="20"/>
  <c r="A123" i="20"/>
  <c r="A124" i="20" s="1"/>
  <c r="A125" i="20" l="1"/>
  <c r="B124" i="20"/>
  <c r="B123" i="20"/>
  <c r="B122" i="20"/>
  <c r="A126" i="20" l="1"/>
  <c r="B125" i="20"/>
  <c r="A127" i="20" l="1"/>
  <c r="B126" i="20"/>
  <c r="T119" i="20"/>
  <c r="S119" i="20"/>
  <c r="R119" i="20"/>
  <c r="Q119" i="20"/>
  <c r="P119" i="20"/>
  <c r="O119" i="20"/>
  <c r="N119" i="20"/>
  <c r="M119" i="20"/>
  <c r="L119" i="20"/>
  <c r="K119" i="20"/>
  <c r="J119" i="20"/>
  <c r="I119" i="20"/>
  <c r="H119" i="20"/>
  <c r="G119" i="20"/>
  <c r="F119" i="20"/>
  <c r="E119" i="20"/>
  <c r="T118" i="20"/>
  <c r="S118" i="20"/>
  <c r="R118" i="20"/>
  <c r="Q118" i="20"/>
  <c r="P118" i="20"/>
  <c r="O118" i="20"/>
  <c r="N118" i="20"/>
  <c r="M118" i="20"/>
  <c r="L118" i="20"/>
  <c r="K118" i="20"/>
  <c r="J118" i="20"/>
  <c r="I118" i="20"/>
  <c r="H118" i="20"/>
  <c r="G118" i="20"/>
  <c r="F118" i="20"/>
  <c r="E118" i="20"/>
  <c r="A128" i="20" l="1"/>
  <c r="B127" i="20"/>
  <c r="A129" i="20" l="1"/>
  <c r="B128" i="20"/>
  <c r="A130" i="20" l="1"/>
  <c r="A131" i="20" s="1"/>
  <c r="A132" i="20" s="1"/>
  <c r="B129" i="20"/>
  <c r="A133" i="20" l="1"/>
  <c r="B132" i="20"/>
  <c r="A134" i="20" l="1"/>
  <c r="B133" i="20"/>
  <c r="A135" i="20" l="1"/>
  <c r="B134" i="20"/>
  <c r="T111" i="20"/>
  <c r="S111" i="20"/>
  <c r="R111" i="20"/>
  <c r="Q111" i="20"/>
  <c r="P111" i="20"/>
  <c r="O111" i="20"/>
  <c r="N111" i="20"/>
  <c r="M111" i="20"/>
  <c r="L111" i="20"/>
  <c r="K111" i="20"/>
  <c r="J111" i="20"/>
  <c r="I111" i="20"/>
  <c r="H111" i="20"/>
  <c r="G111" i="20"/>
  <c r="F111" i="20"/>
  <c r="E111" i="20"/>
  <c r="T110" i="20"/>
  <c r="S110" i="20"/>
  <c r="R110" i="20"/>
  <c r="Q110" i="20"/>
  <c r="P110" i="20"/>
  <c r="O110" i="20"/>
  <c r="N110" i="20"/>
  <c r="M110" i="20"/>
  <c r="L110" i="20"/>
  <c r="K110" i="20"/>
  <c r="J110" i="20"/>
  <c r="I110" i="20"/>
  <c r="H110" i="20"/>
  <c r="G110" i="20"/>
  <c r="F110" i="20"/>
  <c r="E110" i="20"/>
  <c r="A136" i="20" l="1"/>
  <c r="B135" i="20"/>
  <c r="A137" i="20" l="1"/>
  <c r="B136" i="20"/>
  <c r="A138" i="20" l="1"/>
  <c r="A139" i="20" s="1"/>
  <c r="A140" i="20" s="1"/>
  <c r="B137" i="20"/>
  <c r="A141" i="20" l="1"/>
  <c r="B141" i="20" s="1"/>
  <c r="B140" i="20"/>
  <c r="A104" i="20"/>
  <c r="A105" i="20" s="1"/>
  <c r="A106" i="20" l="1"/>
  <c r="B105" i="20"/>
  <c r="B104" i="20"/>
  <c r="B103" i="20"/>
  <c r="A107" i="20" l="1"/>
  <c r="B106" i="20"/>
  <c r="B102" i="20"/>
  <c r="A108" i="20" l="1"/>
  <c r="B107" i="20"/>
  <c r="A109" i="20" l="1"/>
  <c r="B108" i="20"/>
  <c r="U99" i="20"/>
  <c r="T99" i="20"/>
  <c r="S99" i="20"/>
  <c r="R99" i="20"/>
  <c r="Q99" i="20"/>
  <c r="P99" i="20"/>
  <c r="O99" i="20"/>
  <c r="N99" i="20"/>
  <c r="M99" i="20"/>
  <c r="L99" i="20"/>
  <c r="K99" i="20"/>
  <c r="J99" i="20"/>
  <c r="I99" i="20"/>
  <c r="H99" i="20"/>
  <c r="G99" i="20"/>
  <c r="F99" i="20"/>
  <c r="E99" i="20"/>
  <c r="U98" i="20"/>
  <c r="T98" i="20"/>
  <c r="S98" i="20"/>
  <c r="R98" i="20"/>
  <c r="Q98" i="20"/>
  <c r="P98" i="20"/>
  <c r="O98" i="20"/>
  <c r="N98" i="20"/>
  <c r="M98" i="20"/>
  <c r="L98" i="20"/>
  <c r="K98" i="20"/>
  <c r="J98" i="20"/>
  <c r="I98" i="20"/>
  <c r="H98" i="20"/>
  <c r="G98" i="20"/>
  <c r="F98" i="20"/>
  <c r="E98" i="20"/>
  <c r="A110" i="20" l="1"/>
  <c r="A111" i="20" s="1"/>
  <c r="A112" i="20" s="1"/>
  <c r="B109" i="20"/>
  <c r="A113" i="20" l="1"/>
  <c r="B112" i="20"/>
  <c r="A114" i="20" l="1"/>
  <c r="B113" i="20"/>
  <c r="A115" i="20" l="1"/>
  <c r="B114" i="20"/>
  <c r="A116" i="20" l="1"/>
  <c r="B115" i="20"/>
  <c r="A117" i="20" l="1"/>
  <c r="B116" i="20"/>
  <c r="U91" i="20"/>
  <c r="T91" i="20"/>
  <c r="S91" i="20"/>
  <c r="R91" i="20"/>
  <c r="Q91" i="20"/>
  <c r="P91" i="20"/>
  <c r="O91" i="20"/>
  <c r="N91" i="20"/>
  <c r="M91" i="20"/>
  <c r="L91" i="20"/>
  <c r="K91" i="20"/>
  <c r="J91" i="20"/>
  <c r="I91" i="20"/>
  <c r="H91" i="20"/>
  <c r="G91" i="20"/>
  <c r="F91" i="20"/>
  <c r="E91" i="20"/>
  <c r="U90" i="20"/>
  <c r="T90" i="20"/>
  <c r="S90" i="20"/>
  <c r="R90" i="20"/>
  <c r="Q90" i="20"/>
  <c r="P90" i="20"/>
  <c r="O90" i="20"/>
  <c r="N90" i="20"/>
  <c r="M90" i="20"/>
  <c r="L90" i="20"/>
  <c r="K90" i="20"/>
  <c r="J90" i="20"/>
  <c r="I90" i="20"/>
  <c r="H90" i="20"/>
  <c r="G90" i="20"/>
  <c r="F90" i="20"/>
  <c r="E90" i="20"/>
  <c r="A118" i="20" l="1"/>
  <c r="A119" i="20" s="1"/>
  <c r="A120" i="20" s="1"/>
  <c r="B117" i="20"/>
  <c r="A121" i="20" l="1"/>
  <c r="B121" i="20" s="1"/>
  <c r="B120" i="20"/>
  <c r="A83" i="20"/>
  <c r="A84" i="20" s="1"/>
  <c r="A85" i="20" l="1"/>
  <c r="B84" i="20"/>
  <c r="B83" i="20"/>
  <c r="B82" i="20"/>
  <c r="A86" i="20" l="1"/>
  <c r="B85" i="20"/>
  <c r="A87" i="20" l="1"/>
  <c r="B86" i="20"/>
  <c r="T79" i="20"/>
  <c r="S79" i="20"/>
  <c r="R79" i="20"/>
  <c r="Q79" i="20"/>
  <c r="P79" i="20"/>
  <c r="O79" i="20"/>
  <c r="N79" i="20"/>
  <c r="M79" i="20"/>
  <c r="L79" i="20"/>
  <c r="K79" i="20"/>
  <c r="J79" i="20"/>
  <c r="I79" i="20"/>
  <c r="H79" i="20"/>
  <c r="G79" i="20"/>
  <c r="F79" i="20"/>
  <c r="E79" i="20"/>
  <c r="T78" i="20"/>
  <c r="S78" i="20"/>
  <c r="R78" i="20"/>
  <c r="Q78" i="20"/>
  <c r="P78" i="20"/>
  <c r="O78" i="20"/>
  <c r="N78" i="20"/>
  <c r="M78" i="20"/>
  <c r="L78" i="20"/>
  <c r="K78" i="20"/>
  <c r="J78" i="20"/>
  <c r="I78" i="20"/>
  <c r="H78" i="20"/>
  <c r="G78" i="20"/>
  <c r="F78" i="20"/>
  <c r="E78" i="20"/>
  <c r="A88" i="20" l="1"/>
  <c r="B87" i="20"/>
  <c r="A89" i="20" l="1"/>
  <c r="B88" i="20"/>
  <c r="A90" i="20" l="1"/>
  <c r="A91" i="20" s="1"/>
  <c r="A92" i="20" s="1"/>
  <c r="B89" i="20"/>
  <c r="A93" i="20" l="1"/>
  <c r="B92" i="20"/>
  <c r="A94" i="20" l="1"/>
  <c r="B93" i="20"/>
  <c r="A95" i="20" l="1"/>
  <c r="B94" i="20"/>
  <c r="T71" i="20"/>
  <c r="S71" i="20"/>
  <c r="R71" i="20"/>
  <c r="Q71" i="20"/>
  <c r="P71" i="20"/>
  <c r="O71" i="20"/>
  <c r="N71" i="20"/>
  <c r="M71" i="20"/>
  <c r="L71" i="20"/>
  <c r="K71" i="20"/>
  <c r="J71" i="20"/>
  <c r="I71" i="20"/>
  <c r="H71" i="20"/>
  <c r="G71" i="20"/>
  <c r="F71" i="20"/>
  <c r="E71" i="20"/>
  <c r="T70" i="20"/>
  <c r="S70" i="20"/>
  <c r="R70" i="20"/>
  <c r="Q70" i="20"/>
  <c r="P70" i="20"/>
  <c r="O70" i="20"/>
  <c r="N70" i="20"/>
  <c r="M70" i="20"/>
  <c r="L70" i="20"/>
  <c r="K70" i="20"/>
  <c r="J70" i="20"/>
  <c r="I70" i="20"/>
  <c r="H70" i="20"/>
  <c r="G70" i="20"/>
  <c r="F70" i="20"/>
  <c r="E70" i="20"/>
  <c r="A96" i="20" l="1"/>
  <c r="B95" i="20"/>
  <c r="A97" i="20" l="1"/>
  <c r="B96" i="20"/>
  <c r="A98" i="20" l="1"/>
  <c r="A99" i="20" s="1"/>
  <c r="A100" i="20"/>
  <c r="B97" i="20"/>
  <c r="A101" i="20" l="1"/>
  <c r="B101" i="20" s="1"/>
  <c r="B100" i="20"/>
  <c r="A63" i="20"/>
  <c r="A64" i="20" s="1"/>
  <c r="A65" i="20" l="1"/>
  <c r="B64" i="20"/>
  <c r="B63" i="20"/>
  <c r="B62" i="20"/>
  <c r="A66" i="20" l="1"/>
  <c r="B65" i="20"/>
  <c r="A67" i="20" l="1"/>
  <c r="B66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A68" i="20" l="1"/>
  <c r="B67" i="20"/>
  <c r="A69" i="20" l="1"/>
  <c r="B68" i="20"/>
  <c r="A70" i="20" l="1"/>
  <c r="A71" i="20" s="1"/>
  <c r="A72" i="20" s="1"/>
  <c r="B69" i="20"/>
  <c r="A73" i="20" l="1"/>
  <c r="B72" i="20"/>
  <c r="A74" i="20" l="1"/>
  <c r="B73" i="20"/>
  <c r="A75" i="20" l="1"/>
  <c r="B74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A76" i="20" l="1"/>
  <c r="B75" i="20"/>
  <c r="A77" i="20" l="1"/>
  <c r="B76" i="20"/>
  <c r="A78" i="20" l="1"/>
  <c r="A79" i="20" s="1"/>
  <c r="A80" i="20" s="1"/>
  <c r="B77" i="20"/>
  <c r="A81" i="20" l="1"/>
  <c r="B81" i="20" s="1"/>
  <c r="B80" i="20"/>
  <c r="A43" i="20"/>
  <c r="A44" i="20" s="1"/>
  <c r="A45" i="20" l="1"/>
  <c r="B44" i="20"/>
  <c r="B43" i="20"/>
  <c r="B42" i="20"/>
  <c r="A46" i="20" l="1"/>
  <c r="B45" i="20"/>
  <c r="C41" i="20"/>
  <c r="C61" i="20" s="1"/>
  <c r="C81" i="20" s="1"/>
  <c r="C121" i="20" s="1"/>
  <c r="C141" i="20" s="1"/>
  <c r="C161" i="20" s="1"/>
  <c r="C181" i="20" s="1"/>
  <c r="C201" i="20" s="1"/>
  <c r="C101" i="20" s="1"/>
  <c r="A47" i="20" l="1"/>
  <c r="B46" i="20"/>
  <c r="C40" i="20"/>
  <c r="C60" i="20" s="1"/>
  <c r="C80" i="20" s="1"/>
  <c r="C120" i="20" s="1"/>
  <c r="C140" i="20" s="1"/>
  <c r="C160" i="20" s="1"/>
  <c r="C180" i="20" s="1"/>
  <c r="C200" i="20" s="1"/>
  <c r="C100" i="20" s="1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C39" i="20"/>
  <c r="C59" i="20" s="1"/>
  <c r="C79" i="20" s="1"/>
  <c r="C119" i="20" s="1"/>
  <c r="C139" i="20" s="1"/>
  <c r="C159" i="20" s="1"/>
  <c r="C179" i="20" s="1"/>
  <c r="C199" i="20" s="1"/>
  <c r="C99" i="20" s="1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C38" i="20"/>
  <c r="C58" i="20" s="1"/>
  <c r="C78" i="20" s="1"/>
  <c r="C118" i="20" s="1"/>
  <c r="C138" i="20" s="1"/>
  <c r="C158" i="20" s="1"/>
  <c r="C178" i="20" s="1"/>
  <c r="C198" i="20" s="1"/>
  <c r="C98" i="20" s="1"/>
  <c r="A48" i="20" l="1"/>
  <c r="B47" i="20"/>
  <c r="C37" i="20"/>
  <c r="C57" i="20" s="1"/>
  <c r="C77" i="20" s="1"/>
  <c r="C117" i="20" s="1"/>
  <c r="C137" i="20" s="1"/>
  <c r="C157" i="20" s="1"/>
  <c r="C177" i="20" s="1"/>
  <c r="C197" i="20" s="1"/>
  <c r="C97" i="20" s="1"/>
  <c r="A49" i="20" l="1"/>
  <c r="B48" i="20"/>
  <c r="C36" i="20"/>
  <c r="C56" i="20" s="1"/>
  <c r="C76" i="20" s="1"/>
  <c r="C116" i="20" s="1"/>
  <c r="C136" i="20" s="1"/>
  <c r="C156" i="20" s="1"/>
  <c r="C176" i="20" s="1"/>
  <c r="C196" i="20" s="1"/>
  <c r="C96" i="20" s="1"/>
  <c r="A50" i="20" l="1"/>
  <c r="A51" i="20" s="1"/>
  <c r="A52" i="20" s="1"/>
  <c r="B49" i="20"/>
  <c r="C35" i="20"/>
  <c r="C55" i="20" s="1"/>
  <c r="C75" i="20" s="1"/>
  <c r="C115" i="20" s="1"/>
  <c r="C135" i="20" s="1"/>
  <c r="C155" i="20" s="1"/>
  <c r="C175" i="20" s="1"/>
  <c r="C195" i="20" s="1"/>
  <c r="C95" i="20" s="1"/>
  <c r="A53" i="20" l="1"/>
  <c r="B52" i="20"/>
  <c r="C34" i="20"/>
  <c r="C54" i="20" s="1"/>
  <c r="C74" i="20" s="1"/>
  <c r="C114" i="20" s="1"/>
  <c r="C134" i="20" s="1"/>
  <c r="C154" i="20" s="1"/>
  <c r="C174" i="20" s="1"/>
  <c r="C194" i="20" s="1"/>
  <c r="C94" i="20" s="1"/>
  <c r="A54" i="20" l="1"/>
  <c r="B53" i="20"/>
  <c r="C33" i="20"/>
  <c r="C53" i="20" s="1"/>
  <c r="C73" i="20" s="1"/>
  <c r="C113" i="20" s="1"/>
  <c r="C133" i="20" s="1"/>
  <c r="C153" i="20" s="1"/>
  <c r="C173" i="20" s="1"/>
  <c r="C193" i="20" s="1"/>
  <c r="C93" i="20" s="1"/>
  <c r="A55" i="20" l="1"/>
  <c r="B54" i="20"/>
  <c r="C32" i="20"/>
  <c r="C52" i="20" s="1"/>
  <c r="C72" i="20" s="1"/>
  <c r="C112" i="20" s="1"/>
  <c r="C132" i="20" s="1"/>
  <c r="C152" i="20" s="1"/>
  <c r="C172" i="20" s="1"/>
  <c r="C192" i="20" s="1"/>
  <c r="C92" i="20" s="1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C31" i="20"/>
  <c r="C51" i="20" s="1"/>
  <c r="C71" i="20" s="1"/>
  <c r="C111" i="20" s="1"/>
  <c r="C131" i="20" s="1"/>
  <c r="C151" i="20" s="1"/>
  <c r="C171" i="20" s="1"/>
  <c r="C191" i="20" s="1"/>
  <c r="C91" i="20" s="1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C30" i="20"/>
  <c r="C50" i="20" s="1"/>
  <c r="C70" i="20" s="1"/>
  <c r="C110" i="20" s="1"/>
  <c r="C130" i="20" s="1"/>
  <c r="C150" i="20" s="1"/>
  <c r="C170" i="20" s="1"/>
  <c r="C190" i="20" s="1"/>
  <c r="C90" i="20" s="1"/>
  <c r="A56" i="20" l="1"/>
  <c r="B55" i="20"/>
  <c r="C29" i="20"/>
  <c r="C49" i="20" s="1"/>
  <c r="C69" i="20" s="1"/>
  <c r="C109" i="20" s="1"/>
  <c r="C129" i="20" s="1"/>
  <c r="C149" i="20" s="1"/>
  <c r="C169" i="20" s="1"/>
  <c r="C189" i="20" s="1"/>
  <c r="C89" i="20" s="1"/>
  <c r="A57" i="20" l="1"/>
  <c r="B56" i="20"/>
  <c r="C28" i="20"/>
  <c r="C48" i="20" s="1"/>
  <c r="C68" i="20" s="1"/>
  <c r="C108" i="20" s="1"/>
  <c r="C128" i="20" s="1"/>
  <c r="C148" i="20" s="1"/>
  <c r="C168" i="20" s="1"/>
  <c r="C188" i="20" s="1"/>
  <c r="C88" i="20" s="1"/>
  <c r="A60" i="20" l="1"/>
  <c r="A58" i="20"/>
  <c r="A59" i="20" s="1"/>
  <c r="B57" i="20"/>
  <c r="C27" i="20"/>
  <c r="C47" i="20" s="1"/>
  <c r="C67" i="20" s="1"/>
  <c r="C107" i="20" s="1"/>
  <c r="C127" i="20" s="1"/>
  <c r="C147" i="20" s="1"/>
  <c r="C167" i="20" s="1"/>
  <c r="C187" i="20" s="1"/>
  <c r="C87" i="20" s="1"/>
  <c r="A61" i="20" l="1"/>
  <c r="B61" i="20" s="1"/>
  <c r="B60" i="20"/>
  <c r="C26" i="20"/>
  <c r="C46" i="20" s="1"/>
  <c r="C66" i="20" s="1"/>
  <c r="C106" i="20" s="1"/>
  <c r="C126" i="20" s="1"/>
  <c r="C146" i="20" s="1"/>
  <c r="C166" i="20" s="1"/>
  <c r="C186" i="20" s="1"/>
  <c r="C86" i="20" s="1"/>
  <c r="C25" i="20"/>
  <c r="C45" i="20" s="1"/>
  <c r="C65" i="20" s="1"/>
  <c r="C105" i="20" s="1"/>
  <c r="C125" i="20" s="1"/>
  <c r="C145" i="20" s="1"/>
  <c r="C165" i="20" s="1"/>
  <c r="C185" i="20" s="1"/>
  <c r="C85" i="20" s="1"/>
  <c r="C24" i="20"/>
  <c r="C44" i="20" s="1"/>
  <c r="C64" i="20" s="1"/>
  <c r="C104" i="20" s="1"/>
  <c r="C124" i="20" s="1"/>
  <c r="C144" i="20" s="1"/>
  <c r="C164" i="20" s="1"/>
  <c r="C184" i="20" s="1"/>
  <c r="C84" i="20" s="1"/>
  <c r="C23" i="20"/>
  <c r="C43" i="20" s="1"/>
  <c r="C63" i="20" s="1"/>
  <c r="C103" i="20" s="1"/>
  <c r="C123" i="20" s="1"/>
  <c r="C143" i="20" s="1"/>
  <c r="C163" i="20" s="1"/>
  <c r="C183" i="20" s="1"/>
  <c r="C83" i="20" s="1"/>
  <c r="A23" i="20"/>
  <c r="A24" i="20" s="1"/>
  <c r="A25" i="20" l="1"/>
  <c r="B24" i="20"/>
  <c r="B23" i="20"/>
  <c r="C22" i="20"/>
  <c r="C42" i="20" s="1"/>
  <c r="C62" i="20" s="1"/>
  <c r="C102" i="20" s="1"/>
  <c r="C122" i="20" s="1"/>
  <c r="C142" i="20" s="1"/>
  <c r="C162" i="20" s="1"/>
  <c r="C182" i="20" s="1"/>
  <c r="C82" i="20" s="1"/>
  <c r="B22" i="20"/>
  <c r="A26" i="20" l="1"/>
  <c r="B25" i="20"/>
  <c r="A27" i="20" l="1"/>
  <c r="B26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A28" i="20" l="1"/>
  <c r="B27" i="20"/>
  <c r="A29" i="20" l="1"/>
  <c r="B28" i="20"/>
  <c r="A30" i="20" l="1"/>
  <c r="A31" i="20" s="1"/>
  <c r="A32" i="20" s="1"/>
  <c r="B29" i="20"/>
  <c r="A33" i="20" l="1"/>
  <c r="B32" i="20"/>
  <c r="A34" i="20" l="1"/>
  <c r="B33" i="20"/>
  <c r="A35" i="20" l="1"/>
  <c r="B34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A36" i="20" l="1"/>
  <c r="B35" i="20"/>
  <c r="A37" i="20" l="1"/>
  <c r="B36" i="20"/>
  <c r="A38" i="20" l="1"/>
  <c r="A39" i="20" s="1"/>
  <c r="A40" i="20" s="1"/>
  <c r="B37" i="20"/>
  <c r="A41" i="20" l="1"/>
  <c r="B41" i="20" s="1"/>
  <c r="B40" i="20"/>
  <c r="A3" i="20"/>
  <c r="A4" i="20" s="1"/>
  <c r="A5" i="20" l="1"/>
  <c r="B4" i="20"/>
  <c r="B3" i="20"/>
  <c r="B2" i="20"/>
  <c r="E16" i="19"/>
  <c r="E2" i="19"/>
  <c r="E41" i="19"/>
  <c r="E61" i="19"/>
  <c r="E81" i="19"/>
  <c r="E101" i="19"/>
  <c r="E87" i="19"/>
  <c r="E108" i="19"/>
  <c r="E127" i="19"/>
  <c r="E146" i="19"/>
  <c r="E166" i="19"/>
  <c r="E14" i="19"/>
  <c r="E59" i="19"/>
  <c r="E99" i="19"/>
  <c r="E105" i="19"/>
  <c r="E144" i="19"/>
  <c r="E13" i="19"/>
  <c r="E36" i="19"/>
  <c r="E98" i="19"/>
  <c r="E124" i="19"/>
  <c r="E117" i="19"/>
  <c r="E123" i="19"/>
  <c r="E48" i="19"/>
  <c r="E56" i="19"/>
  <c r="E96" i="19"/>
  <c r="E122" i="19"/>
  <c r="E47" i="19"/>
  <c r="E54" i="19"/>
  <c r="E95" i="19"/>
  <c r="E134" i="19"/>
  <c r="E9" i="19"/>
  <c r="E53" i="19"/>
  <c r="E94" i="19"/>
  <c r="E133" i="19"/>
  <c r="E138" i="19"/>
  <c r="E45" i="19"/>
  <c r="E73" i="19"/>
  <c r="E132" i="19"/>
  <c r="E7" i="19"/>
  <c r="E84" i="19"/>
  <c r="E92" i="19"/>
  <c r="E130" i="19"/>
  <c r="E6" i="19"/>
  <c r="E110" i="19"/>
  <c r="E149" i="19"/>
  <c r="E42" i="19"/>
  <c r="E90" i="19"/>
  <c r="E128" i="19"/>
  <c r="E15" i="19"/>
  <c r="E3" i="19"/>
  <c r="E40" i="19"/>
  <c r="E60" i="19"/>
  <c r="E80" i="19"/>
  <c r="E100" i="19"/>
  <c r="E89" i="19"/>
  <c r="E107" i="19"/>
  <c r="E126" i="19"/>
  <c r="E145" i="19"/>
  <c r="E164" i="19"/>
  <c r="E4" i="19"/>
  <c r="E39" i="19"/>
  <c r="E79" i="19"/>
  <c r="E88" i="19"/>
  <c r="E125" i="19"/>
  <c r="E163" i="19"/>
  <c r="E50" i="19"/>
  <c r="E58" i="19"/>
  <c r="E78" i="19"/>
  <c r="E118" i="19"/>
  <c r="E104" i="19"/>
  <c r="E143" i="19"/>
  <c r="E106" i="19"/>
  <c r="E142" i="19"/>
  <c r="E38" i="19"/>
  <c r="E76" i="19"/>
  <c r="E116" i="19"/>
  <c r="E135" i="19"/>
  <c r="E141" i="19"/>
  <c r="E10" i="19"/>
  <c r="E67" i="19"/>
  <c r="E75" i="19"/>
  <c r="E115" i="19"/>
  <c r="E121" i="19"/>
  <c r="E139" i="19"/>
  <c r="E46" i="19"/>
  <c r="E74" i="19"/>
  <c r="E113" i="19"/>
  <c r="E152" i="19"/>
  <c r="E8" i="19"/>
  <c r="E65" i="19"/>
  <c r="E93" i="19"/>
  <c r="E151" i="19"/>
  <c r="E44" i="19"/>
  <c r="E63" i="19"/>
  <c r="E83" i="19"/>
  <c r="E91" i="19"/>
  <c r="E129" i="19"/>
  <c r="E168" i="19"/>
  <c r="E62" i="19"/>
  <c r="E72" i="19"/>
  <c r="E167" i="19"/>
  <c r="E12" i="19"/>
  <c r="E49" i="19"/>
  <c r="E37" i="19"/>
  <c r="E57" i="19"/>
  <c r="E77" i="19"/>
  <c r="E97" i="19"/>
  <c r="E66" i="19"/>
  <c r="E55" i="19"/>
  <c r="E112" i="19"/>
  <c r="E140" i="19"/>
  <c r="E64" i="19"/>
  <c r="E70" i="19"/>
  <c r="E111" i="19"/>
  <c r="E150" i="19"/>
  <c r="E169" i="19"/>
  <c r="E43" i="19"/>
  <c r="E71" i="19"/>
  <c r="E5" i="19"/>
  <c r="E82" i="19"/>
  <c r="E109" i="19"/>
  <c r="E147" i="19"/>
  <c r="E11" i="19"/>
  <c r="E162" i="19"/>
  <c r="E161" i="19"/>
  <c r="E17" i="22"/>
  <c r="E18" i="22"/>
  <c r="E27" i="22"/>
  <c r="E60" i="22"/>
  <c r="E55" i="22"/>
  <c r="E76" i="22"/>
  <c r="E91" i="22"/>
  <c r="E97" i="22"/>
  <c r="E45" i="22"/>
  <c r="E35" i="11"/>
  <c r="E26" i="11"/>
  <c r="E60" i="11"/>
  <c r="E75" i="11"/>
  <c r="E69" i="11"/>
  <c r="E137" i="11"/>
  <c r="E123" i="11"/>
  <c r="E127" i="11"/>
  <c r="E195" i="11"/>
  <c r="E164" i="11"/>
  <c r="E189" i="11"/>
  <c r="E8" i="14"/>
  <c r="E184" i="11"/>
  <c r="E32" i="14"/>
  <c r="E35" i="14"/>
  <c r="E69" i="14"/>
  <c r="E88" i="14"/>
  <c r="E62" i="14"/>
  <c r="E97" i="14"/>
  <c r="E89" i="14"/>
  <c r="E92" i="14"/>
  <c r="E47" i="14"/>
  <c r="E150" i="7"/>
  <c r="E89" i="7"/>
  <c r="E13" i="7"/>
  <c r="E20" i="7"/>
  <c r="E54" i="7"/>
  <c r="E126" i="7"/>
  <c r="E166" i="7"/>
  <c r="E57" i="7"/>
  <c r="E83" i="7"/>
  <c r="E21" i="7"/>
  <c r="E24" i="19"/>
  <c r="E81" i="7"/>
  <c r="E87" i="7"/>
  <c r="E24" i="7"/>
  <c r="E147" i="7"/>
  <c r="E158" i="19"/>
  <c r="E62" i="22"/>
  <c r="E66" i="22"/>
  <c r="E95" i="22"/>
  <c r="E6" i="11"/>
  <c r="E33" i="11"/>
  <c r="E68" i="11"/>
  <c r="E104" i="11"/>
  <c r="E120" i="11"/>
  <c r="E125" i="11"/>
  <c r="E168" i="11"/>
  <c r="E29" i="14"/>
  <c r="E91" i="14"/>
  <c r="E163" i="7"/>
  <c r="E37" i="7"/>
  <c r="E11" i="7"/>
  <c r="E60" i="7"/>
  <c r="E56" i="14"/>
  <c r="E33" i="22"/>
  <c r="E132" i="11"/>
  <c r="E93" i="11"/>
  <c r="E16" i="14"/>
  <c r="E25" i="7"/>
  <c r="E50" i="7"/>
  <c r="E145" i="7"/>
  <c r="E6" i="22"/>
  <c r="E52" i="22"/>
  <c r="E42" i="22"/>
  <c r="E8" i="11"/>
  <c r="E160" i="19"/>
  <c r="E21" i="22"/>
  <c r="E12" i="22"/>
  <c r="E24" i="22"/>
  <c r="E59" i="22"/>
  <c r="E53" i="22"/>
  <c r="E64" i="22"/>
  <c r="E87" i="22"/>
  <c r="E96" i="22"/>
  <c r="E36" i="11"/>
  <c r="E13" i="11"/>
  <c r="E43" i="11"/>
  <c r="E52" i="11"/>
  <c r="E47" i="11"/>
  <c r="E67" i="11"/>
  <c r="E107" i="11"/>
  <c r="E141" i="11"/>
  <c r="E148" i="11"/>
  <c r="E162" i="11"/>
  <c r="E173" i="11"/>
  <c r="E185" i="11"/>
  <c r="E86" i="11"/>
  <c r="E9" i="14"/>
  <c r="E17" i="14"/>
  <c r="E30" i="14"/>
  <c r="E33" i="14"/>
  <c r="E61" i="14"/>
  <c r="E80" i="14"/>
  <c r="E87" i="14"/>
  <c r="E85" i="14"/>
  <c r="E9" i="7"/>
  <c r="E75" i="7"/>
  <c r="E46" i="7"/>
  <c r="E22" i="7"/>
  <c r="E109" i="7"/>
  <c r="E123" i="7"/>
  <c r="E53" i="7"/>
  <c r="E77" i="7"/>
  <c r="E74" i="7"/>
  <c r="E42" i="7"/>
  <c r="E107" i="7"/>
  <c r="E100" i="7"/>
  <c r="E159" i="19"/>
  <c r="E19" i="22"/>
  <c r="E31" i="22"/>
  <c r="E25" i="22"/>
  <c r="E56" i="22"/>
  <c r="E67" i="22"/>
  <c r="E86" i="22"/>
  <c r="E51" i="22"/>
  <c r="E15" i="11"/>
  <c r="E3" i="11"/>
  <c r="E25" i="11"/>
  <c r="E49" i="11"/>
  <c r="E72" i="11"/>
  <c r="E103" i="11"/>
  <c r="E140" i="11"/>
  <c r="E126" i="11"/>
  <c r="E163" i="11"/>
  <c r="E192" i="11"/>
  <c r="E95" i="11"/>
  <c r="E20" i="14"/>
  <c r="E53" i="14"/>
  <c r="E101" i="14"/>
  <c r="E99" i="14"/>
  <c r="E161" i="7"/>
  <c r="E82" i="7"/>
  <c r="E72" i="7"/>
  <c r="E10" i="22"/>
  <c r="E39" i="22"/>
  <c r="E44" i="22"/>
  <c r="E97" i="11"/>
  <c r="E36" i="14"/>
  <c r="E60" i="14"/>
  <c r="E83" i="14"/>
  <c r="E84" i="14"/>
  <c r="E117" i="7"/>
  <c r="E59" i="7"/>
  <c r="E130" i="7"/>
  <c r="E18" i="14"/>
  <c r="E49" i="14"/>
  <c r="E141" i="7"/>
  <c r="E55" i="7"/>
  <c r="E129" i="7"/>
  <c r="E101" i="7"/>
  <c r="E30" i="7"/>
  <c r="E41" i="22"/>
  <c r="E54" i="22"/>
  <c r="E77" i="22"/>
  <c r="E16" i="11"/>
  <c r="E2" i="11"/>
  <c r="E55" i="11"/>
  <c r="E114" i="11"/>
  <c r="E145" i="11"/>
  <c r="E149" i="11"/>
  <c r="E147" i="11"/>
  <c r="E88" i="11"/>
  <c r="E19" i="14"/>
  <c r="E55" i="14"/>
  <c r="E98" i="14"/>
  <c r="E49" i="7"/>
  <c r="E35" i="22"/>
  <c r="E81" i="22"/>
  <c r="E101" i="22"/>
  <c r="E75" i="22"/>
  <c r="E62" i="11"/>
  <c r="E172" i="11"/>
  <c r="E7" i="14"/>
  <c r="E15" i="14"/>
  <c r="E38" i="14"/>
  <c r="E95" i="14"/>
  <c r="E42" i="14"/>
  <c r="E90" i="7"/>
  <c r="E3" i="7"/>
  <c r="E64" i="7"/>
  <c r="E22" i="19"/>
  <c r="E16" i="22"/>
  <c r="E74" i="22"/>
  <c r="E92" i="22"/>
  <c r="E48" i="11"/>
  <c r="E122" i="11"/>
  <c r="E176" i="11"/>
  <c r="E96" i="11"/>
  <c r="E24" i="14"/>
  <c r="E79" i="14"/>
  <c r="E94" i="14"/>
  <c r="E149" i="7"/>
  <c r="E14" i="7"/>
  <c r="E26" i="7"/>
  <c r="E94" i="7"/>
  <c r="E59" i="14"/>
  <c r="E168" i="7"/>
  <c r="E142" i="7"/>
  <c r="E108" i="7"/>
  <c r="E5" i="22"/>
  <c r="E45" i="11"/>
  <c r="E201" i="11"/>
  <c r="E58" i="14"/>
  <c r="E78" i="14"/>
  <c r="E121" i="7"/>
  <c r="E132" i="7"/>
  <c r="E93" i="7"/>
  <c r="E146" i="7"/>
  <c r="E30" i="22"/>
  <c r="E156" i="19"/>
  <c r="E13" i="22"/>
  <c r="E38" i="22"/>
  <c r="E22" i="22"/>
  <c r="E34" i="22"/>
  <c r="E65" i="22"/>
  <c r="E79" i="22"/>
  <c r="E83" i="22"/>
  <c r="E49" i="22"/>
  <c r="E14" i="11"/>
  <c r="E7" i="11"/>
  <c r="E29" i="11"/>
  <c r="E56" i="11"/>
  <c r="E44" i="11"/>
  <c r="E112" i="11"/>
  <c r="E105" i="11"/>
  <c r="E134" i="11"/>
  <c r="E156" i="11"/>
  <c r="E175" i="11"/>
  <c r="E142" i="11"/>
  <c r="E186" i="11"/>
  <c r="E92" i="11"/>
  <c r="E83" i="11"/>
  <c r="E3" i="14"/>
  <c r="E40" i="14"/>
  <c r="E57" i="14"/>
  <c r="E63" i="14"/>
  <c r="E90" i="14"/>
  <c r="E93" i="14"/>
  <c r="E50" i="14"/>
  <c r="E45" i="14"/>
  <c r="E160" i="7"/>
  <c r="E143" i="7"/>
  <c r="E115" i="7"/>
  <c r="E73" i="7"/>
  <c r="E76" i="7"/>
  <c r="E124" i="7"/>
  <c r="E79" i="7"/>
  <c r="E139" i="7"/>
  <c r="E65" i="7"/>
  <c r="E67" i="7"/>
  <c r="E88" i="7"/>
  <c r="E155" i="19"/>
  <c r="E7" i="22"/>
  <c r="E28" i="22"/>
  <c r="E23" i="22"/>
  <c r="E68" i="22"/>
  <c r="E69" i="22"/>
  <c r="E72" i="22"/>
  <c r="E98" i="22"/>
  <c r="E93" i="22"/>
  <c r="E12" i="11"/>
  <c r="E24" i="11"/>
  <c r="E23" i="11"/>
  <c r="E66" i="11"/>
  <c r="E80" i="11"/>
  <c r="E128" i="11"/>
  <c r="E117" i="11"/>
  <c r="E129" i="11"/>
  <c r="E143" i="11"/>
  <c r="E152" i="11"/>
  <c r="E187" i="11"/>
  <c r="E101" i="11"/>
  <c r="E84" i="11"/>
  <c r="E10" i="14"/>
  <c r="E2" i="14"/>
  <c r="E31" i="14"/>
  <c r="E71" i="14"/>
  <c r="E68" i="14"/>
  <c r="E75" i="14"/>
  <c r="E86" i="14"/>
  <c r="E100" i="14"/>
  <c r="E164" i="7"/>
  <c r="E40" i="7"/>
  <c r="E111" i="7"/>
  <c r="E151" i="7"/>
  <c r="E12" i="7"/>
  <c r="E104" i="7"/>
  <c r="E116" i="7"/>
  <c r="E33" i="7"/>
  <c r="E70" i="7"/>
  <c r="E58" i="7"/>
  <c r="E80" i="7"/>
  <c r="E16" i="7"/>
  <c r="E9" i="22"/>
  <c r="E4" i="22"/>
  <c r="E14" i="22"/>
  <c r="E36" i="22"/>
  <c r="E82" i="22"/>
  <c r="E63" i="22"/>
  <c r="E90" i="22"/>
  <c r="E84" i="22"/>
  <c r="E20" i="11"/>
  <c r="E21" i="11"/>
  <c r="E4" i="11"/>
  <c r="E27" i="11"/>
  <c r="E53" i="11"/>
  <c r="E81" i="11"/>
  <c r="E63" i="11"/>
  <c r="E109" i="11"/>
  <c r="E136" i="11"/>
  <c r="E124" i="11"/>
  <c r="E166" i="11"/>
  <c r="E193" i="11"/>
  <c r="E182" i="11"/>
  <c r="E100" i="11"/>
  <c r="E27" i="14"/>
  <c r="E14" i="14"/>
  <c r="E73" i="14"/>
  <c r="E82" i="14"/>
  <c r="E157" i="7"/>
  <c r="E167" i="7"/>
  <c r="E29" i="7"/>
  <c r="E128" i="7"/>
  <c r="E157" i="19"/>
  <c r="E80" i="22"/>
  <c r="E47" i="22"/>
  <c r="E9" i="11"/>
  <c r="E77" i="11"/>
  <c r="E37" i="14"/>
  <c r="E96" i="14"/>
  <c r="E39" i="7"/>
  <c r="E118" i="7"/>
  <c r="E122" i="7"/>
  <c r="E4" i="7"/>
  <c r="E15" i="22"/>
  <c r="E89" i="22"/>
  <c r="E11" i="22"/>
  <c r="E58" i="22"/>
  <c r="E43" i="22"/>
  <c r="E54" i="11"/>
  <c r="E121" i="11"/>
  <c r="E200" i="11"/>
  <c r="E82" i="11"/>
  <c r="E41" i="14"/>
  <c r="E66" i="14"/>
  <c r="E159" i="7"/>
  <c r="E138" i="7"/>
  <c r="E44" i="7"/>
  <c r="E28" i="7"/>
  <c r="E41" i="7"/>
  <c r="E31" i="7"/>
  <c r="E133" i="11"/>
  <c r="E27" i="7"/>
  <c r="E40" i="11"/>
  <c r="E165" i="11"/>
  <c r="E51" i="14"/>
  <c r="E110" i="7"/>
  <c r="E29" i="22"/>
  <c r="E76" i="11"/>
  <c r="E21" i="14"/>
  <c r="E135" i="7"/>
  <c r="E98" i="7"/>
  <c r="E57" i="22"/>
  <c r="E66" i="7"/>
  <c r="E32" i="22"/>
  <c r="E13" i="14"/>
  <c r="E99" i="7"/>
  <c r="E156" i="7"/>
  <c r="E7" i="7"/>
  <c r="E8" i="22"/>
  <c r="E70" i="22"/>
  <c r="E34" i="11"/>
  <c r="E61" i="11"/>
  <c r="E113" i="11"/>
  <c r="E181" i="11"/>
  <c r="E196" i="11"/>
  <c r="E4" i="14"/>
  <c r="E72" i="14"/>
  <c r="E46" i="14"/>
  <c r="E36" i="7"/>
  <c r="E61" i="7"/>
  <c r="E8" i="7"/>
  <c r="E134" i="7"/>
  <c r="E78" i="7"/>
  <c r="E2" i="22"/>
  <c r="E17" i="11"/>
  <c r="E42" i="11"/>
  <c r="E144" i="11"/>
  <c r="E64" i="14"/>
  <c r="E38" i="7"/>
  <c r="E32" i="11"/>
  <c r="E5" i="14"/>
  <c r="E39" i="14"/>
  <c r="E6" i="7"/>
  <c r="E37" i="22"/>
  <c r="E155" i="11"/>
  <c r="E63" i="7"/>
  <c r="E56" i="7"/>
  <c r="E30" i="19"/>
  <c r="E85" i="22"/>
  <c r="E153" i="11"/>
  <c r="E70" i="14"/>
  <c r="E92" i="7"/>
  <c r="E48" i="22"/>
  <c r="E64" i="11"/>
  <c r="E197" i="11"/>
  <c r="E67" i="14"/>
  <c r="E194" i="11"/>
  <c r="E22" i="11"/>
  <c r="E146" i="11"/>
  <c r="E44" i="14"/>
  <c r="E91" i="7"/>
  <c r="E61" i="22"/>
  <c r="E3" i="22"/>
  <c r="E71" i="22"/>
  <c r="E46" i="22"/>
  <c r="E46" i="11"/>
  <c r="E157" i="11"/>
  <c r="E177" i="11"/>
  <c r="E87" i="11"/>
  <c r="E23" i="14"/>
  <c r="E76" i="14"/>
  <c r="E155" i="7"/>
  <c r="E169" i="7"/>
  <c r="E127" i="7"/>
  <c r="E50" i="22"/>
  <c r="E106" i="11"/>
  <c r="E85" i="11"/>
  <c r="E34" i="14"/>
  <c r="E48" i="7"/>
  <c r="E45" i="7"/>
  <c r="E88" i="22"/>
  <c r="E167" i="11"/>
  <c r="E84" i="7"/>
  <c r="E6" i="14"/>
  <c r="E28" i="11"/>
  <c r="E188" i="11"/>
  <c r="E158" i="7"/>
  <c r="E37" i="11"/>
  <c r="E25" i="14"/>
  <c r="E43" i="14"/>
  <c r="E62" i="7"/>
  <c r="E115" i="11"/>
  <c r="E183" i="11"/>
  <c r="E15" i="7"/>
  <c r="E94" i="22"/>
  <c r="E11" i="14"/>
  <c r="E71" i="7"/>
  <c r="E97" i="7"/>
  <c r="E133" i="7"/>
  <c r="E26" i="22"/>
  <c r="E78" i="22"/>
  <c r="E41" i="11"/>
  <c r="E65" i="11"/>
  <c r="E102" i="11"/>
  <c r="E180" i="11"/>
  <c r="E26" i="14"/>
  <c r="E22" i="14"/>
  <c r="E74" i="14"/>
  <c r="E43" i="7"/>
  <c r="E23" i="7"/>
  <c r="E96" i="7"/>
  <c r="E113" i="7"/>
  <c r="E20" i="22"/>
  <c r="E100" i="22"/>
  <c r="E5" i="11"/>
  <c r="E73" i="11"/>
  <c r="E116" i="11"/>
  <c r="E169" i="11"/>
  <c r="E89" i="11"/>
  <c r="E54" i="14"/>
  <c r="E81" i="14"/>
  <c r="E47" i="7"/>
  <c r="E125" i="7"/>
  <c r="E95" i="7"/>
  <c r="E112" i="7"/>
  <c r="E40" i="22"/>
  <c r="E135" i="11"/>
  <c r="E48" i="14"/>
  <c r="E5" i="7"/>
  <c r="E73" i="22"/>
  <c r="E108" i="11"/>
  <c r="E52" i="14"/>
  <c r="E19" i="7"/>
  <c r="E161" i="11"/>
  <c r="E106" i="7"/>
  <c r="E99" i="22"/>
  <c r="E77" i="14"/>
  <c r="E2" i="7"/>
  <c r="E74" i="11"/>
  <c r="E57" i="11"/>
  <c r="E160" i="11"/>
  <c r="E12" i="14"/>
  <c r="E65" i="14"/>
  <c r="E162" i="7"/>
  <c r="E28" i="14"/>
  <c r="E33" i="19"/>
  <c r="E154" i="11"/>
  <c r="E26" i="19"/>
  <c r="E144" i="7"/>
  <c r="E32" i="19"/>
  <c r="E10" i="7"/>
  <c r="E32" i="7"/>
  <c r="E25" i="19"/>
  <c r="E105" i="7"/>
  <c r="E21" i="19"/>
  <c r="E174" i="11"/>
  <c r="E94" i="11"/>
  <c r="E29" i="19"/>
  <c r="E140" i="7"/>
  <c r="E20" i="19"/>
  <c r="E19" i="19"/>
  <c r="E152" i="7"/>
  <c r="E23" i="19"/>
  <c r="E28" i="19"/>
  <c r="E31" i="19"/>
  <c r="E27" i="19"/>
  <c r="G25" i="37"/>
  <c r="G45" i="36"/>
  <c r="C4" i="35"/>
  <c r="G60" i="36"/>
  <c r="G58" i="36"/>
  <c r="G13" i="36"/>
  <c r="G22" i="36"/>
  <c r="G36" i="37"/>
  <c r="G4" i="37"/>
  <c r="G14" i="36"/>
  <c r="G38" i="36"/>
  <c r="G19" i="37"/>
  <c r="G16" i="37"/>
  <c r="G18" i="37"/>
  <c r="G57" i="36"/>
  <c r="G7" i="37"/>
  <c r="G6" i="36"/>
  <c r="G34" i="37"/>
  <c r="G46" i="37"/>
  <c r="G32" i="36"/>
  <c r="G51" i="36"/>
  <c r="G7" i="36"/>
  <c r="G23" i="37"/>
  <c r="G35" i="37"/>
  <c r="G48" i="37"/>
  <c r="G59" i="37"/>
  <c r="G11" i="36"/>
  <c r="G31" i="36"/>
  <c r="G12" i="37"/>
  <c r="G6" i="37"/>
  <c r="G48" i="36"/>
  <c r="G28" i="36"/>
  <c r="G9" i="37"/>
  <c r="C17" i="35"/>
  <c r="G11" i="37"/>
  <c r="G44" i="37"/>
  <c r="G10" i="37"/>
  <c r="G39" i="36"/>
  <c r="G37" i="37"/>
  <c r="G25" i="36"/>
  <c r="G55" i="37"/>
  <c r="G54" i="37"/>
  <c r="G15" i="37"/>
  <c r="G39" i="37"/>
  <c r="G61" i="37"/>
  <c r="G56" i="36"/>
  <c r="C12" i="35" a="1"/>
  <c r="G27" i="36"/>
  <c r="G31" i="37"/>
  <c r="G29" i="36"/>
  <c r="G20" i="37"/>
  <c r="G42" i="37"/>
  <c r="G17" i="37"/>
  <c r="G2" i="37"/>
  <c r="G42" i="36"/>
  <c r="G59" i="36"/>
  <c r="G52" i="37"/>
  <c r="G5" i="36"/>
  <c r="G46" i="36"/>
  <c r="G18" i="36"/>
  <c r="G50" i="37"/>
  <c r="G10" i="36"/>
  <c r="G8" i="37"/>
  <c r="G21" i="36"/>
  <c r="G61" i="36"/>
  <c r="G14" i="37"/>
  <c r="G49" i="37"/>
  <c r="G20" i="36"/>
  <c r="G3" i="36"/>
  <c r="G40" i="36"/>
  <c r="G30" i="36"/>
  <c r="G53" i="36"/>
  <c r="G23" i="36"/>
  <c r="G53" i="37"/>
  <c r="G58" i="37"/>
  <c r="G43" i="37"/>
  <c r="G29" i="37"/>
  <c r="G54" i="36"/>
  <c r="G47" i="37"/>
  <c r="G51" i="37"/>
  <c r="G56" i="37"/>
  <c r="G2" i="36"/>
  <c r="G50" i="36"/>
  <c r="G27" i="37"/>
  <c r="G19" i="36"/>
  <c r="G36" i="36"/>
  <c r="G28" i="37"/>
  <c r="G12" i="36"/>
  <c r="G15" i="36"/>
  <c r="G16" i="36"/>
  <c r="G40" i="37"/>
  <c r="G47" i="36"/>
  <c r="G3" i="37"/>
  <c r="G17" i="36"/>
  <c r="G24" i="37"/>
  <c r="G26" i="37"/>
  <c r="G8" i="36"/>
  <c r="G9" i="36"/>
  <c r="G41" i="37"/>
  <c r="G22" i="37"/>
  <c r="G13" i="37"/>
  <c r="G37" i="36"/>
  <c r="G45" i="37"/>
  <c r="G35" i="36"/>
  <c r="G4" i="36"/>
  <c r="G33" i="36"/>
  <c r="G30" i="37"/>
  <c r="G55" i="36"/>
  <c r="G41" i="36"/>
  <c r="G34" i="36"/>
  <c r="G24" i="36"/>
  <c r="G26" i="36"/>
  <c r="G52" i="36"/>
  <c r="G32" i="37"/>
  <c r="G33" i="37"/>
  <c r="G43" i="36"/>
  <c r="G5" i="37"/>
  <c r="G44" i="36"/>
  <c r="G49" i="36"/>
  <c r="G38" i="37"/>
  <c r="G60" i="37"/>
  <c r="G21" i="37"/>
  <c r="A6" i="20" l="1"/>
  <c r="B5" i="20"/>
  <c r="C12" i="35"/>
  <c r="A7" i="20" l="1"/>
  <c r="B6" i="20"/>
  <c r="F98" i="11"/>
  <c r="G98" i="11"/>
  <c r="H98" i="11"/>
  <c r="I98" i="11"/>
  <c r="J98" i="11"/>
  <c r="K98" i="11"/>
  <c r="L98" i="11"/>
  <c r="M98" i="11"/>
  <c r="N98" i="11"/>
  <c r="O98" i="11"/>
  <c r="P98" i="11"/>
  <c r="Q98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AZ98" i="11"/>
  <c r="BA98" i="11"/>
  <c r="BB98" i="11"/>
  <c r="BC98" i="11"/>
  <c r="BD98" i="11"/>
  <c r="BE98" i="11"/>
  <c r="BF98" i="11"/>
  <c r="BG98" i="11"/>
  <c r="BH98" i="11"/>
  <c r="BI98" i="11"/>
  <c r="BJ98" i="11"/>
  <c r="BK98" i="11"/>
  <c r="BL98" i="11"/>
  <c r="BM98" i="11"/>
  <c r="BN98" i="11"/>
  <c r="BO98" i="11"/>
  <c r="BP98" i="11"/>
  <c r="BQ98" i="11"/>
  <c r="BR98" i="11"/>
  <c r="BS98" i="11"/>
  <c r="BT98" i="11"/>
  <c r="BU98" i="11"/>
  <c r="BV98" i="11"/>
  <c r="BW98" i="11"/>
  <c r="BX98" i="11"/>
  <c r="BY98" i="11"/>
  <c r="BZ98" i="11"/>
  <c r="CA98" i="11"/>
  <c r="F99" i="11"/>
  <c r="G99" i="11"/>
  <c r="H99" i="11"/>
  <c r="I99" i="11"/>
  <c r="J99" i="11"/>
  <c r="K99" i="11"/>
  <c r="L99" i="11"/>
  <c r="M99" i="11"/>
  <c r="N99" i="11"/>
  <c r="O99" i="11"/>
  <c r="P99" i="11"/>
  <c r="Q99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AY99" i="11"/>
  <c r="AZ99" i="11"/>
  <c r="BA99" i="11"/>
  <c r="BB99" i="11"/>
  <c r="BC99" i="11"/>
  <c r="BD99" i="11"/>
  <c r="BE99" i="11"/>
  <c r="BF99" i="11"/>
  <c r="BG99" i="11"/>
  <c r="BH99" i="11"/>
  <c r="BI99" i="11"/>
  <c r="BJ99" i="11"/>
  <c r="BK99" i="11"/>
  <c r="BL99" i="11"/>
  <c r="BM99" i="11"/>
  <c r="BN99" i="11"/>
  <c r="BO99" i="11"/>
  <c r="BP99" i="11"/>
  <c r="BQ99" i="11"/>
  <c r="BR99" i="11"/>
  <c r="BS99" i="11"/>
  <c r="BT99" i="11"/>
  <c r="BU99" i="11"/>
  <c r="BV99" i="11"/>
  <c r="BW99" i="11"/>
  <c r="BX99" i="11"/>
  <c r="BY99" i="11"/>
  <c r="BZ99" i="11"/>
  <c r="CA99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AZ90" i="11"/>
  <c r="BA90" i="11"/>
  <c r="BB90" i="11"/>
  <c r="BC90" i="11"/>
  <c r="BD90" i="11"/>
  <c r="BE90" i="11"/>
  <c r="BF90" i="11"/>
  <c r="BG90" i="11"/>
  <c r="BH90" i="11"/>
  <c r="BI90" i="11"/>
  <c r="BJ90" i="11"/>
  <c r="BK90" i="11"/>
  <c r="BL90" i="11"/>
  <c r="BM90" i="11"/>
  <c r="BN90" i="11"/>
  <c r="BO90" i="11"/>
  <c r="BP90" i="11"/>
  <c r="BQ90" i="11"/>
  <c r="BR90" i="11"/>
  <c r="BS90" i="11"/>
  <c r="BT90" i="11"/>
  <c r="BU90" i="11"/>
  <c r="BV90" i="11"/>
  <c r="BW90" i="11"/>
  <c r="BX90" i="11"/>
  <c r="BY90" i="11"/>
  <c r="BZ90" i="11"/>
  <c r="CA90" i="11"/>
  <c r="F91" i="11"/>
  <c r="G91" i="11"/>
  <c r="H91" i="11"/>
  <c r="I91" i="11"/>
  <c r="J91" i="11"/>
  <c r="K91" i="11"/>
  <c r="L91" i="11"/>
  <c r="M91" i="11"/>
  <c r="N91" i="11"/>
  <c r="O91" i="11"/>
  <c r="P91" i="11"/>
  <c r="Q91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AY91" i="11"/>
  <c r="AZ91" i="11"/>
  <c r="BA91" i="11"/>
  <c r="BB91" i="11"/>
  <c r="BC91" i="11"/>
  <c r="BD91" i="11"/>
  <c r="BE91" i="11"/>
  <c r="BF91" i="11"/>
  <c r="BG91" i="11"/>
  <c r="BH91" i="11"/>
  <c r="BI91" i="11"/>
  <c r="BJ91" i="11"/>
  <c r="BK91" i="11"/>
  <c r="BL91" i="11"/>
  <c r="BM91" i="11"/>
  <c r="BN91" i="11"/>
  <c r="BO91" i="11"/>
  <c r="BP91" i="11"/>
  <c r="BQ91" i="11"/>
  <c r="BR91" i="11"/>
  <c r="BS91" i="11"/>
  <c r="BT91" i="11"/>
  <c r="BU91" i="11"/>
  <c r="BV91" i="11"/>
  <c r="BW91" i="11"/>
  <c r="BX91" i="11"/>
  <c r="BY91" i="11"/>
  <c r="BZ91" i="11"/>
  <c r="CA91" i="11"/>
  <c r="F198" i="11"/>
  <c r="G198" i="11"/>
  <c r="H198" i="11"/>
  <c r="I198" i="11"/>
  <c r="J198" i="11"/>
  <c r="K198" i="11"/>
  <c r="L198" i="11"/>
  <c r="M198" i="11"/>
  <c r="N198" i="11"/>
  <c r="O198" i="11"/>
  <c r="P198" i="11"/>
  <c r="Q198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AJ198" i="11"/>
  <c r="AK198" i="11"/>
  <c r="AL198" i="11"/>
  <c r="AM198" i="11"/>
  <c r="AN198" i="11"/>
  <c r="AO198" i="11"/>
  <c r="AP198" i="11"/>
  <c r="AQ198" i="11"/>
  <c r="AR198" i="11"/>
  <c r="AS198" i="11"/>
  <c r="AT198" i="11"/>
  <c r="AU198" i="11"/>
  <c r="AV198" i="11"/>
  <c r="AW198" i="11"/>
  <c r="AX198" i="11"/>
  <c r="AY198" i="11"/>
  <c r="AZ198" i="11"/>
  <c r="BA198" i="11"/>
  <c r="BB198" i="11"/>
  <c r="BC198" i="11"/>
  <c r="BD198" i="11"/>
  <c r="BE198" i="11"/>
  <c r="BF198" i="11"/>
  <c r="BG198" i="11"/>
  <c r="BH198" i="11"/>
  <c r="BI198" i="11"/>
  <c r="BJ198" i="11"/>
  <c r="BK198" i="11"/>
  <c r="BL198" i="11"/>
  <c r="BM198" i="11"/>
  <c r="BN198" i="11"/>
  <c r="BO198" i="11"/>
  <c r="BP198" i="11"/>
  <c r="BQ198" i="11"/>
  <c r="BR198" i="11"/>
  <c r="BS198" i="11"/>
  <c r="BT198" i="11"/>
  <c r="BU198" i="11"/>
  <c r="BV198" i="11"/>
  <c r="BW198" i="11"/>
  <c r="BX198" i="11"/>
  <c r="BY198" i="11"/>
  <c r="BZ198" i="11"/>
  <c r="CA198" i="11"/>
  <c r="F199" i="11"/>
  <c r="G199" i="11"/>
  <c r="H199" i="11"/>
  <c r="I199" i="11"/>
  <c r="J199" i="11"/>
  <c r="K199" i="11"/>
  <c r="L199" i="11"/>
  <c r="M199" i="11"/>
  <c r="N199" i="11"/>
  <c r="O199" i="11"/>
  <c r="P199" i="11"/>
  <c r="Q199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AJ199" i="11"/>
  <c r="AK199" i="11"/>
  <c r="AL199" i="11"/>
  <c r="AM199" i="11"/>
  <c r="AN199" i="11"/>
  <c r="AO199" i="11"/>
  <c r="AP199" i="11"/>
  <c r="AQ199" i="11"/>
  <c r="AR199" i="11"/>
  <c r="AS199" i="11"/>
  <c r="AT199" i="11"/>
  <c r="AU199" i="11"/>
  <c r="AV199" i="11"/>
  <c r="AW199" i="11"/>
  <c r="AX199" i="11"/>
  <c r="AY199" i="11"/>
  <c r="AZ199" i="11"/>
  <c r="BA199" i="11"/>
  <c r="BB199" i="11"/>
  <c r="BC199" i="11"/>
  <c r="BD199" i="11"/>
  <c r="BE199" i="11"/>
  <c r="BF199" i="11"/>
  <c r="BG199" i="11"/>
  <c r="BH199" i="11"/>
  <c r="BI199" i="11"/>
  <c r="BJ199" i="11"/>
  <c r="BK199" i="11"/>
  <c r="BL199" i="11"/>
  <c r="BM199" i="11"/>
  <c r="BN199" i="11"/>
  <c r="BO199" i="11"/>
  <c r="BP199" i="11"/>
  <c r="BQ199" i="11"/>
  <c r="BR199" i="11"/>
  <c r="BS199" i="11"/>
  <c r="BT199" i="11"/>
  <c r="BU199" i="11"/>
  <c r="BV199" i="11"/>
  <c r="BW199" i="11"/>
  <c r="BX199" i="11"/>
  <c r="BY199" i="11"/>
  <c r="BZ199" i="11"/>
  <c r="CA199" i="11"/>
  <c r="F190" i="11"/>
  <c r="G190" i="11"/>
  <c r="H190" i="11"/>
  <c r="I190" i="11"/>
  <c r="J190" i="11"/>
  <c r="K190" i="11"/>
  <c r="L190" i="11"/>
  <c r="M190" i="11"/>
  <c r="N190" i="11"/>
  <c r="O190" i="11"/>
  <c r="P190" i="11"/>
  <c r="Q190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AJ190" i="11"/>
  <c r="AK190" i="11"/>
  <c r="AL190" i="11"/>
  <c r="AM190" i="11"/>
  <c r="AN190" i="11"/>
  <c r="AO190" i="11"/>
  <c r="AP190" i="11"/>
  <c r="AQ190" i="11"/>
  <c r="AR190" i="11"/>
  <c r="AS190" i="11"/>
  <c r="AT190" i="11"/>
  <c r="AU190" i="11"/>
  <c r="AV190" i="11"/>
  <c r="AW190" i="11"/>
  <c r="AX190" i="11"/>
  <c r="AY190" i="11"/>
  <c r="AZ190" i="11"/>
  <c r="BA190" i="11"/>
  <c r="BB190" i="11"/>
  <c r="BC190" i="11"/>
  <c r="BD190" i="11"/>
  <c r="BE190" i="11"/>
  <c r="BF190" i="11"/>
  <c r="BG190" i="11"/>
  <c r="BH190" i="11"/>
  <c r="BI190" i="11"/>
  <c r="BJ190" i="11"/>
  <c r="BK190" i="11"/>
  <c r="BL190" i="11"/>
  <c r="BM190" i="11"/>
  <c r="BN190" i="11"/>
  <c r="BO190" i="11"/>
  <c r="BP190" i="11"/>
  <c r="BQ190" i="11"/>
  <c r="BR190" i="11"/>
  <c r="BS190" i="11"/>
  <c r="BT190" i="11"/>
  <c r="BU190" i="11"/>
  <c r="BV190" i="11"/>
  <c r="BW190" i="11"/>
  <c r="BX190" i="11"/>
  <c r="BY190" i="11"/>
  <c r="BZ190" i="11"/>
  <c r="CA190" i="11"/>
  <c r="F191" i="11"/>
  <c r="G191" i="11"/>
  <c r="H191" i="11"/>
  <c r="I191" i="11"/>
  <c r="J191" i="11"/>
  <c r="K191" i="11"/>
  <c r="L191" i="11"/>
  <c r="M191" i="11"/>
  <c r="N191" i="11"/>
  <c r="O191" i="11"/>
  <c r="P191" i="11"/>
  <c r="Q191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AJ191" i="11"/>
  <c r="AK191" i="11"/>
  <c r="AL191" i="11"/>
  <c r="AM191" i="11"/>
  <c r="AN191" i="11"/>
  <c r="AO191" i="11"/>
  <c r="AP191" i="11"/>
  <c r="AQ191" i="11"/>
  <c r="AR191" i="11"/>
  <c r="AS191" i="11"/>
  <c r="AT191" i="11"/>
  <c r="AU191" i="11"/>
  <c r="AV191" i="11"/>
  <c r="AW191" i="11"/>
  <c r="AX191" i="11"/>
  <c r="AY191" i="11"/>
  <c r="AZ191" i="11"/>
  <c r="BA191" i="11"/>
  <c r="BB191" i="11"/>
  <c r="BC191" i="11"/>
  <c r="BD191" i="11"/>
  <c r="BE191" i="11"/>
  <c r="BF191" i="11"/>
  <c r="BG191" i="11"/>
  <c r="BH191" i="11"/>
  <c r="BI191" i="11"/>
  <c r="BJ191" i="11"/>
  <c r="BK191" i="11"/>
  <c r="BL191" i="11"/>
  <c r="BM191" i="11"/>
  <c r="BN191" i="11"/>
  <c r="BO191" i="11"/>
  <c r="BP191" i="11"/>
  <c r="BQ191" i="11"/>
  <c r="BR191" i="11"/>
  <c r="BS191" i="11"/>
  <c r="BT191" i="11"/>
  <c r="BU191" i="11"/>
  <c r="BV191" i="11"/>
  <c r="BW191" i="11"/>
  <c r="BX191" i="11"/>
  <c r="BY191" i="11"/>
  <c r="BZ191" i="11"/>
  <c r="CA191" i="11"/>
  <c r="F178" i="11"/>
  <c r="G178" i="11"/>
  <c r="H178" i="11"/>
  <c r="I178" i="11"/>
  <c r="J178" i="11"/>
  <c r="K178" i="11"/>
  <c r="L178" i="11"/>
  <c r="M178" i="11"/>
  <c r="N178" i="11"/>
  <c r="O178" i="11"/>
  <c r="P178" i="11"/>
  <c r="Q178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AJ178" i="11"/>
  <c r="AK178" i="11"/>
  <c r="AL178" i="11"/>
  <c r="AM178" i="11"/>
  <c r="AN178" i="11"/>
  <c r="AO178" i="11"/>
  <c r="AP178" i="11"/>
  <c r="AQ178" i="11"/>
  <c r="AR178" i="11"/>
  <c r="AS178" i="11"/>
  <c r="AT178" i="11"/>
  <c r="AU178" i="11"/>
  <c r="AV178" i="11"/>
  <c r="AW178" i="11"/>
  <c r="AX178" i="11"/>
  <c r="AY178" i="11"/>
  <c r="AZ178" i="11"/>
  <c r="BA178" i="11"/>
  <c r="BB178" i="11"/>
  <c r="BC178" i="11"/>
  <c r="BD178" i="11"/>
  <c r="BE178" i="11"/>
  <c r="BF178" i="11"/>
  <c r="BG178" i="11"/>
  <c r="BH178" i="11"/>
  <c r="BI178" i="11"/>
  <c r="BJ178" i="11"/>
  <c r="BK178" i="11"/>
  <c r="BL178" i="11"/>
  <c r="BM178" i="11"/>
  <c r="BN178" i="11"/>
  <c r="BO178" i="11"/>
  <c r="BP178" i="11"/>
  <c r="BQ178" i="11"/>
  <c r="BR178" i="11"/>
  <c r="BS178" i="11"/>
  <c r="BT178" i="11"/>
  <c r="BU178" i="11"/>
  <c r="BV178" i="11"/>
  <c r="BW178" i="11"/>
  <c r="BX178" i="11"/>
  <c r="BY178" i="11"/>
  <c r="BZ178" i="11"/>
  <c r="CA178" i="11"/>
  <c r="F179" i="11"/>
  <c r="G179" i="11"/>
  <c r="H179" i="11"/>
  <c r="I179" i="11"/>
  <c r="J179" i="11"/>
  <c r="K179" i="11"/>
  <c r="L179" i="11"/>
  <c r="M179" i="11"/>
  <c r="N179" i="11"/>
  <c r="O179" i="11"/>
  <c r="P179" i="11"/>
  <c r="Q179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AJ179" i="11"/>
  <c r="AK179" i="11"/>
  <c r="AL179" i="11"/>
  <c r="AM179" i="11"/>
  <c r="AN179" i="11"/>
  <c r="AO179" i="11"/>
  <c r="AP179" i="11"/>
  <c r="AQ179" i="11"/>
  <c r="AR179" i="11"/>
  <c r="AS179" i="11"/>
  <c r="AT179" i="11"/>
  <c r="AU179" i="11"/>
  <c r="AV179" i="11"/>
  <c r="AW179" i="11"/>
  <c r="AX179" i="11"/>
  <c r="AY179" i="11"/>
  <c r="AZ179" i="11"/>
  <c r="BA179" i="11"/>
  <c r="BB179" i="11"/>
  <c r="BC179" i="11"/>
  <c r="BD179" i="11"/>
  <c r="BE179" i="11"/>
  <c r="BF179" i="11"/>
  <c r="BG179" i="11"/>
  <c r="BH179" i="11"/>
  <c r="BI179" i="11"/>
  <c r="BJ179" i="11"/>
  <c r="BK179" i="11"/>
  <c r="BL179" i="11"/>
  <c r="BM179" i="11"/>
  <c r="BN179" i="11"/>
  <c r="BO179" i="11"/>
  <c r="BP179" i="11"/>
  <c r="BQ179" i="11"/>
  <c r="BR179" i="11"/>
  <c r="BS179" i="11"/>
  <c r="BT179" i="11"/>
  <c r="BU179" i="11"/>
  <c r="BV179" i="11"/>
  <c r="BW179" i="11"/>
  <c r="BX179" i="11"/>
  <c r="BY179" i="11"/>
  <c r="BZ179" i="11"/>
  <c r="CA179" i="11"/>
  <c r="F170" i="11"/>
  <c r="G170" i="11"/>
  <c r="H170" i="11"/>
  <c r="I170" i="11"/>
  <c r="J170" i="11"/>
  <c r="K170" i="11"/>
  <c r="L170" i="11"/>
  <c r="M170" i="11"/>
  <c r="N170" i="11"/>
  <c r="O170" i="11"/>
  <c r="P170" i="11"/>
  <c r="Q170" i="11"/>
  <c r="R170" i="11"/>
  <c r="S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AJ170" i="11"/>
  <c r="AK170" i="11"/>
  <c r="AL170" i="11"/>
  <c r="AM170" i="11"/>
  <c r="AN170" i="11"/>
  <c r="AO170" i="11"/>
  <c r="AP170" i="11"/>
  <c r="AQ170" i="11"/>
  <c r="AR170" i="11"/>
  <c r="AS170" i="11"/>
  <c r="AT170" i="11"/>
  <c r="AU170" i="11"/>
  <c r="AV170" i="11"/>
  <c r="AW170" i="11"/>
  <c r="AX170" i="11"/>
  <c r="AY170" i="11"/>
  <c r="AZ170" i="11"/>
  <c r="BA170" i="11"/>
  <c r="BB170" i="11"/>
  <c r="BC170" i="11"/>
  <c r="BD170" i="11"/>
  <c r="BE170" i="11"/>
  <c r="BF170" i="11"/>
  <c r="BG170" i="11"/>
  <c r="BH170" i="11"/>
  <c r="BI170" i="11"/>
  <c r="BJ170" i="11"/>
  <c r="BK170" i="11"/>
  <c r="BL170" i="11"/>
  <c r="BM170" i="11"/>
  <c r="BN170" i="11"/>
  <c r="BO170" i="11"/>
  <c r="BP170" i="11"/>
  <c r="BQ170" i="11"/>
  <c r="BR170" i="11"/>
  <c r="BS170" i="11"/>
  <c r="BT170" i="11"/>
  <c r="BU170" i="11"/>
  <c r="BV170" i="11"/>
  <c r="BW170" i="11"/>
  <c r="BX170" i="11"/>
  <c r="BY170" i="11"/>
  <c r="BZ170" i="11"/>
  <c r="CA170" i="11"/>
  <c r="F171" i="11"/>
  <c r="G171" i="11"/>
  <c r="H171" i="11"/>
  <c r="I171" i="11"/>
  <c r="J171" i="11"/>
  <c r="K171" i="11"/>
  <c r="L171" i="11"/>
  <c r="M171" i="11"/>
  <c r="N171" i="11"/>
  <c r="O171" i="11"/>
  <c r="P171" i="11"/>
  <c r="Q171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AJ171" i="11"/>
  <c r="AK171" i="11"/>
  <c r="AL171" i="11"/>
  <c r="AM171" i="11"/>
  <c r="AN171" i="11"/>
  <c r="AO171" i="11"/>
  <c r="AP171" i="11"/>
  <c r="AQ171" i="11"/>
  <c r="AR171" i="11"/>
  <c r="AS171" i="11"/>
  <c r="AT171" i="11"/>
  <c r="AU171" i="11"/>
  <c r="AV171" i="11"/>
  <c r="AW171" i="11"/>
  <c r="AX171" i="11"/>
  <c r="AY171" i="11"/>
  <c r="AZ171" i="11"/>
  <c r="BA171" i="11"/>
  <c r="BB171" i="11"/>
  <c r="BC171" i="11"/>
  <c r="BD171" i="11"/>
  <c r="BE171" i="11"/>
  <c r="BF171" i="11"/>
  <c r="BG171" i="11"/>
  <c r="BH171" i="11"/>
  <c r="BI171" i="11"/>
  <c r="BJ171" i="11"/>
  <c r="BK171" i="11"/>
  <c r="BL171" i="11"/>
  <c r="BM171" i="11"/>
  <c r="BN171" i="11"/>
  <c r="BO171" i="11"/>
  <c r="BP171" i="11"/>
  <c r="BQ171" i="11"/>
  <c r="BR171" i="11"/>
  <c r="BS171" i="11"/>
  <c r="BT171" i="11"/>
  <c r="BU171" i="11"/>
  <c r="BV171" i="11"/>
  <c r="BW171" i="11"/>
  <c r="BX171" i="11"/>
  <c r="BY171" i="11"/>
  <c r="BZ171" i="11"/>
  <c r="CA171" i="11"/>
  <c r="F158" i="11"/>
  <c r="G158" i="11"/>
  <c r="H158" i="11"/>
  <c r="I158" i="11"/>
  <c r="J158" i="11"/>
  <c r="K158" i="11"/>
  <c r="L158" i="11"/>
  <c r="M158" i="11"/>
  <c r="N158" i="11"/>
  <c r="O158" i="11"/>
  <c r="P158" i="11"/>
  <c r="Q158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AJ158" i="11"/>
  <c r="AK158" i="11"/>
  <c r="AL158" i="11"/>
  <c r="AM158" i="11"/>
  <c r="AN158" i="11"/>
  <c r="AO158" i="11"/>
  <c r="AP158" i="11"/>
  <c r="AQ158" i="11"/>
  <c r="AR158" i="11"/>
  <c r="AS158" i="11"/>
  <c r="AT158" i="11"/>
  <c r="AU158" i="11"/>
  <c r="AV158" i="11"/>
  <c r="AW158" i="11"/>
  <c r="AX158" i="11"/>
  <c r="AY158" i="11"/>
  <c r="AZ158" i="11"/>
  <c r="BA158" i="11"/>
  <c r="BB158" i="11"/>
  <c r="BC158" i="11"/>
  <c r="BD158" i="11"/>
  <c r="BE158" i="11"/>
  <c r="BF158" i="11"/>
  <c r="BG158" i="11"/>
  <c r="BH158" i="11"/>
  <c r="BI158" i="11"/>
  <c r="BJ158" i="11"/>
  <c r="BK158" i="11"/>
  <c r="BL158" i="11"/>
  <c r="BM158" i="11"/>
  <c r="BN158" i="11"/>
  <c r="BO158" i="11"/>
  <c r="BP158" i="11"/>
  <c r="BQ158" i="11"/>
  <c r="BR158" i="11"/>
  <c r="BS158" i="11"/>
  <c r="BT158" i="11"/>
  <c r="BU158" i="11"/>
  <c r="BV158" i="11"/>
  <c r="BW158" i="11"/>
  <c r="BX158" i="11"/>
  <c r="BY158" i="11"/>
  <c r="BZ158" i="11"/>
  <c r="CA158" i="11"/>
  <c r="F159" i="11"/>
  <c r="G159" i="11"/>
  <c r="H159" i="11"/>
  <c r="I159" i="11"/>
  <c r="J159" i="11"/>
  <c r="K159" i="11"/>
  <c r="L159" i="11"/>
  <c r="M159" i="11"/>
  <c r="N159" i="11"/>
  <c r="O159" i="11"/>
  <c r="P159" i="11"/>
  <c r="Q159" i="11"/>
  <c r="R159" i="11"/>
  <c r="S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AJ159" i="11"/>
  <c r="AK159" i="11"/>
  <c r="AL159" i="11"/>
  <c r="AM159" i="11"/>
  <c r="AN159" i="11"/>
  <c r="AO159" i="11"/>
  <c r="AP159" i="11"/>
  <c r="AQ159" i="11"/>
  <c r="AR159" i="11"/>
  <c r="AS159" i="11"/>
  <c r="AT159" i="11"/>
  <c r="AU159" i="11"/>
  <c r="AV159" i="11"/>
  <c r="AW159" i="11"/>
  <c r="AX159" i="11"/>
  <c r="AY159" i="11"/>
  <c r="AZ159" i="11"/>
  <c r="BA159" i="11"/>
  <c r="BB159" i="11"/>
  <c r="BC159" i="11"/>
  <c r="BD159" i="11"/>
  <c r="BE159" i="11"/>
  <c r="BF159" i="11"/>
  <c r="BG159" i="11"/>
  <c r="BH159" i="11"/>
  <c r="BI159" i="11"/>
  <c r="BJ159" i="11"/>
  <c r="BK159" i="11"/>
  <c r="BL159" i="11"/>
  <c r="BM159" i="11"/>
  <c r="BN159" i="11"/>
  <c r="BO159" i="11"/>
  <c r="BP159" i="11"/>
  <c r="BQ159" i="11"/>
  <c r="BR159" i="11"/>
  <c r="BS159" i="11"/>
  <c r="BT159" i="11"/>
  <c r="BU159" i="11"/>
  <c r="BV159" i="11"/>
  <c r="BW159" i="11"/>
  <c r="BX159" i="11"/>
  <c r="BY159" i="11"/>
  <c r="BZ159" i="11"/>
  <c r="CA159" i="11"/>
  <c r="BZ150" i="11"/>
  <c r="CA150" i="11"/>
  <c r="BZ151" i="11"/>
  <c r="CA151" i="11"/>
  <c r="F150" i="11"/>
  <c r="G150" i="11"/>
  <c r="H150" i="11"/>
  <c r="I150" i="11"/>
  <c r="J150" i="11"/>
  <c r="K150" i="11"/>
  <c r="L150" i="11"/>
  <c r="M150" i="11"/>
  <c r="N150" i="11"/>
  <c r="O150" i="11"/>
  <c r="P150" i="11"/>
  <c r="Q150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AJ150" i="11"/>
  <c r="AK150" i="11"/>
  <c r="AL150" i="11"/>
  <c r="AM150" i="11"/>
  <c r="AN150" i="11"/>
  <c r="AO150" i="11"/>
  <c r="AP150" i="11"/>
  <c r="AQ150" i="11"/>
  <c r="AR150" i="11"/>
  <c r="AS150" i="11"/>
  <c r="AT150" i="11"/>
  <c r="AU150" i="11"/>
  <c r="AV150" i="11"/>
  <c r="AW150" i="11"/>
  <c r="AX150" i="11"/>
  <c r="AY150" i="11"/>
  <c r="AZ150" i="11"/>
  <c r="BA150" i="11"/>
  <c r="BB150" i="11"/>
  <c r="BC150" i="11"/>
  <c r="BD150" i="11"/>
  <c r="BE150" i="11"/>
  <c r="BF150" i="11"/>
  <c r="BG150" i="11"/>
  <c r="BH150" i="11"/>
  <c r="BI150" i="11"/>
  <c r="BJ150" i="11"/>
  <c r="BK150" i="11"/>
  <c r="BL150" i="11"/>
  <c r="BM150" i="11"/>
  <c r="BN150" i="11"/>
  <c r="BO150" i="11"/>
  <c r="BP150" i="11"/>
  <c r="BQ150" i="11"/>
  <c r="BR150" i="11"/>
  <c r="BS150" i="11"/>
  <c r="BT150" i="11"/>
  <c r="BU150" i="11"/>
  <c r="BV150" i="11"/>
  <c r="BW150" i="11"/>
  <c r="BX150" i="11"/>
  <c r="BY150" i="11"/>
  <c r="F151" i="11"/>
  <c r="G151" i="11"/>
  <c r="H151" i="11"/>
  <c r="I151" i="11"/>
  <c r="J151" i="11"/>
  <c r="K151" i="11"/>
  <c r="L151" i="11"/>
  <c r="M151" i="11"/>
  <c r="N151" i="11"/>
  <c r="O151" i="11"/>
  <c r="P151" i="11"/>
  <c r="Q151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AJ151" i="11"/>
  <c r="AK151" i="11"/>
  <c r="AL151" i="11"/>
  <c r="AM151" i="11"/>
  <c r="AN151" i="11"/>
  <c r="AO151" i="11"/>
  <c r="AP151" i="11"/>
  <c r="AQ151" i="11"/>
  <c r="AR151" i="11"/>
  <c r="AS151" i="11"/>
  <c r="AT151" i="11"/>
  <c r="AU151" i="11"/>
  <c r="AV151" i="11"/>
  <c r="AW151" i="11"/>
  <c r="AX151" i="11"/>
  <c r="AY151" i="11"/>
  <c r="AZ151" i="11"/>
  <c r="BA151" i="11"/>
  <c r="BB151" i="11"/>
  <c r="BC151" i="11"/>
  <c r="BD151" i="11"/>
  <c r="BE151" i="11"/>
  <c r="BF151" i="11"/>
  <c r="BG151" i="11"/>
  <c r="BH151" i="11"/>
  <c r="BI151" i="11"/>
  <c r="BJ151" i="11"/>
  <c r="BK151" i="11"/>
  <c r="BL151" i="11"/>
  <c r="BM151" i="11"/>
  <c r="BN151" i="11"/>
  <c r="BO151" i="11"/>
  <c r="BP151" i="11"/>
  <c r="BQ151" i="11"/>
  <c r="BR151" i="11"/>
  <c r="BS151" i="11"/>
  <c r="BT151" i="11"/>
  <c r="BU151" i="11"/>
  <c r="BV151" i="11"/>
  <c r="BW151" i="11"/>
  <c r="BX151" i="11"/>
  <c r="BY151" i="11"/>
  <c r="F138" i="11"/>
  <c r="G138" i="11"/>
  <c r="H138" i="11"/>
  <c r="I138" i="11"/>
  <c r="J138" i="11"/>
  <c r="K138" i="11"/>
  <c r="L138" i="11"/>
  <c r="M138" i="11"/>
  <c r="N138" i="11"/>
  <c r="O138" i="11"/>
  <c r="P138" i="11"/>
  <c r="Q138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AY138" i="11"/>
  <c r="AZ138" i="11"/>
  <c r="BA138" i="11"/>
  <c r="BB138" i="11"/>
  <c r="BC138" i="11"/>
  <c r="BD138" i="11"/>
  <c r="BE138" i="11"/>
  <c r="BF138" i="11"/>
  <c r="BG138" i="11"/>
  <c r="BH138" i="11"/>
  <c r="BI138" i="11"/>
  <c r="BJ138" i="11"/>
  <c r="BK138" i="11"/>
  <c r="BL138" i="11"/>
  <c r="BM138" i="11"/>
  <c r="BN138" i="11"/>
  <c r="BO138" i="11"/>
  <c r="BP138" i="11"/>
  <c r="BQ138" i="11"/>
  <c r="BR138" i="11"/>
  <c r="BS138" i="11"/>
  <c r="BT138" i="11"/>
  <c r="BU138" i="11"/>
  <c r="BV138" i="11"/>
  <c r="BW138" i="11"/>
  <c r="BX138" i="11"/>
  <c r="BY138" i="11"/>
  <c r="BZ138" i="11"/>
  <c r="CA138" i="11"/>
  <c r="F139" i="11"/>
  <c r="G139" i="11"/>
  <c r="H139" i="11"/>
  <c r="I139" i="11"/>
  <c r="J139" i="11"/>
  <c r="K139" i="11"/>
  <c r="L139" i="11"/>
  <c r="M139" i="11"/>
  <c r="N139" i="11"/>
  <c r="O139" i="11"/>
  <c r="P139" i="11"/>
  <c r="Q139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AY139" i="11"/>
  <c r="AZ139" i="11"/>
  <c r="BA139" i="11"/>
  <c r="BB139" i="11"/>
  <c r="BC139" i="11"/>
  <c r="BD139" i="11"/>
  <c r="BE139" i="11"/>
  <c r="BF139" i="11"/>
  <c r="BG139" i="11"/>
  <c r="BH139" i="11"/>
  <c r="BI139" i="11"/>
  <c r="BJ139" i="11"/>
  <c r="BK139" i="11"/>
  <c r="BL139" i="11"/>
  <c r="BM139" i="11"/>
  <c r="BN139" i="11"/>
  <c r="BO139" i="11"/>
  <c r="BP139" i="11"/>
  <c r="BQ139" i="11"/>
  <c r="BR139" i="11"/>
  <c r="BS139" i="11"/>
  <c r="BT139" i="11"/>
  <c r="BU139" i="11"/>
  <c r="BV139" i="11"/>
  <c r="BW139" i="11"/>
  <c r="BX139" i="11"/>
  <c r="BY139" i="11"/>
  <c r="BZ139" i="11"/>
  <c r="CA139" i="11"/>
  <c r="F130" i="11"/>
  <c r="G130" i="11"/>
  <c r="H130" i="11"/>
  <c r="I130" i="11"/>
  <c r="J130" i="11"/>
  <c r="K130" i="11"/>
  <c r="L130" i="11"/>
  <c r="M130" i="11"/>
  <c r="N130" i="11"/>
  <c r="O130" i="11"/>
  <c r="P130" i="11"/>
  <c r="Q130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AY130" i="11"/>
  <c r="AZ130" i="11"/>
  <c r="BA130" i="11"/>
  <c r="BB130" i="11"/>
  <c r="BC130" i="11"/>
  <c r="BD130" i="11"/>
  <c r="BE130" i="11"/>
  <c r="BF130" i="11"/>
  <c r="BG130" i="11"/>
  <c r="BH130" i="11"/>
  <c r="BI130" i="11"/>
  <c r="BJ130" i="11"/>
  <c r="BK130" i="11"/>
  <c r="BL130" i="11"/>
  <c r="BM130" i="11"/>
  <c r="BN130" i="11"/>
  <c r="BO130" i="11"/>
  <c r="BP130" i="11"/>
  <c r="BQ130" i="11"/>
  <c r="BR130" i="11"/>
  <c r="BS130" i="11"/>
  <c r="BT130" i="11"/>
  <c r="BU130" i="11"/>
  <c r="BV130" i="11"/>
  <c r="BW130" i="11"/>
  <c r="BX130" i="11"/>
  <c r="BY130" i="11"/>
  <c r="BZ130" i="11"/>
  <c r="CA130" i="11"/>
  <c r="F131" i="11"/>
  <c r="G131" i="11"/>
  <c r="H131" i="11"/>
  <c r="I131" i="11"/>
  <c r="J131" i="11"/>
  <c r="K131" i="11"/>
  <c r="L131" i="11"/>
  <c r="M131" i="11"/>
  <c r="N131" i="11"/>
  <c r="O131" i="11"/>
  <c r="P131" i="11"/>
  <c r="Q131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AY131" i="11"/>
  <c r="AZ131" i="11"/>
  <c r="BA131" i="11"/>
  <c r="BB131" i="11"/>
  <c r="BC131" i="11"/>
  <c r="BD131" i="11"/>
  <c r="BE131" i="11"/>
  <c r="BF131" i="11"/>
  <c r="BG131" i="11"/>
  <c r="BH131" i="11"/>
  <c r="BI131" i="11"/>
  <c r="BJ131" i="11"/>
  <c r="BK131" i="11"/>
  <c r="BL131" i="11"/>
  <c r="BM131" i="11"/>
  <c r="BN131" i="11"/>
  <c r="BO131" i="11"/>
  <c r="BP131" i="11"/>
  <c r="BQ131" i="11"/>
  <c r="BR131" i="11"/>
  <c r="BS131" i="11"/>
  <c r="BT131" i="11"/>
  <c r="BU131" i="11"/>
  <c r="BV131" i="11"/>
  <c r="BW131" i="11"/>
  <c r="BX131" i="11"/>
  <c r="BY131" i="11"/>
  <c r="BZ131" i="11"/>
  <c r="CA131" i="11"/>
  <c r="F118" i="11"/>
  <c r="G118" i="11"/>
  <c r="H118" i="11"/>
  <c r="I118" i="11"/>
  <c r="J118" i="11"/>
  <c r="K118" i="11"/>
  <c r="L118" i="11"/>
  <c r="M118" i="11"/>
  <c r="N118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AY118" i="11"/>
  <c r="AZ118" i="11"/>
  <c r="BA118" i="11"/>
  <c r="BB118" i="11"/>
  <c r="BC118" i="11"/>
  <c r="BD118" i="11"/>
  <c r="BE118" i="11"/>
  <c r="BF118" i="11"/>
  <c r="BG118" i="11"/>
  <c r="BH118" i="11"/>
  <c r="BI118" i="11"/>
  <c r="BJ118" i="11"/>
  <c r="BK118" i="11"/>
  <c r="BL118" i="11"/>
  <c r="BM118" i="11"/>
  <c r="BN118" i="11"/>
  <c r="BO118" i="11"/>
  <c r="BP118" i="11"/>
  <c r="BQ118" i="11"/>
  <c r="BR118" i="11"/>
  <c r="BS118" i="11"/>
  <c r="BT118" i="11"/>
  <c r="BU118" i="11"/>
  <c r="BV118" i="11"/>
  <c r="BW118" i="11"/>
  <c r="BX118" i="11"/>
  <c r="BY118" i="11"/>
  <c r="BZ118" i="11"/>
  <c r="CA118" i="11"/>
  <c r="F119" i="11"/>
  <c r="G119" i="11"/>
  <c r="H119" i="11"/>
  <c r="I119" i="11"/>
  <c r="J119" i="11"/>
  <c r="K119" i="11"/>
  <c r="L119" i="11"/>
  <c r="M119" i="11"/>
  <c r="N119" i="11"/>
  <c r="O119" i="11"/>
  <c r="P119" i="11"/>
  <c r="Q119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AY119" i="11"/>
  <c r="AZ119" i="11"/>
  <c r="BA119" i="11"/>
  <c r="BB119" i="11"/>
  <c r="BC119" i="11"/>
  <c r="BD119" i="11"/>
  <c r="BE119" i="11"/>
  <c r="BF119" i="11"/>
  <c r="BG119" i="11"/>
  <c r="BH119" i="11"/>
  <c r="BI119" i="11"/>
  <c r="BJ119" i="11"/>
  <c r="BK119" i="11"/>
  <c r="BL119" i="11"/>
  <c r="BM119" i="11"/>
  <c r="BN119" i="11"/>
  <c r="BO119" i="11"/>
  <c r="BP119" i="11"/>
  <c r="BQ119" i="11"/>
  <c r="BR119" i="11"/>
  <c r="BS119" i="11"/>
  <c r="BT119" i="11"/>
  <c r="BU119" i="11"/>
  <c r="BV119" i="11"/>
  <c r="BW119" i="11"/>
  <c r="BX119" i="11"/>
  <c r="BY119" i="11"/>
  <c r="BZ119" i="11"/>
  <c r="CA119" i="11"/>
  <c r="F110" i="11"/>
  <c r="G110" i="11"/>
  <c r="H110" i="11"/>
  <c r="I110" i="11"/>
  <c r="J110" i="11"/>
  <c r="K110" i="11"/>
  <c r="L110" i="11"/>
  <c r="M110" i="11"/>
  <c r="N110" i="11"/>
  <c r="O110" i="11"/>
  <c r="P110" i="11"/>
  <c r="Q110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AY110" i="11"/>
  <c r="AZ110" i="11"/>
  <c r="BA110" i="11"/>
  <c r="BB110" i="11"/>
  <c r="BC110" i="11"/>
  <c r="BD110" i="11"/>
  <c r="BE110" i="11"/>
  <c r="BF110" i="11"/>
  <c r="BG110" i="11"/>
  <c r="BH110" i="11"/>
  <c r="BI110" i="11"/>
  <c r="BJ110" i="11"/>
  <c r="BK110" i="11"/>
  <c r="BL110" i="11"/>
  <c r="BM110" i="11"/>
  <c r="BN110" i="11"/>
  <c r="BO110" i="11"/>
  <c r="BP110" i="11"/>
  <c r="BQ110" i="11"/>
  <c r="BR110" i="11"/>
  <c r="BS110" i="11"/>
  <c r="BT110" i="11"/>
  <c r="BU110" i="11"/>
  <c r="BV110" i="11"/>
  <c r="BW110" i="11"/>
  <c r="BX110" i="11"/>
  <c r="BY110" i="11"/>
  <c r="BZ110" i="11"/>
  <c r="CA110" i="11"/>
  <c r="F111" i="11"/>
  <c r="G111" i="11"/>
  <c r="H111" i="11"/>
  <c r="I111" i="11"/>
  <c r="J111" i="11"/>
  <c r="K111" i="11"/>
  <c r="L111" i="11"/>
  <c r="M111" i="11"/>
  <c r="N111" i="11"/>
  <c r="O111" i="11"/>
  <c r="P111" i="11"/>
  <c r="Q111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AY111" i="11"/>
  <c r="AZ111" i="11"/>
  <c r="BA111" i="11"/>
  <c r="BB111" i="11"/>
  <c r="BC111" i="11"/>
  <c r="BD111" i="11"/>
  <c r="BE111" i="11"/>
  <c r="BF111" i="11"/>
  <c r="BG111" i="11"/>
  <c r="BH111" i="11"/>
  <c r="BI111" i="11"/>
  <c r="BJ111" i="11"/>
  <c r="BK111" i="11"/>
  <c r="BL111" i="11"/>
  <c r="BM111" i="11"/>
  <c r="BN111" i="11"/>
  <c r="BO111" i="11"/>
  <c r="BP111" i="11"/>
  <c r="BQ111" i="11"/>
  <c r="BR111" i="11"/>
  <c r="BS111" i="11"/>
  <c r="BT111" i="11"/>
  <c r="BU111" i="11"/>
  <c r="BV111" i="11"/>
  <c r="BW111" i="11"/>
  <c r="BX111" i="11"/>
  <c r="BY111" i="11"/>
  <c r="BZ111" i="11"/>
  <c r="CA111" i="11"/>
  <c r="F78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Y78" i="11"/>
  <c r="AZ78" i="11"/>
  <c r="BA78" i="11"/>
  <c r="BB78" i="11"/>
  <c r="BC78" i="11"/>
  <c r="BD78" i="11"/>
  <c r="BE78" i="11"/>
  <c r="BF78" i="11"/>
  <c r="BG78" i="11"/>
  <c r="BH78" i="11"/>
  <c r="BI78" i="11"/>
  <c r="BJ78" i="11"/>
  <c r="BK78" i="11"/>
  <c r="BL78" i="11"/>
  <c r="BM78" i="11"/>
  <c r="BN78" i="11"/>
  <c r="BO78" i="11"/>
  <c r="BP78" i="11"/>
  <c r="BQ78" i="11"/>
  <c r="BR78" i="11"/>
  <c r="BS78" i="11"/>
  <c r="BT78" i="11"/>
  <c r="BU78" i="11"/>
  <c r="BV78" i="11"/>
  <c r="BW78" i="11"/>
  <c r="BX78" i="11"/>
  <c r="BY78" i="11"/>
  <c r="BZ78" i="11"/>
  <c r="CA78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AY79" i="11"/>
  <c r="AZ79" i="11"/>
  <c r="BA79" i="11"/>
  <c r="BB79" i="11"/>
  <c r="BC79" i="11"/>
  <c r="BD79" i="11"/>
  <c r="BE79" i="11"/>
  <c r="BF79" i="11"/>
  <c r="BG79" i="11"/>
  <c r="BH79" i="11"/>
  <c r="BI79" i="11"/>
  <c r="BJ79" i="11"/>
  <c r="BK79" i="11"/>
  <c r="BL79" i="11"/>
  <c r="BM79" i="11"/>
  <c r="BN79" i="11"/>
  <c r="BO79" i="11"/>
  <c r="BP79" i="11"/>
  <c r="BQ79" i="11"/>
  <c r="BR79" i="11"/>
  <c r="BS79" i="11"/>
  <c r="BT79" i="11"/>
  <c r="BU79" i="11"/>
  <c r="BV79" i="11"/>
  <c r="BW79" i="11"/>
  <c r="BX79" i="11"/>
  <c r="BY79" i="11"/>
  <c r="BZ79" i="11"/>
  <c r="CA79" i="11"/>
  <c r="F70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Y70" i="11"/>
  <c r="AZ70" i="11"/>
  <c r="BA70" i="11"/>
  <c r="BB70" i="11"/>
  <c r="BC70" i="11"/>
  <c r="BD70" i="11"/>
  <c r="BE70" i="11"/>
  <c r="BF70" i="11"/>
  <c r="BG70" i="11"/>
  <c r="BH70" i="11"/>
  <c r="BI70" i="11"/>
  <c r="BJ70" i="11"/>
  <c r="BK70" i="11"/>
  <c r="BL70" i="11"/>
  <c r="BM70" i="11"/>
  <c r="BN70" i="11"/>
  <c r="BO70" i="11"/>
  <c r="BP70" i="11"/>
  <c r="BQ70" i="11"/>
  <c r="BR70" i="11"/>
  <c r="BS70" i="11"/>
  <c r="BT70" i="11"/>
  <c r="BU70" i="11"/>
  <c r="BV70" i="11"/>
  <c r="BW70" i="11"/>
  <c r="BX70" i="11"/>
  <c r="BY70" i="11"/>
  <c r="BZ70" i="11"/>
  <c r="CA70" i="11"/>
  <c r="F71" i="11"/>
  <c r="G71" i="11"/>
  <c r="H71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AY71" i="11"/>
  <c r="AZ71" i="11"/>
  <c r="BA71" i="11"/>
  <c r="BB71" i="11"/>
  <c r="BC71" i="11"/>
  <c r="BD71" i="11"/>
  <c r="BE71" i="11"/>
  <c r="BF71" i="11"/>
  <c r="BG71" i="11"/>
  <c r="BH71" i="11"/>
  <c r="BI71" i="11"/>
  <c r="BJ71" i="11"/>
  <c r="BK71" i="11"/>
  <c r="BL71" i="11"/>
  <c r="BM71" i="11"/>
  <c r="BN71" i="11"/>
  <c r="BO71" i="11"/>
  <c r="BP71" i="11"/>
  <c r="BQ71" i="11"/>
  <c r="BR71" i="11"/>
  <c r="BS71" i="11"/>
  <c r="BT71" i="11"/>
  <c r="BU71" i="11"/>
  <c r="BV71" i="11"/>
  <c r="BW71" i="11"/>
  <c r="BX71" i="11"/>
  <c r="BY71" i="11"/>
  <c r="BZ71" i="11"/>
  <c r="CA71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AZ58" i="11"/>
  <c r="BA58" i="11"/>
  <c r="BB58" i="11"/>
  <c r="BC58" i="11"/>
  <c r="BD58" i="11"/>
  <c r="BE58" i="11"/>
  <c r="BF58" i="11"/>
  <c r="BG58" i="11"/>
  <c r="BH58" i="11"/>
  <c r="BI58" i="11"/>
  <c r="BJ58" i="11"/>
  <c r="BK58" i="11"/>
  <c r="BL58" i="11"/>
  <c r="BM58" i="11"/>
  <c r="BN58" i="11"/>
  <c r="BO58" i="11"/>
  <c r="BP58" i="11"/>
  <c r="BQ58" i="11"/>
  <c r="BR58" i="11"/>
  <c r="BS58" i="11"/>
  <c r="BT58" i="11"/>
  <c r="BU58" i="11"/>
  <c r="BV58" i="11"/>
  <c r="BW58" i="11"/>
  <c r="BX58" i="11"/>
  <c r="BY58" i="11"/>
  <c r="BZ58" i="11"/>
  <c r="CA58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AY59" i="11"/>
  <c r="AZ59" i="11"/>
  <c r="BA59" i="11"/>
  <c r="BB59" i="11"/>
  <c r="BC59" i="11"/>
  <c r="BD59" i="11"/>
  <c r="BE59" i="11"/>
  <c r="BF59" i="11"/>
  <c r="BG59" i="11"/>
  <c r="BH59" i="11"/>
  <c r="BI59" i="11"/>
  <c r="BJ59" i="11"/>
  <c r="BK59" i="11"/>
  <c r="BL59" i="11"/>
  <c r="BM59" i="11"/>
  <c r="BN59" i="11"/>
  <c r="BO59" i="11"/>
  <c r="BP59" i="11"/>
  <c r="BQ59" i="11"/>
  <c r="BR59" i="11"/>
  <c r="BS59" i="11"/>
  <c r="BT59" i="11"/>
  <c r="BU59" i="11"/>
  <c r="BV59" i="11"/>
  <c r="BW59" i="11"/>
  <c r="BX59" i="11"/>
  <c r="BY59" i="11"/>
  <c r="BZ59" i="11"/>
  <c r="CA59" i="11"/>
  <c r="BS50" i="11"/>
  <c r="BT50" i="11"/>
  <c r="BU50" i="11"/>
  <c r="BV50" i="11"/>
  <c r="BW50" i="11"/>
  <c r="BX50" i="11"/>
  <c r="BY50" i="11"/>
  <c r="BZ50" i="11"/>
  <c r="CA50" i="11"/>
  <c r="BS51" i="11"/>
  <c r="BT51" i="11"/>
  <c r="BU51" i="11"/>
  <c r="BV51" i="11"/>
  <c r="BW51" i="11"/>
  <c r="BX51" i="11"/>
  <c r="BY51" i="11"/>
  <c r="BZ51" i="11"/>
  <c r="CA51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AZ50" i="11"/>
  <c r="BA50" i="11"/>
  <c r="BB50" i="11"/>
  <c r="BC50" i="11"/>
  <c r="BD50" i="11"/>
  <c r="BE50" i="11"/>
  <c r="BF50" i="11"/>
  <c r="BG50" i="11"/>
  <c r="BH50" i="11"/>
  <c r="BI50" i="11"/>
  <c r="BJ50" i="11"/>
  <c r="BK50" i="11"/>
  <c r="BL50" i="11"/>
  <c r="BM50" i="11"/>
  <c r="BN50" i="11"/>
  <c r="BO50" i="11"/>
  <c r="BP50" i="11"/>
  <c r="BQ50" i="11"/>
  <c r="BR50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AZ51" i="11"/>
  <c r="BA51" i="11"/>
  <c r="BB51" i="11"/>
  <c r="BC51" i="11"/>
  <c r="BD51" i="11"/>
  <c r="BE51" i="11"/>
  <c r="BF51" i="11"/>
  <c r="BG51" i="11"/>
  <c r="BH51" i="11"/>
  <c r="BI51" i="11"/>
  <c r="BJ51" i="11"/>
  <c r="BK51" i="11"/>
  <c r="BL51" i="11"/>
  <c r="BM51" i="11"/>
  <c r="BN51" i="11"/>
  <c r="BO51" i="11"/>
  <c r="BP51" i="11"/>
  <c r="BQ51" i="11"/>
  <c r="BR51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AZ38" i="11"/>
  <c r="BA38" i="11"/>
  <c r="BB38" i="11"/>
  <c r="BC38" i="11"/>
  <c r="BD38" i="11"/>
  <c r="BE38" i="11"/>
  <c r="BF38" i="11"/>
  <c r="BG38" i="11"/>
  <c r="BH38" i="11"/>
  <c r="BI38" i="11"/>
  <c r="BJ38" i="11"/>
  <c r="BK38" i="11"/>
  <c r="BL38" i="11"/>
  <c r="BM38" i="11"/>
  <c r="BN38" i="11"/>
  <c r="BO38" i="11"/>
  <c r="BP38" i="11"/>
  <c r="BQ38" i="11"/>
  <c r="BR38" i="11"/>
  <c r="BS38" i="11"/>
  <c r="BT38" i="11"/>
  <c r="BU38" i="11"/>
  <c r="BV38" i="11"/>
  <c r="BW38" i="11"/>
  <c r="BX38" i="11"/>
  <c r="BY38" i="11"/>
  <c r="BZ38" i="11"/>
  <c r="CA38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AZ39" i="11"/>
  <c r="BA39" i="11"/>
  <c r="BB39" i="11"/>
  <c r="BC39" i="11"/>
  <c r="BD39" i="11"/>
  <c r="BE39" i="11"/>
  <c r="BF39" i="11"/>
  <c r="BG39" i="11"/>
  <c r="BH39" i="11"/>
  <c r="BI39" i="11"/>
  <c r="BJ39" i="11"/>
  <c r="BK39" i="11"/>
  <c r="BL39" i="11"/>
  <c r="BM39" i="11"/>
  <c r="BN39" i="11"/>
  <c r="BO39" i="11"/>
  <c r="BP39" i="11"/>
  <c r="BQ39" i="11"/>
  <c r="BR39" i="11"/>
  <c r="BS39" i="11"/>
  <c r="BT39" i="11"/>
  <c r="BU39" i="11"/>
  <c r="BV39" i="11"/>
  <c r="BW39" i="11"/>
  <c r="BX39" i="11"/>
  <c r="BY39" i="11"/>
  <c r="BZ39" i="11"/>
  <c r="CA39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AZ30" i="11"/>
  <c r="BA30" i="11"/>
  <c r="BB30" i="11"/>
  <c r="BC30" i="11"/>
  <c r="BD30" i="11"/>
  <c r="BE30" i="11"/>
  <c r="BF30" i="11"/>
  <c r="BG30" i="11"/>
  <c r="BH30" i="11"/>
  <c r="BI30" i="11"/>
  <c r="BJ30" i="11"/>
  <c r="BK30" i="11"/>
  <c r="BL30" i="11"/>
  <c r="BM30" i="11"/>
  <c r="BN30" i="11"/>
  <c r="BO30" i="11"/>
  <c r="BP30" i="11"/>
  <c r="BQ30" i="11"/>
  <c r="BR30" i="11"/>
  <c r="BS30" i="11"/>
  <c r="BT30" i="11"/>
  <c r="BU30" i="11"/>
  <c r="BV30" i="11"/>
  <c r="BW30" i="11"/>
  <c r="BX30" i="11"/>
  <c r="BY30" i="11"/>
  <c r="BZ30" i="11"/>
  <c r="CA30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AZ31" i="11"/>
  <c r="BA31" i="11"/>
  <c r="BB31" i="11"/>
  <c r="BC31" i="11"/>
  <c r="BD31" i="11"/>
  <c r="BE31" i="11"/>
  <c r="BF31" i="11"/>
  <c r="BG31" i="11"/>
  <c r="BH31" i="11"/>
  <c r="BI31" i="11"/>
  <c r="BJ31" i="11"/>
  <c r="BK31" i="11"/>
  <c r="BL31" i="11"/>
  <c r="BM31" i="11"/>
  <c r="BN31" i="11"/>
  <c r="BO31" i="11"/>
  <c r="BP31" i="11"/>
  <c r="BQ31" i="11"/>
  <c r="BR31" i="11"/>
  <c r="BS31" i="11"/>
  <c r="BT31" i="11"/>
  <c r="BU31" i="11"/>
  <c r="BV31" i="11"/>
  <c r="BW31" i="11"/>
  <c r="BX31" i="11"/>
  <c r="BY31" i="11"/>
  <c r="BZ31" i="11"/>
  <c r="CA31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AZ18" i="11"/>
  <c r="BA18" i="11"/>
  <c r="BB18" i="11"/>
  <c r="BC18" i="11"/>
  <c r="BD18" i="11"/>
  <c r="BE18" i="11"/>
  <c r="BF18" i="11"/>
  <c r="BG18" i="11"/>
  <c r="BH18" i="11"/>
  <c r="BI18" i="11"/>
  <c r="BJ18" i="11"/>
  <c r="BK18" i="11"/>
  <c r="BL18" i="11"/>
  <c r="BM18" i="11"/>
  <c r="BN18" i="11"/>
  <c r="BO18" i="11"/>
  <c r="BP18" i="11"/>
  <c r="BQ18" i="11"/>
  <c r="BR18" i="11"/>
  <c r="BS18" i="11"/>
  <c r="BT18" i="11"/>
  <c r="BU18" i="11"/>
  <c r="BV18" i="11"/>
  <c r="BW18" i="11"/>
  <c r="BX18" i="11"/>
  <c r="BY18" i="11"/>
  <c r="BZ18" i="11"/>
  <c r="CA18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AW19" i="11"/>
  <c r="AX19" i="11"/>
  <c r="AY19" i="11"/>
  <c r="AZ19" i="11"/>
  <c r="BA19" i="11"/>
  <c r="BB19" i="11"/>
  <c r="BC19" i="11"/>
  <c r="BD19" i="11"/>
  <c r="BE19" i="11"/>
  <c r="BF19" i="11"/>
  <c r="BG19" i="11"/>
  <c r="BH19" i="11"/>
  <c r="BI19" i="11"/>
  <c r="BJ19" i="11"/>
  <c r="BK19" i="11"/>
  <c r="BL19" i="11"/>
  <c r="BM19" i="11"/>
  <c r="BN19" i="11"/>
  <c r="BO19" i="11"/>
  <c r="BP19" i="11"/>
  <c r="BQ19" i="11"/>
  <c r="BR19" i="11"/>
  <c r="BS19" i="11"/>
  <c r="BT19" i="11"/>
  <c r="BU19" i="11"/>
  <c r="BV19" i="11"/>
  <c r="BW19" i="11"/>
  <c r="BX19" i="11"/>
  <c r="BY19" i="11"/>
  <c r="BZ19" i="11"/>
  <c r="CA19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AQ10" i="11"/>
  <c r="AR10" i="11"/>
  <c r="AS10" i="11"/>
  <c r="AT10" i="11"/>
  <c r="AU10" i="11"/>
  <c r="AV10" i="11"/>
  <c r="AW10" i="11"/>
  <c r="AX10" i="11"/>
  <c r="AY10" i="11"/>
  <c r="AZ10" i="11"/>
  <c r="BA10" i="11"/>
  <c r="BB10" i="11"/>
  <c r="BC10" i="11"/>
  <c r="BD10" i="11"/>
  <c r="BE10" i="11"/>
  <c r="BF10" i="11"/>
  <c r="BG10" i="11"/>
  <c r="BH10" i="11"/>
  <c r="BI10" i="11"/>
  <c r="BJ10" i="11"/>
  <c r="BK10" i="11"/>
  <c r="BL10" i="11"/>
  <c r="BM10" i="11"/>
  <c r="BN10" i="11"/>
  <c r="BO10" i="11"/>
  <c r="BP10" i="11"/>
  <c r="BQ10" i="11"/>
  <c r="BR10" i="11"/>
  <c r="BS10" i="11"/>
  <c r="BT10" i="11"/>
  <c r="BU10" i="11"/>
  <c r="BV10" i="11"/>
  <c r="BW10" i="11"/>
  <c r="BX10" i="11"/>
  <c r="BY10" i="11"/>
  <c r="BZ10" i="11"/>
  <c r="CA10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AZ11" i="11"/>
  <c r="BA11" i="11"/>
  <c r="BB11" i="11"/>
  <c r="BC11" i="11"/>
  <c r="BD11" i="11"/>
  <c r="BE11" i="11"/>
  <c r="BF11" i="11"/>
  <c r="BG11" i="11"/>
  <c r="BH11" i="11"/>
  <c r="BI11" i="11"/>
  <c r="BJ11" i="11"/>
  <c r="BK11" i="11"/>
  <c r="BL11" i="11"/>
  <c r="BM11" i="11"/>
  <c r="BN11" i="11"/>
  <c r="BO11" i="11"/>
  <c r="BP11" i="11"/>
  <c r="BQ11" i="11"/>
  <c r="BR11" i="11"/>
  <c r="BS11" i="11"/>
  <c r="BT11" i="11"/>
  <c r="BU11" i="11"/>
  <c r="BV11" i="11"/>
  <c r="BW11" i="11"/>
  <c r="BX11" i="11"/>
  <c r="BY11" i="11"/>
  <c r="BZ11" i="11"/>
  <c r="CA11" i="11"/>
  <c r="E99" i="11"/>
  <c r="E98" i="11"/>
  <c r="E91" i="11"/>
  <c r="E90" i="11"/>
  <c r="E199" i="11"/>
  <c r="E198" i="11"/>
  <c r="E191" i="11"/>
  <c r="E190" i="11"/>
  <c r="E179" i="11"/>
  <c r="E178" i="11"/>
  <c r="E171" i="11"/>
  <c r="E170" i="11"/>
  <c r="E159" i="11"/>
  <c r="E158" i="11"/>
  <c r="E151" i="11"/>
  <c r="E150" i="11"/>
  <c r="E139" i="11"/>
  <c r="E138" i="11"/>
  <c r="E131" i="11"/>
  <c r="E130" i="11"/>
  <c r="E119" i="11"/>
  <c r="E118" i="11"/>
  <c r="E111" i="11"/>
  <c r="E110" i="11"/>
  <c r="E79" i="11"/>
  <c r="E78" i="11"/>
  <c r="E71" i="11"/>
  <c r="E70" i="11"/>
  <c r="E59" i="11"/>
  <c r="E58" i="11"/>
  <c r="E51" i="11"/>
  <c r="E50" i="11"/>
  <c r="E39" i="11"/>
  <c r="E38" i="11"/>
  <c r="E31" i="11"/>
  <c r="E30" i="11"/>
  <c r="E19" i="11"/>
  <c r="E18" i="11"/>
  <c r="E11" i="11"/>
  <c r="E10" i="11"/>
  <c r="A83" i="1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183" i="1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A195" i="11" s="1"/>
  <c r="A196" i="11" s="1"/>
  <c r="A197" i="11" s="1"/>
  <c r="A198" i="11" s="1"/>
  <c r="A199" i="11" s="1"/>
  <c r="A200" i="11" s="1"/>
  <c r="A201" i="11" s="1"/>
  <c r="A163" i="1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43" i="1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23" i="1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04" i="1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63" i="1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43" i="1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23" i="1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C46" i="11"/>
  <c r="C66" i="11" s="1"/>
  <c r="C106" i="11" s="1"/>
  <c r="C126" i="11" s="1"/>
  <c r="C146" i="11" s="1"/>
  <c r="C166" i="11" s="1"/>
  <c r="C186" i="11" s="1"/>
  <c r="C86" i="11" s="1"/>
  <c r="C45" i="11"/>
  <c r="C65" i="11" s="1"/>
  <c r="C105" i="11" s="1"/>
  <c r="C125" i="11" s="1"/>
  <c r="C145" i="11" s="1"/>
  <c r="C165" i="11" s="1"/>
  <c r="C185" i="11" s="1"/>
  <c r="C85" i="11" s="1"/>
  <c r="C41" i="11"/>
  <c r="C61" i="11" s="1"/>
  <c r="C81" i="11" s="1"/>
  <c r="C121" i="11" s="1"/>
  <c r="C141" i="11" s="1"/>
  <c r="C161" i="11" s="1"/>
  <c r="C181" i="11" s="1"/>
  <c r="C201" i="11" s="1"/>
  <c r="C101" i="11" s="1"/>
  <c r="C40" i="11"/>
  <c r="C60" i="11" s="1"/>
  <c r="C80" i="11" s="1"/>
  <c r="C120" i="11" s="1"/>
  <c r="C140" i="11" s="1"/>
  <c r="C160" i="11" s="1"/>
  <c r="C180" i="11" s="1"/>
  <c r="C200" i="11" s="1"/>
  <c r="C100" i="11" s="1"/>
  <c r="C39" i="11"/>
  <c r="C59" i="11" s="1"/>
  <c r="C79" i="11" s="1"/>
  <c r="C119" i="11" s="1"/>
  <c r="C139" i="11" s="1"/>
  <c r="C159" i="11" s="1"/>
  <c r="C179" i="11" s="1"/>
  <c r="C199" i="11" s="1"/>
  <c r="C99" i="11" s="1"/>
  <c r="C38" i="11"/>
  <c r="C58" i="11" s="1"/>
  <c r="C78" i="11" s="1"/>
  <c r="C118" i="11" s="1"/>
  <c r="C138" i="11" s="1"/>
  <c r="C158" i="11" s="1"/>
  <c r="C178" i="11" s="1"/>
  <c r="C198" i="11" s="1"/>
  <c r="C98" i="11" s="1"/>
  <c r="C37" i="11"/>
  <c r="C57" i="11" s="1"/>
  <c r="C77" i="11" s="1"/>
  <c r="C117" i="11" s="1"/>
  <c r="C137" i="11" s="1"/>
  <c r="C157" i="11" s="1"/>
  <c r="C177" i="11" s="1"/>
  <c r="C197" i="11" s="1"/>
  <c r="C97" i="11" s="1"/>
  <c r="C36" i="11"/>
  <c r="C56" i="11" s="1"/>
  <c r="C76" i="11" s="1"/>
  <c r="C116" i="11" s="1"/>
  <c r="C136" i="11" s="1"/>
  <c r="C156" i="11" s="1"/>
  <c r="C176" i="11" s="1"/>
  <c r="C196" i="11" s="1"/>
  <c r="C96" i="11" s="1"/>
  <c r="C35" i="11"/>
  <c r="C55" i="11" s="1"/>
  <c r="C75" i="11" s="1"/>
  <c r="C115" i="11" s="1"/>
  <c r="C135" i="11" s="1"/>
  <c r="C155" i="11" s="1"/>
  <c r="C175" i="11" s="1"/>
  <c r="C195" i="11" s="1"/>
  <c r="C95" i="11" s="1"/>
  <c r="C34" i="11"/>
  <c r="C54" i="11" s="1"/>
  <c r="C74" i="11" s="1"/>
  <c r="C114" i="11" s="1"/>
  <c r="C134" i="11" s="1"/>
  <c r="C154" i="11" s="1"/>
  <c r="C174" i="11" s="1"/>
  <c r="C194" i="11" s="1"/>
  <c r="C94" i="11" s="1"/>
  <c r="C33" i="11"/>
  <c r="C53" i="11" s="1"/>
  <c r="C73" i="11" s="1"/>
  <c r="C113" i="11" s="1"/>
  <c r="C133" i="11" s="1"/>
  <c r="C153" i="11" s="1"/>
  <c r="C173" i="11" s="1"/>
  <c r="C193" i="11" s="1"/>
  <c r="C93" i="11" s="1"/>
  <c r="C32" i="11"/>
  <c r="C52" i="11" s="1"/>
  <c r="C72" i="11" s="1"/>
  <c r="C112" i="11" s="1"/>
  <c r="C132" i="11" s="1"/>
  <c r="C152" i="11" s="1"/>
  <c r="C172" i="11" s="1"/>
  <c r="C192" i="11" s="1"/>
  <c r="C92" i="11" s="1"/>
  <c r="C31" i="11"/>
  <c r="C51" i="11" s="1"/>
  <c r="C71" i="11" s="1"/>
  <c r="C111" i="11" s="1"/>
  <c r="C131" i="11" s="1"/>
  <c r="C151" i="11" s="1"/>
  <c r="C171" i="11" s="1"/>
  <c r="C191" i="11" s="1"/>
  <c r="C91" i="11" s="1"/>
  <c r="C30" i="11"/>
  <c r="C50" i="11" s="1"/>
  <c r="C70" i="11" s="1"/>
  <c r="C110" i="11" s="1"/>
  <c r="C130" i="11" s="1"/>
  <c r="C150" i="11" s="1"/>
  <c r="C170" i="11" s="1"/>
  <c r="C190" i="11" s="1"/>
  <c r="C90" i="11" s="1"/>
  <c r="C29" i="11"/>
  <c r="C49" i="11" s="1"/>
  <c r="C69" i="11" s="1"/>
  <c r="C109" i="11" s="1"/>
  <c r="C129" i="11" s="1"/>
  <c r="C149" i="11" s="1"/>
  <c r="C169" i="11" s="1"/>
  <c r="C189" i="11" s="1"/>
  <c r="C89" i="11" s="1"/>
  <c r="C28" i="11"/>
  <c r="C48" i="11" s="1"/>
  <c r="C68" i="11" s="1"/>
  <c r="C108" i="11" s="1"/>
  <c r="C128" i="11" s="1"/>
  <c r="C148" i="11" s="1"/>
  <c r="C168" i="11" s="1"/>
  <c r="C188" i="11" s="1"/>
  <c r="C88" i="11" s="1"/>
  <c r="C27" i="11"/>
  <c r="C47" i="11" s="1"/>
  <c r="C67" i="11" s="1"/>
  <c r="C107" i="11" s="1"/>
  <c r="C127" i="11" s="1"/>
  <c r="C147" i="11" s="1"/>
  <c r="C167" i="11" s="1"/>
  <c r="C187" i="11" s="1"/>
  <c r="C87" i="11" s="1"/>
  <c r="C26" i="11"/>
  <c r="C25" i="11"/>
  <c r="C24" i="11"/>
  <c r="C44" i="11" s="1"/>
  <c r="C64" i="11" s="1"/>
  <c r="C104" i="11" s="1"/>
  <c r="C124" i="11" s="1"/>
  <c r="C144" i="11" s="1"/>
  <c r="C164" i="11" s="1"/>
  <c r="C184" i="11" s="1"/>
  <c r="C84" i="11" s="1"/>
  <c r="C23" i="11"/>
  <c r="C43" i="11" s="1"/>
  <c r="C63" i="11" s="1"/>
  <c r="C103" i="11" s="1"/>
  <c r="C123" i="11" s="1"/>
  <c r="C143" i="11" s="1"/>
  <c r="C163" i="11" s="1"/>
  <c r="C183" i="11" s="1"/>
  <c r="C83" i="11" s="1"/>
  <c r="C22" i="11"/>
  <c r="C42" i="11" s="1"/>
  <c r="C62" i="11" s="1"/>
  <c r="C102" i="11" s="1"/>
  <c r="C122" i="11" s="1"/>
  <c r="C142" i="11" s="1"/>
  <c r="C162" i="11" s="1"/>
  <c r="C182" i="11" s="1"/>
  <c r="C82" i="11" s="1"/>
  <c r="F170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S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AJ170" i="7"/>
  <c r="AK170" i="7"/>
  <c r="AL170" i="7"/>
  <c r="AM170" i="7"/>
  <c r="AN170" i="7"/>
  <c r="AO170" i="7"/>
  <c r="AP170" i="7"/>
  <c r="AQ170" i="7"/>
  <c r="AR170" i="7"/>
  <c r="AS170" i="7"/>
  <c r="AT170" i="7"/>
  <c r="AU170" i="7"/>
  <c r="AV170" i="7"/>
  <c r="AW170" i="7"/>
  <c r="AX170" i="7"/>
  <c r="AY170" i="7"/>
  <c r="AZ170" i="7"/>
  <c r="BA170" i="7"/>
  <c r="BB170" i="7"/>
  <c r="BC170" i="7"/>
  <c r="BD170" i="7"/>
  <c r="BE170" i="7"/>
  <c r="BF170" i="7"/>
  <c r="BG170" i="7"/>
  <c r="BH170" i="7"/>
  <c r="BI170" i="7"/>
  <c r="BJ170" i="7"/>
  <c r="BK170" i="7"/>
  <c r="BL170" i="7"/>
  <c r="BM170" i="7"/>
  <c r="BN170" i="7"/>
  <c r="BO170" i="7"/>
  <c r="BP170" i="7"/>
  <c r="BQ170" i="7"/>
  <c r="BR170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S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AJ171" i="7"/>
  <c r="AK171" i="7"/>
  <c r="AL171" i="7"/>
  <c r="AM171" i="7"/>
  <c r="AN171" i="7"/>
  <c r="AO171" i="7"/>
  <c r="AP171" i="7"/>
  <c r="AQ171" i="7"/>
  <c r="AR171" i="7"/>
  <c r="AS171" i="7"/>
  <c r="AT171" i="7"/>
  <c r="AU171" i="7"/>
  <c r="AV171" i="7"/>
  <c r="AW171" i="7"/>
  <c r="AX171" i="7"/>
  <c r="AY171" i="7"/>
  <c r="AZ171" i="7"/>
  <c r="BA171" i="7"/>
  <c r="BB171" i="7"/>
  <c r="BC171" i="7"/>
  <c r="BD171" i="7"/>
  <c r="BE171" i="7"/>
  <c r="BF171" i="7"/>
  <c r="BG171" i="7"/>
  <c r="BH171" i="7"/>
  <c r="BI171" i="7"/>
  <c r="BJ171" i="7"/>
  <c r="BK171" i="7"/>
  <c r="BL171" i="7"/>
  <c r="BM171" i="7"/>
  <c r="BN171" i="7"/>
  <c r="BO171" i="7"/>
  <c r="BP171" i="7"/>
  <c r="BQ171" i="7"/>
  <c r="BR171" i="7"/>
  <c r="E171" i="7"/>
  <c r="E170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S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AJ153" i="7"/>
  <c r="AK153" i="7"/>
  <c r="AL153" i="7"/>
  <c r="AM153" i="7"/>
  <c r="AN153" i="7"/>
  <c r="AO153" i="7"/>
  <c r="AP153" i="7"/>
  <c r="AQ153" i="7"/>
  <c r="AR153" i="7"/>
  <c r="AS153" i="7"/>
  <c r="AT153" i="7"/>
  <c r="AU153" i="7"/>
  <c r="AV153" i="7"/>
  <c r="AW153" i="7"/>
  <c r="AX153" i="7"/>
  <c r="AY153" i="7"/>
  <c r="AZ153" i="7"/>
  <c r="BA153" i="7"/>
  <c r="BB153" i="7"/>
  <c r="BC153" i="7"/>
  <c r="BD153" i="7"/>
  <c r="BE153" i="7"/>
  <c r="BF153" i="7"/>
  <c r="BG153" i="7"/>
  <c r="BH153" i="7"/>
  <c r="BI153" i="7"/>
  <c r="BJ153" i="7"/>
  <c r="BK153" i="7"/>
  <c r="BL153" i="7"/>
  <c r="BM153" i="7"/>
  <c r="BN153" i="7"/>
  <c r="BO153" i="7"/>
  <c r="BP153" i="7"/>
  <c r="BQ153" i="7"/>
  <c r="BR153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S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AJ154" i="7"/>
  <c r="AK154" i="7"/>
  <c r="AL154" i="7"/>
  <c r="AM154" i="7"/>
  <c r="AN154" i="7"/>
  <c r="AO154" i="7"/>
  <c r="AP154" i="7"/>
  <c r="AQ154" i="7"/>
  <c r="AR154" i="7"/>
  <c r="AS154" i="7"/>
  <c r="AT154" i="7"/>
  <c r="AU154" i="7"/>
  <c r="AV154" i="7"/>
  <c r="AW154" i="7"/>
  <c r="AX154" i="7"/>
  <c r="AY154" i="7"/>
  <c r="AZ154" i="7"/>
  <c r="BA154" i="7"/>
  <c r="BB154" i="7"/>
  <c r="BC154" i="7"/>
  <c r="BD154" i="7"/>
  <c r="BE154" i="7"/>
  <c r="BF154" i="7"/>
  <c r="BG154" i="7"/>
  <c r="BH154" i="7"/>
  <c r="BI154" i="7"/>
  <c r="BJ154" i="7"/>
  <c r="BK154" i="7"/>
  <c r="BL154" i="7"/>
  <c r="BM154" i="7"/>
  <c r="BN154" i="7"/>
  <c r="BO154" i="7"/>
  <c r="BP154" i="7"/>
  <c r="BQ154" i="7"/>
  <c r="BR154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S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AJ136" i="7"/>
  <c r="AK136" i="7"/>
  <c r="AL136" i="7"/>
  <c r="AM136" i="7"/>
  <c r="AN136" i="7"/>
  <c r="AO136" i="7"/>
  <c r="AP136" i="7"/>
  <c r="AQ136" i="7"/>
  <c r="AR136" i="7"/>
  <c r="AS136" i="7"/>
  <c r="AT136" i="7"/>
  <c r="AU136" i="7"/>
  <c r="AV136" i="7"/>
  <c r="AW136" i="7"/>
  <c r="AX136" i="7"/>
  <c r="AY136" i="7"/>
  <c r="AZ136" i="7"/>
  <c r="BA136" i="7"/>
  <c r="BB136" i="7"/>
  <c r="BC136" i="7"/>
  <c r="BD136" i="7"/>
  <c r="BE136" i="7"/>
  <c r="BF136" i="7"/>
  <c r="BG136" i="7"/>
  <c r="BH136" i="7"/>
  <c r="BI136" i="7"/>
  <c r="BJ136" i="7"/>
  <c r="BK136" i="7"/>
  <c r="BL136" i="7"/>
  <c r="BM136" i="7"/>
  <c r="BN136" i="7"/>
  <c r="BO136" i="7"/>
  <c r="BP136" i="7"/>
  <c r="BQ136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S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AJ137" i="7"/>
  <c r="AK137" i="7"/>
  <c r="AL137" i="7"/>
  <c r="AM137" i="7"/>
  <c r="AN137" i="7"/>
  <c r="AO137" i="7"/>
  <c r="AP137" i="7"/>
  <c r="AQ137" i="7"/>
  <c r="AR137" i="7"/>
  <c r="AS137" i="7"/>
  <c r="AT137" i="7"/>
  <c r="AU137" i="7"/>
  <c r="AV137" i="7"/>
  <c r="AW137" i="7"/>
  <c r="AX137" i="7"/>
  <c r="AY137" i="7"/>
  <c r="AZ137" i="7"/>
  <c r="BA137" i="7"/>
  <c r="BB137" i="7"/>
  <c r="BC137" i="7"/>
  <c r="BD137" i="7"/>
  <c r="BE137" i="7"/>
  <c r="BF137" i="7"/>
  <c r="BG137" i="7"/>
  <c r="BH137" i="7"/>
  <c r="BI137" i="7"/>
  <c r="BJ137" i="7"/>
  <c r="BK137" i="7"/>
  <c r="BL137" i="7"/>
  <c r="BM137" i="7"/>
  <c r="BN137" i="7"/>
  <c r="BO137" i="7"/>
  <c r="BP137" i="7"/>
  <c r="BQ137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AJ119" i="7"/>
  <c r="AK119" i="7"/>
  <c r="AL119" i="7"/>
  <c r="AM119" i="7"/>
  <c r="AN119" i="7"/>
  <c r="AO119" i="7"/>
  <c r="AP119" i="7"/>
  <c r="AQ119" i="7"/>
  <c r="AR119" i="7"/>
  <c r="AS119" i="7"/>
  <c r="AT119" i="7"/>
  <c r="AU119" i="7"/>
  <c r="AV119" i="7"/>
  <c r="AW119" i="7"/>
  <c r="AX119" i="7"/>
  <c r="AY119" i="7"/>
  <c r="AZ119" i="7"/>
  <c r="BA119" i="7"/>
  <c r="BB119" i="7"/>
  <c r="BC119" i="7"/>
  <c r="BD119" i="7"/>
  <c r="BE119" i="7"/>
  <c r="BF119" i="7"/>
  <c r="BG119" i="7"/>
  <c r="BH119" i="7"/>
  <c r="BI119" i="7"/>
  <c r="BJ119" i="7"/>
  <c r="BK119" i="7"/>
  <c r="BL119" i="7"/>
  <c r="BM119" i="7"/>
  <c r="BN119" i="7"/>
  <c r="BO119" i="7"/>
  <c r="BP119" i="7"/>
  <c r="BQ119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S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AJ120" i="7"/>
  <c r="AK120" i="7"/>
  <c r="AL120" i="7"/>
  <c r="AM120" i="7"/>
  <c r="AN120" i="7"/>
  <c r="AO120" i="7"/>
  <c r="AP120" i="7"/>
  <c r="AQ120" i="7"/>
  <c r="AR120" i="7"/>
  <c r="AS120" i="7"/>
  <c r="AT120" i="7"/>
  <c r="AU120" i="7"/>
  <c r="AV120" i="7"/>
  <c r="AW120" i="7"/>
  <c r="AX120" i="7"/>
  <c r="AY120" i="7"/>
  <c r="AZ120" i="7"/>
  <c r="BA120" i="7"/>
  <c r="BB120" i="7"/>
  <c r="BC120" i="7"/>
  <c r="BD120" i="7"/>
  <c r="BE120" i="7"/>
  <c r="BF120" i="7"/>
  <c r="BG120" i="7"/>
  <c r="BH120" i="7"/>
  <c r="BI120" i="7"/>
  <c r="BJ120" i="7"/>
  <c r="BK120" i="7"/>
  <c r="BL120" i="7"/>
  <c r="BM120" i="7"/>
  <c r="BN120" i="7"/>
  <c r="BO120" i="7"/>
  <c r="BP120" i="7"/>
  <c r="BQ120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AJ85" i="7"/>
  <c r="AK85" i="7"/>
  <c r="AL85" i="7"/>
  <c r="AM85" i="7"/>
  <c r="AN85" i="7"/>
  <c r="AO85" i="7"/>
  <c r="AP85" i="7"/>
  <c r="AQ85" i="7"/>
  <c r="AR85" i="7"/>
  <c r="AS85" i="7"/>
  <c r="AT85" i="7"/>
  <c r="AU85" i="7"/>
  <c r="AV85" i="7"/>
  <c r="AW85" i="7"/>
  <c r="AX85" i="7"/>
  <c r="AY85" i="7"/>
  <c r="AZ85" i="7"/>
  <c r="BA85" i="7"/>
  <c r="BB85" i="7"/>
  <c r="BC85" i="7"/>
  <c r="BD85" i="7"/>
  <c r="BE85" i="7"/>
  <c r="BF85" i="7"/>
  <c r="BG85" i="7"/>
  <c r="BH85" i="7"/>
  <c r="BI85" i="7"/>
  <c r="BJ85" i="7"/>
  <c r="BK85" i="7"/>
  <c r="BL85" i="7"/>
  <c r="BM85" i="7"/>
  <c r="BN85" i="7"/>
  <c r="BO85" i="7"/>
  <c r="BP85" i="7"/>
  <c r="BQ85" i="7"/>
  <c r="BR85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AJ86" i="7"/>
  <c r="AK86" i="7"/>
  <c r="AL86" i="7"/>
  <c r="AM86" i="7"/>
  <c r="AN86" i="7"/>
  <c r="AO86" i="7"/>
  <c r="AP86" i="7"/>
  <c r="AQ86" i="7"/>
  <c r="AR86" i="7"/>
  <c r="AS86" i="7"/>
  <c r="AT86" i="7"/>
  <c r="AU86" i="7"/>
  <c r="AV86" i="7"/>
  <c r="AW86" i="7"/>
  <c r="AX86" i="7"/>
  <c r="AY86" i="7"/>
  <c r="AZ86" i="7"/>
  <c r="BA86" i="7"/>
  <c r="BB86" i="7"/>
  <c r="BC86" i="7"/>
  <c r="BD86" i="7"/>
  <c r="BE86" i="7"/>
  <c r="BF86" i="7"/>
  <c r="BG86" i="7"/>
  <c r="BH86" i="7"/>
  <c r="BI86" i="7"/>
  <c r="BJ86" i="7"/>
  <c r="BK86" i="7"/>
  <c r="BL86" i="7"/>
  <c r="BM86" i="7"/>
  <c r="BN86" i="7"/>
  <c r="BO86" i="7"/>
  <c r="BP86" i="7"/>
  <c r="BQ86" i="7"/>
  <c r="BR86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BB68" i="7"/>
  <c r="BC68" i="7"/>
  <c r="BD68" i="7"/>
  <c r="BE68" i="7"/>
  <c r="BF68" i="7"/>
  <c r="BG68" i="7"/>
  <c r="BH68" i="7"/>
  <c r="BI68" i="7"/>
  <c r="BJ68" i="7"/>
  <c r="BK68" i="7"/>
  <c r="BL68" i="7"/>
  <c r="BM68" i="7"/>
  <c r="BN68" i="7"/>
  <c r="BO68" i="7"/>
  <c r="BP68" i="7"/>
  <c r="BQ68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BB69" i="7"/>
  <c r="BC69" i="7"/>
  <c r="BD69" i="7"/>
  <c r="BE69" i="7"/>
  <c r="BF69" i="7"/>
  <c r="BG69" i="7"/>
  <c r="BH69" i="7"/>
  <c r="BI69" i="7"/>
  <c r="BJ69" i="7"/>
  <c r="BK69" i="7"/>
  <c r="BL69" i="7"/>
  <c r="BM69" i="7"/>
  <c r="BN69" i="7"/>
  <c r="BO69" i="7"/>
  <c r="BP69" i="7"/>
  <c r="BQ69" i="7"/>
  <c r="BL51" i="7"/>
  <c r="BM51" i="7"/>
  <c r="BL52" i="7"/>
  <c r="BM52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K51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K52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K34" i="7"/>
  <c r="BL34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K35" i="7"/>
  <c r="BL35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K17" i="7"/>
  <c r="BL17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A8" i="20" l="1"/>
  <c r="B7" i="20"/>
  <c r="A60" i="11"/>
  <c r="A61" i="11" s="1"/>
  <c r="A58" i="11"/>
  <c r="A59" i="11" s="1"/>
  <c r="A20" i="11"/>
  <c r="A21" i="11" s="1"/>
  <c r="A18" i="11"/>
  <c r="A19" i="11" s="1"/>
  <c r="A100" i="11"/>
  <c r="A101" i="11" s="1"/>
  <c r="A98" i="11"/>
  <c r="A99" i="11" s="1"/>
  <c r="F57" i="37"/>
  <c r="F56" i="37"/>
  <c r="E154" i="7"/>
  <c r="E153" i="7"/>
  <c r="E137" i="7"/>
  <c r="E136" i="7"/>
  <c r="E120" i="7"/>
  <c r="E119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AJ102" i="7"/>
  <c r="AK102" i="7"/>
  <c r="AL102" i="7"/>
  <c r="AM102" i="7"/>
  <c r="AN102" i="7"/>
  <c r="AO102" i="7"/>
  <c r="AP102" i="7"/>
  <c r="AQ102" i="7"/>
  <c r="AR102" i="7"/>
  <c r="AS102" i="7"/>
  <c r="AT102" i="7"/>
  <c r="AU102" i="7"/>
  <c r="AV102" i="7"/>
  <c r="AW102" i="7"/>
  <c r="AX102" i="7"/>
  <c r="AY102" i="7"/>
  <c r="AZ102" i="7"/>
  <c r="BA102" i="7"/>
  <c r="BB102" i="7"/>
  <c r="BC102" i="7"/>
  <c r="BD102" i="7"/>
  <c r="BE102" i="7"/>
  <c r="BF102" i="7"/>
  <c r="BG102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AJ103" i="7"/>
  <c r="AK103" i="7"/>
  <c r="AL103" i="7"/>
  <c r="AM103" i="7"/>
  <c r="AN103" i="7"/>
  <c r="AO103" i="7"/>
  <c r="AP103" i="7"/>
  <c r="AQ103" i="7"/>
  <c r="AR103" i="7"/>
  <c r="AS103" i="7"/>
  <c r="AT103" i="7"/>
  <c r="AU103" i="7"/>
  <c r="AV103" i="7"/>
  <c r="AW103" i="7"/>
  <c r="AX103" i="7"/>
  <c r="AY103" i="7"/>
  <c r="AZ103" i="7"/>
  <c r="BA103" i="7"/>
  <c r="BB103" i="7"/>
  <c r="BC103" i="7"/>
  <c r="BD103" i="7"/>
  <c r="BE103" i="7"/>
  <c r="BF103" i="7"/>
  <c r="BG103" i="7"/>
  <c r="E103" i="7"/>
  <c r="E102" i="7"/>
  <c r="E86" i="7"/>
  <c r="E85" i="7"/>
  <c r="E69" i="7"/>
  <c r="E68" i="7"/>
  <c r="E52" i="7"/>
  <c r="E51" i="7"/>
  <c r="E35" i="7"/>
  <c r="E34" i="7"/>
  <c r="E18" i="7"/>
  <c r="E17" i="7"/>
  <c r="A156" i="7"/>
  <c r="A157" i="7" s="1"/>
  <c r="B155" i="7"/>
  <c r="A140" i="7"/>
  <c r="B140" i="7" s="1"/>
  <c r="B139" i="7"/>
  <c r="A139" i="7"/>
  <c r="B138" i="7"/>
  <c r="A122" i="7"/>
  <c r="A123" i="7" s="1"/>
  <c r="A124" i="7" s="1"/>
  <c r="B121" i="7"/>
  <c r="A105" i="7"/>
  <c r="B105" i="7" s="1"/>
  <c r="B104" i="7"/>
  <c r="A88" i="7"/>
  <c r="A89" i="7" s="1"/>
  <c r="B87" i="7"/>
  <c r="A71" i="7"/>
  <c r="A72" i="7" s="1"/>
  <c r="B70" i="7"/>
  <c r="A55" i="7"/>
  <c r="A56" i="7" s="1"/>
  <c r="B54" i="7"/>
  <c r="A54" i="7"/>
  <c r="B53" i="7"/>
  <c r="C42" i="7"/>
  <c r="C59" i="7" s="1"/>
  <c r="C76" i="7" s="1"/>
  <c r="C93" i="7" s="1"/>
  <c r="C110" i="7" s="1"/>
  <c r="C127" i="7" s="1"/>
  <c r="C144" i="7" s="1"/>
  <c r="C161" i="7" s="1"/>
  <c r="C41" i="7"/>
  <c r="C58" i="7" s="1"/>
  <c r="C75" i="7" s="1"/>
  <c r="C92" i="7" s="1"/>
  <c r="C109" i="7" s="1"/>
  <c r="C126" i="7" s="1"/>
  <c r="C143" i="7" s="1"/>
  <c r="C160" i="7" s="1"/>
  <c r="A39" i="7"/>
  <c r="A40" i="7" s="1"/>
  <c r="B38" i="7"/>
  <c r="A38" i="7"/>
  <c r="C37" i="7"/>
  <c r="C54" i="7" s="1"/>
  <c r="C71" i="7" s="1"/>
  <c r="C88" i="7" s="1"/>
  <c r="C105" i="7" s="1"/>
  <c r="C122" i="7" s="1"/>
  <c r="C139" i="7" s="1"/>
  <c r="C156" i="7" s="1"/>
  <c r="B37" i="7"/>
  <c r="A37" i="7"/>
  <c r="B36" i="7"/>
  <c r="C35" i="7"/>
  <c r="C52" i="7" s="1"/>
  <c r="C69" i="7" s="1"/>
  <c r="C86" i="7" s="1"/>
  <c r="C103" i="7" s="1"/>
  <c r="C120" i="7" s="1"/>
  <c r="C137" i="7" s="1"/>
  <c r="C154" i="7" s="1"/>
  <c r="C171" i="7" s="1"/>
  <c r="C34" i="7"/>
  <c r="C51" i="7" s="1"/>
  <c r="C68" i="7" s="1"/>
  <c r="C85" i="7" s="1"/>
  <c r="C102" i="7" s="1"/>
  <c r="C119" i="7" s="1"/>
  <c r="C136" i="7" s="1"/>
  <c r="C153" i="7" s="1"/>
  <c r="C170" i="7" s="1"/>
  <c r="C33" i="7"/>
  <c r="C50" i="7" s="1"/>
  <c r="C67" i="7" s="1"/>
  <c r="C84" i="7" s="1"/>
  <c r="C101" i="7" s="1"/>
  <c r="C118" i="7" s="1"/>
  <c r="C135" i="7" s="1"/>
  <c r="C152" i="7" s="1"/>
  <c r="C169" i="7" s="1"/>
  <c r="C32" i="7"/>
  <c r="C49" i="7" s="1"/>
  <c r="C66" i="7" s="1"/>
  <c r="C83" i="7" s="1"/>
  <c r="C100" i="7" s="1"/>
  <c r="C117" i="7" s="1"/>
  <c r="C134" i="7" s="1"/>
  <c r="C151" i="7" s="1"/>
  <c r="C168" i="7" s="1"/>
  <c r="C31" i="7"/>
  <c r="C48" i="7" s="1"/>
  <c r="C65" i="7" s="1"/>
  <c r="C82" i="7" s="1"/>
  <c r="C99" i="7" s="1"/>
  <c r="C116" i="7" s="1"/>
  <c r="C133" i="7" s="1"/>
  <c r="C150" i="7" s="1"/>
  <c r="C167" i="7" s="1"/>
  <c r="C30" i="7"/>
  <c r="C47" i="7" s="1"/>
  <c r="C64" i="7" s="1"/>
  <c r="C81" i="7" s="1"/>
  <c r="C98" i="7" s="1"/>
  <c r="C115" i="7" s="1"/>
  <c r="C132" i="7" s="1"/>
  <c r="C149" i="7" s="1"/>
  <c r="C166" i="7" s="1"/>
  <c r="C29" i="7"/>
  <c r="C46" i="7" s="1"/>
  <c r="C63" i="7" s="1"/>
  <c r="C80" i="7" s="1"/>
  <c r="C97" i="7" s="1"/>
  <c r="C114" i="7" s="1"/>
  <c r="C131" i="7" s="1"/>
  <c r="C148" i="7" s="1"/>
  <c r="C165" i="7" s="1"/>
  <c r="C28" i="7"/>
  <c r="C45" i="7" s="1"/>
  <c r="C62" i="7" s="1"/>
  <c r="C79" i="7" s="1"/>
  <c r="C96" i="7" s="1"/>
  <c r="C113" i="7" s="1"/>
  <c r="C130" i="7" s="1"/>
  <c r="C147" i="7" s="1"/>
  <c r="C164" i="7" s="1"/>
  <c r="C27" i="7"/>
  <c r="C44" i="7" s="1"/>
  <c r="C61" i="7" s="1"/>
  <c r="C78" i="7" s="1"/>
  <c r="C95" i="7" s="1"/>
  <c r="C112" i="7" s="1"/>
  <c r="C129" i="7" s="1"/>
  <c r="C146" i="7" s="1"/>
  <c r="C163" i="7" s="1"/>
  <c r="C26" i="7"/>
  <c r="C43" i="7" s="1"/>
  <c r="C60" i="7" s="1"/>
  <c r="C77" i="7" s="1"/>
  <c r="C94" i="7" s="1"/>
  <c r="C111" i="7" s="1"/>
  <c r="C128" i="7" s="1"/>
  <c r="C145" i="7" s="1"/>
  <c r="C162" i="7" s="1"/>
  <c r="C25" i="7"/>
  <c r="C24" i="7"/>
  <c r="C23" i="7"/>
  <c r="C40" i="7" s="1"/>
  <c r="C57" i="7" s="1"/>
  <c r="C74" i="7" s="1"/>
  <c r="C91" i="7" s="1"/>
  <c r="C108" i="7" s="1"/>
  <c r="C125" i="7" s="1"/>
  <c r="C142" i="7" s="1"/>
  <c r="C159" i="7" s="1"/>
  <c r="C22" i="7"/>
  <c r="C39" i="7" s="1"/>
  <c r="C56" i="7" s="1"/>
  <c r="C73" i="7" s="1"/>
  <c r="C90" i="7" s="1"/>
  <c r="C107" i="7" s="1"/>
  <c r="C124" i="7" s="1"/>
  <c r="C141" i="7" s="1"/>
  <c r="C158" i="7" s="1"/>
  <c r="A22" i="7"/>
  <c r="B22" i="7" s="1"/>
  <c r="C21" i="7"/>
  <c r="C38" i="7" s="1"/>
  <c r="C55" i="7" s="1"/>
  <c r="C72" i="7" s="1"/>
  <c r="C89" i="7" s="1"/>
  <c r="C106" i="7" s="1"/>
  <c r="C123" i="7" s="1"/>
  <c r="C140" i="7" s="1"/>
  <c r="C157" i="7" s="1"/>
  <c r="B21" i="7"/>
  <c r="C20" i="7"/>
  <c r="A20" i="7"/>
  <c r="A21" i="7" s="1"/>
  <c r="C19" i="7"/>
  <c r="C36" i="7" s="1"/>
  <c r="C53" i="7" s="1"/>
  <c r="C70" i="7" s="1"/>
  <c r="C87" i="7" s="1"/>
  <c r="C104" i="7" s="1"/>
  <c r="C121" i="7" s="1"/>
  <c r="C138" i="7" s="1"/>
  <c r="C155" i="7" s="1"/>
  <c r="B19" i="7"/>
  <c r="A4" i="7"/>
  <c r="A5" i="7" s="1"/>
  <c r="B3" i="7"/>
  <c r="A3" i="7"/>
  <c r="B2" i="7"/>
  <c r="F170" i="19"/>
  <c r="G170" i="19"/>
  <c r="H170" i="19"/>
  <c r="I170" i="19"/>
  <c r="J170" i="19"/>
  <c r="K170" i="19"/>
  <c r="L170" i="19"/>
  <c r="M170" i="19"/>
  <c r="N170" i="19"/>
  <c r="O170" i="19"/>
  <c r="P170" i="19"/>
  <c r="Q170" i="19"/>
  <c r="R170" i="19"/>
  <c r="S170" i="19"/>
  <c r="T170" i="19"/>
  <c r="F171" i="19"/>
  <c r="G171" i="19"/>
  <c r="H171" i="19"/>
  <c r="I171" i="19"/>
  <c r="J171" i="19"/>
  <c r="K171" i="19"/>
  <c r="L171" i="19"/>
  <c r="M171" i="19"/>
  <c r="N171" i="19"/>
  <c r="O171" i="19"/>
  <c r="P171" i="19"/>
  <c r="Q171" i="19"/>
  <c r="R171" i="19"/>
  <c r="S171" i="19"/>
  <c r="T171" i="19"/>
  <c r="E171" i="19"/>
  <c r="E170" i="19"/>
  <c r="Q153" i="19"/>
  <c r="R153" i="19"/>
  <c r="S153" i="19"/>
  <c r="T153" i="19"/>
  <c r="Q154" i="19"/>
  <c r="R154" i="19"/>
  <c r="S154" i="19"/>
  <c r="T154" i="19"/>
  <c r="F136" i="19"/>
  <c r="G136" i="19"/>
  <c r="H136" i="19"/>
  <c r="I136" i="19"/>
  <c r="J136" i="19"/>
  <c r="K136" i="19"/>
  <c r="L136" i="19"/>
  <c r="M136" i="19"/>
  <c r="N136" i="19"/>
  <c r="O136" i="19"/>
  <c r="P136" i="19"/>
  <c r="Q136" i="19"/>
  <c r="R136" i="19"/>
  <c r="S136" i="19"/>
  <c r="T136" i="19"/>
  <c r="U136" i="19"/>
  <c r="V136" i="19"/>
  <c r="W136" i="19"/>
  <c r="X136" i="19"/>
  <c r="Y136" i="19"/>
  <c r="Z136" i="19"/>
  <c r="F137" i="19"/>
  <c r="G137" i="19"/>
  <c r="H137" i="19"/>
  <c r="I137" i="19"/>
  <c r="J137" i="19"/>
  <c r="K137" i="19"/>
  <c r="L137" i="19"/>
  <c r="M137" i="19"/>
  <c r="N137" i="19"/>
  <c r="O137" i="19"/>
  <c r="P137" i="19"/>
  <c r="Q137" i="19"/>
  <c r="R137" i="19"/>
  <c r="S137" i="19"/>
  <c r="T137" i="19"/>
  <c r="U137" i="19"/>
  <c r="V137" i="19"/>
  <c r="W137" i="19"/>
  <c r="X137" i="19"/>
  <c r="Y137" i="19"/>
  <c r="Z137" i="19"/>
  <c r="E137" i="19"/>
  <c r="E136" i="19"/>
  <c r="F119" i="19"/>
  <c r="G119" i="19"/>
  <c r="H119" i="19"/>
  <c r="I119" i="19"/>
  <c r="J119" i="19"/>
  <c r="K119" i="19"/>
  <c r="L119" i="19"/>
  <c r="M119" i="19"/>
  <c r="N119" i="19"/>
  <c r="O119" i="19"/>
  <c r="P119" i="19"/>
  <c r="Q119" i="19"/>
  <c r="R119" i="19"/>
  <c r="S119" i="19"/>
  <c r="T119" i="19"/>
  <c r="U119" i="19"/>
  <c r="V119" i="19"/>
  <c r="W119" i="19"/>
  <c r="F120" i="19"/>
  <c r="G120" i="19"/>
  <c r="H120" i="19"/>
  <c r="I120" i="19"/>
  <c r="J120" i="19"/>
  <c r="K120" i="19"/>
  <c r="L120" i="19"/>
  <c r="M120" i="19"/>
  <c r="N120" i="19"/>
  <c r="O120" i="19"/>
  <c r="P120" i="19"/>
  <c r="Q120" i="19"/>
  <c r="R120" i="19"/>
  <c r="S120" i="19"/>
  <c r="T120" i="19"/>
  <c r="U120" i="19"/>
  <c r="V120" i="19"/>
  <c r="W120" i="19"/>
  <c r="E120" i="19"/>
  <c r="E119" i="19"/>
  <c r="F102" i="19"/>
  <c r="G102" i="19"/>
  <c r="H102" i="19"/>
  <c r="I102" i="19"/>
  <c r="J102" i="19"/>
  <c r="K102" i="19"/>
  <c r="L102" i="19"/>
  <c r="M102" i="19"/>
  <c r="N102" i="19"/>
  <c r="O102" i="19"/>
  <c r="P102" i="19"/>
  <c r="Q102" i="19"/>
  <c r="R102" i="19"/>
  <c r="S102" i="19"/>
  <c r="T102" i="19"/>
  <c r="F103" i="19"/>
  <c r="G103" i="19"/>
  <c r="H103" i="19"/>
  <c r="I103" i="19"/>
  <c r="J103" i="19"/>
  <c r="K103" i="19"/>
  <c r="L103" i="19"/>
  <c r="M103" i="19"/>
  <c r="N103" i="19"/>
  <c r="O103" i="19"/>
  <c r="P103" i="19"/>
  <c r="Q103" i="19"/>
  <c r="R103" i="19"/>
  <c r="S103" i="19"/>
  <c r="T103" i="19"/>
  <c r="E103" i="19"/>
  <c r="E102" i="19"/>
  <c r="F85" i="19"/>
  <c r="G85" i="19"/>
  <c r="H85" i="19"/>
  <c r="I85" i="19"/>
  <c r="J85" i="19"/>
  <c r="K85" i="19"/>
  <c r="L85" i="19"/>
  <c r="M85" i="19"/>
  <c r="N85" i="19"/>
  <c r="O85" i="19"/>
  <c r="P85" i="19"/>
  <c r="Q85" i="19"/>
  <c r="R85" i="19"/>
  <c r="S85" i="19"/>
  <c r="T85" i="19"/>
  <c r="U85" i="19"/>
  <c r="V85" i="19"/>
  <c r="W85" i="19"/>
  <c r="F86" i="19"/>
  <c r="G86" i="19"/>
  <c r="H86" i="19"/>
  <c r="I86" i="19"/>
  <c r="J86" i="19"/>
  <c r="K86" i="19"/>
  <c r="L86" i="19"/>
  <c r="M86" i="19"/>
  <c r="N86" i="19"/>
  <c r="O86" i="19"/>
  <c r="P86" i="19"/>
  <c r="Q86" i="19"/>
  <c r="R86" i="19"/>
  <c r="S86" i="19"/>
  <c r="T86" i="19"/>
  <c r="U86" i="19"/>
  <c r="V86" i="19"/>
  <c r="W86" i="19"/>
  <c r="E86" i="19"/>
  <c r="E85" i="19"/>
  <c r="F68" i="19"/>
  <c r="G68" i="19"/>
  <c r="H68" i="19"/>
  <c r="I68" i="19"/>
  <c r="J68" i="19"/>
  <c r="K68" i="19"/>
  <c r="L68" i="19"/>
  <c r="M68" i="19"/>
  <c r="N68" i="19"/>
  <c r="O68" i="19"/>
  <c r="P68" i="19"/>
  <c r="Q68" i="19"/>
  <c r="R68" i="19"/>
  <c r="S68" i="19"/>
  <c r="T68" i="19"/>
  <c r="U68" i="19"/>
  <c r="V68" i="19"/>
  <c r="W68" i="19"/>
  <c r="F69" i="19"/>
  <c r="G69" i="19"/>
  <c r="H69" i="19"/>
  <c r="I69" i="19"/>
  <c r="J69" i="19"/>
  <c r="K69" i="19"/>
  <c r="L69" i="19"/>
  <c r="M69" i="19"/>
  <c r="N69" i="19"/>
  <c r="O69" i="19"/>
  <c r="P69" i="19"/>
  <c r="Q69" i="19"/>
  <c r="R69" i="19"/>
  <c r="S69" i="19"/>
  <c r="T69" i="19"/>
  <c r="U69" i="19"/>
  <c r="V69" i="19"/>
  <c r="W69" i="19"/>
  <c r="E69" i="19"/>
  <c r="E68" i="19"/>
  <c r="F51" i="19"/>
  <c r="G51" i="19"/>
  <c r="H51" i="19"/>
  <c r="I51" i="19"/>
  <c r="J51" i="19"/>
  <c r="K51" i="19"/>
  <c r="L51" i="19"/>
  <c r="M51" i="19"/>
  <c r="N51" i="19"/>
  <c r="O51" i="19"/>
  <c r="P51" i="19"/>
  <c r="Q51" i="19"/>
  <c r="R51" i="19"/>
  <c r="S51" i="19"/>
  <c r="T51" i="19"/>
  <c r="F52" i="19"/>
  <c r="G52" i="19"/>
  <c r="H52" i="19"/>
  <c r="I52" i="19"/>
  <c r="J52" i="19"/>
  <c r="K52" i="19"/>
  <c r="L52" i="19"/>
  <c r="M52" i="19"/>
  <c r="N52" i="19"/>
  <c r="O52" i="19"/>
  <c r="P52" i="19"/>
  <c r="Q52" i="19"/>
  <c r="R52" i="19"/>
  <c r="S52" i="19"/>
  <c r="T52" i="19"/>
  <c r="E52" i="19"/>
  <c r="E51" i="19"/>
  <c r="F34" i="19"/>
  <c r="G34" i="19"/>
  <c r="H34" i="19"/>
  <c r="I34" i="19"/>
  <c r="J34" i="19"/>
  <c r="K34" i="19"/>
  <c r="L34" i="19"/>
  <c r="M34" i="19"/>
  <c r="N34" i="19"/>
  <c r="O34" i="19"/>
  <c r="P34" i="19"/>
  <c r="Q34" i="19"/>
  <c r="R34" i="19"/>
  <c r="S34" i="19"/>
  <c r="T34" i="19"/>
  <c r="F35" i="19"/>
  <c r="G35" i="19"/>
  <c r="H35" i="19"/>
  <c r="I35" i="19"/>
  <c r="J35" i="19"/>
  <c r="K35" i="19"/>
  <c r="L35" i="19"/>
  <c r="M35" i="19"/>
  <c r="N35" i="19"/>
  <c r="O35" i="19"/>
  <c r="P35" i="19"/>
  <c r="Q35" i="19"/>
  <c r="R35" i="19"/>
  <c r="S35" i="19"/>
  <c r="T35" i="19"/>
  <c r="E35" i="19"/>
  <c r="E34" i="19"/>
  <c r="F18" i="19"/>
  <c r="G18" i="19"/>
  <c r="H18" i="19"/>
  <c r="I18" i="19"/>
  <c r="J18" i="19"/>
  <c r="K18" i="19"/>
  <c r="L18" i="19"/>
  <c r="M18" i="19"/>
  <c r="N18" i="19"/>
  <c r="O18" i="19"/>
  <c r="P18" i="19"/>
  <c r="Q18" i="19"/>
  <c r="R18" i="19"/>
  <c r="S18" i="19"/>
  <c r="T18" i="19"/>
  <c r="E18" i="19"/>
  <c r="F17" i="19"/>
  <c r="G17" i="19"/>
  <c r="H17" i="19"/>
  <c r="I17" i="19"/>
  <c r="J17" i="19"/>
  <c r="K17" i="19"/>
  <c r="L17" i="19"/>
  <c r="M17" i="19"/>
  <c r="N17" i="19"/>
  <c r="O17" i="19"/>
  <c r="P17" i="19"/>
  <c r="Q17" i="19"/>
  <c r="R17" i="19"/>
  <c r="S17" i="19"/>
  <c r="T17" i="19"/>
  <c r="A9" i="20" l="1"/>
  <c r="B8" i="20"/>
  <c r="B124" i="7"/>
  <c r="A125" i="7"/>
  <c r="B5" i="7"/>
  <c r="A6" i="7"/>
  <c r="A73" i="7"/>
  <c r="B72" i="7"/>
  <c r="A158" i="7"/>
  <c r="B157" i="7"/>
  <c r="B156" i="7"/>
  <c r="A41" i="7"/>
  <c r="B40" i="7"/>
  <c r="B71" i="7"/>
  <c r="B4" i="7"/>
  <c r="A90" i="7"/>
  <c r="B89" i="7"/>
  <c r="A141" i="7"/>
  <c r="B88" i="7"/>
  <c r="A23" i="7"/>
  <c r="B123" i="7"/>
  <c r="B56" i="7"/>
  <c r="A57" i="7"/>
  <c r="B39" i="7"/>
  <c r="B55" i="7"/>
  <c r="B20" i="7"/>
  <c r="A106" i="7"/>
  <c r="B122" i="7"/>
  <c r="E17" i="19"/>
  <c r="C170" i="19"/>
  <c r="C153" i="19"/>
  <c r="C136" i="19"/>
  <c r="C35" i="19"/>
  <c r="C34" i="19"/>
  <c r="C51" i="19" s="1"/>
  <c r="C68" i="19" s="1"/>
  <c r="C85" i="19" s="1"/>
  <c r="C102" i="19" s="1"/>
  <c r="C119" i="19" s="1"/>
  <c r="F61" i="36"/>
  <c r="D61" i="36"/>
  <c r="F60" i="36"/>
  <c r="D60" i="36"/>
  <c r="F59" i="36"/>
  <c r="D59" i="36"/>
  <c r="F58" i="36"/>
  <c r="D58" i="36"/>
  <c r="F57" i="36"/>
  <c r="D57" i="36"/>
  <c r="A57" i="36"/>
  <c r="A58" i="36" s="1"/>
  <c r="A10" i="20" l="1"/>
  <c r="B9" i="20"/>
  <c r="B41" i="7"/>
  <c r="A42" i="7"/>
  <c r="B57" i="7"/>
  <c r="A58" i="7"/>
  <c r="B158" i="7"/>
  <c r="A159" i="7"/>
  <c r="B23" i="7"/>
  <c r="A24" i="7"/>
  <c r="A74" i="7"/>
  <c r="B73" i="7"/>
  <c r="A142" i="7"/>
  <c r="B141" i="7"/>
  <c r="A7" i="7"/>
  <c r="B6" i="7"/>
  <c r="B90" i="7"/>
  <c r="A91" i="7"/>
  <c r="B125" i="7"/>
  <c r="A126" i="7"/>
  <c r="B106" i="7"/>
  <c r="A107" i="7"/>
  <c r="A59" i="36"/>
  <c r="E58" i="36" a="1"/>
  <c r="E58" i="36" s="1"/>
  <c r="E57" i="36" a="1"/>
  <c r="E57" i="36" s="1"/>
  <c r="F56" i="36"/>
  <c r="E56" i="36" a="1"/>
  <c r="E56" i="36" s="1"/>
  <c r="D56" i="36"/>
  <c r="B10" i="20" l="1"/>
  <c r="A11" i="20"/>
  <c r="B159" i="7"/>
  <c r="A160" i="7"/>
  <c r="A143" i="7"/>
  <c r="B142" i="7"/>
  <c r="A75" i="7"/>
  <c r="B74" i="7"/>
  <c r="A25" i="7"/>
  <c r="B24" i="7"/>
  <c r="B91" i="7"/>
  <c r="A92" i="7"/>
  <c r="A59" i="7"/>
  <c r="B58" i="7"/>
  <c r="B107" i="7"/>
  <c r="A108" i="7"/>
  <c r="A127" i="7"/>
  <c r="B126" i="7"/>
  <c r="A43" i="7"/>
  <c r="B42" i="7"/>
  <c r="B7" i="7"/>
  <c r="A8" i="7"/>
  <c r="A60" i="36"/>
  <c r="E59" i="36" a="1"/>
  <c r="E59" i="36" s="1"/>
  <c r="F55" i="36"/>
  <c r="D55" i="36"/>
  <c r="A12" i="20" l="1"/>
  <c r="B11" i="20"/>
  <c r="A60" i="7"/>
  <c r="B59" i="7"/>
  <c r="A9" i="7"/>
  <c r="B8" i="7"/>
  <c r="A26" i="7"/>
  <c r="B25" i="7"/>
  <c r="A44" i="7"/>
  <c r="B43" i="7"/>
  <c r="A76" i="7"/>
  <c r="B75" i="7"/>
  <c r="A93" i="7"/>
  <c r="B92" i="7"/>
  <c r="A128" i="7"/>
  <c r="B127" i="7"/>
  <c r="B143" i="7"/>
  <c r="A144" i="7"/>
  <c r="A109" i="7"/>
  <c r="B108" i="7"/>
  <c r="B160" i="7"/>
  <c r="A161" i="7"/>
  <c r="A61" i="36"/>
  <c r="E61" i="36" s="1" a="1"/>
  <c r="E61" i="36" s="1"/>
  <c r="E60" i="36" a="1"/>
  <c r="E60" i="36" s="1"/>
  <c r="F54" i="36"/>
  <c r="D54" i="36"/>
  <c r="F53" i="36"/>
  <c r="D53" i="36"/>
  <c r="F52" i="36"/>
  <c r="D52" i="36"/>
  <c r="F51" i="36"/>
  <c r="D51" i="36"/>
  <c r="A51" i="36"/>
  <c r="A52" i="36" s="1"/>
  <c r="A13" i="20" l="1"/>
  <c r="B12" i="20"/>
  <c r="A162" i="7"/>
  <c r="B161" i="7"/>
  <c r="A110" i="7"/>
  <c r="B109" i="7"/>
  <c r="B26" i="7"/>
  <c r="A27" i="7"/>
  <c r="A94" i="7"/>
  <c r="B93" i="7"/>
  <c r="B76" i="7"/>
  <c r="A77" i="7"/>
  <c r="A45" i="7"/>
  <c r="B44" i="7"/>
  <c r="A145" i="7"/>
  <c r="B144" i="7"/>
  <c r="B9" i="7"/>
  <c r="A10" i="7"/>
  <c r="A129" i="7"/>
  <c r="B128" i="7"/>
  <c r="B60" i="7"/>
  <c r="A61" i="7"/>
  <c r="A53" i="36"/>
  <c r="E52" i="36" a="1"/>
  <c r="E52" i="36" s="1"/>
  <c r="E51" i="36" a="1"/>
  <c r="E51" i="36" s="1"/>
  <c r="F50" i="36"/>
  <c r="E50" i="36" a="1"/>
  <c r="E50" i="36" s="1"/>
  <c r="D50" i="36"/>
  <c r="A14" i="20" l="1"/>
  <c r="B13" i="20"/>
  <c r="B110" i="7"/>
  <c r="A111" i="7"/>
  <c r="A78" i="7"/>
  <c r="B77" i="7"/>
  <c r="B61" i="7"/>
  <c r="A62" i="7"/>
  <c r="B94" i="7"/>
  <c r="A95" i="7"/>
  <c r="B45" i="7"/>
  <c r="A46" i="7"/>
  <c r="A28" i="7"/>
  <c r="B27" i="7"/>
  <c r="A130" i="7"/>
  <c r="B129" i="7"/>
  <c r="A11" i="7"/>
  <c r="B10" i="7"/>
  <c r="A146" i="7"/>
  <c r="B145" i="7"/>
  <c r="B162" i="7"/>
  <c r="A163" i="7"/>
  <c r="A54" i="36"/>
  <c r="E53" i="36" a="1"/>
  <c r="E53" i="36" s="1"/>
  <c r="F49" i="36"/>
  <c r="D49" i="36"/>
  <c r="A15" i="20" l="1"/>
  <c r="B14" i="20"/>
  <c r="A47" i="7"/>
  <c r="B46" i="7"/>
  <c r="A63" i="7"/>
  <c r="B62" i="7"/>
  <c r="A147" i="7"/>
  <c r="B146" i="7"/>
  <c r="A29" i="7"/>
  <c r="B28" i="7"/>
  <c r="B163" i="7"/>
  <c r="A164" i="7"/>
  <c r="A12" i="7"/>
  <c r="B11" i="7"/>
  <c r="B111" i="7"/>
  <c r="A112" i="7"/>
  <c r="B95" i="7"/>
  <c r="A96" i="7"/>
  <c r="B78" i="7"/>
  <c r="A79" i="7"/>
  <c r="A131" i="7"/>
  <c r="B130" i="7"/>
  <c r="A55" i="36"/>
  <c r="E55" i="36" s="1" a="1"/>
  <c r="E55" i="36" s="1"/>
  <c r="E54" i="36" a="1"/>
  <c r="E54" i="36" s="1"/>
  <c r="F48" i="36"/>
  <c r="D48" i="36"/>
  <c r="F47" i="36"/>
  <c r="D47" i="36"/>
  <c r="F46" i="36"/>
  <c r="D46" i="36"/>
  <c r="F45" i="36"/>
  <c r="E45" i="36" a="1"/>
  <c r="E45" i="36" s="1"/>
  <c r="D45" i="36"/>
  <c r="A45" i="36"/>
  <c r="A46" i="36" s="1"/>
  <c r="A16" i="20" l="1"/>
  <c r="B15" i="20"/>
  <c r="B12" i="7"/>
  <c r="A13" i="7"/>
  <c r="A165" i="7"/>
  <c r="B164" i="7"/>
  <c r="A132" i="7"/>
  <c r="B131" i="7"/>
  <c r="B29" i="7"/>
  <c r="A30" i="7"/>
  <c r="B79" i="7"/>
  <c r="A80" i="7"/>
  <c r="B147" i="7"/>
  <c r="A148" i="7"/>
  <c r="A97" i="7"/>
  <c r="B96" i="7"/>
  <c r="A64" i="7"/>
  <c r="B63" i="7"/>
  <c r="A113" i="7"/>
  <c r="B112" i="7"/>
  <c r="A48" i="7"/>
  <c r="B47" i="7"/>
  <c r="A47" i="36"/>
  <c r="E46" i="36" a="1"/>
  <c r="E46" i="36" s="1"/>
  <c r="F44" i="36"/>
  <c r="E44" i="36" a="1"/>
  <c r="E44" i="36" s="1"/>
  <c r="D44" i="36"/>
  <c r="A17" i="20" l="1"/>
  <c r="B16" i="20"/>
  <c r="A149" i="7"/>
  <c r="B148" i="7"/>
  <c r="B80" i="7"/>
  <c r="A81" i="7"/>
  <c r="A49" i="7"/>
  <c r="B48" i="7"/>
  <c r="A65" i="7"/>
  <c r="B64" i="7"/>
  <c r="A166" i="7"/>
  <c r="B165" i="7"/>
  <c r="B132" i="7"/>
  <c r="A133" i="7"/>
  <c r="A14" i="7"/>
  <c r="B13" i="7"/>
  <c r="A31" i="7"/>
  <c r="B30" i="7"/>
  <c r="B113" i="7"/>
  <c r="A114" i="7"/>
  <c r="A98" i="7"/>
  <c r="B97" i="7"/>
  <c r="A48" i="36"/>
  <c r="E47" i="36" a="1"/>
  <c r="E47" i="36" s="1"/>
  <c r="F43" i="36"/>
  <c r="D43" i="36"/>
  <c r="A18" i="20" l="1"/>
  <c r="A20" i="20"/>
  <c r="B17" i="20"/>
  <c r="B65" i="7"/>
  <c r="A66" i="7"/>
  <c r="B114" i="7"/>
  <c r="A115" i="7"/>
  <c r="B133" i="7"/>
  <c r="A134" i="7"/>
  <c r="B49" i="7"/>
  <c r="A50" i="7"/>
  <c r="A32" i="7"/>
  <c r="B31" i="7"/>
  <c r="A167" i="7"/>
  <c r="B166" i="7"/>
  <c r="B98" i="7"/>
  <c r="A99" i="7"/>
  <c r="A82" i="7"/>
  <c r="B81" i="7"/>
  <c r="A15" i="7"/>
  <c r="B14" i="7"/>
  <c r="A150" i="7"/>
  <c r="B149" i="7"/>
  <c r="A49" i="36"/>
  <c r="E49" i="36" s="1" a="1"/>
  <c r="E49" i="36" s="1"/>
  <c r="E48" i="36" a="1"/>
  <c r="E48" i="36" s="1"/>
  <c r="F42" i="36"/>
  <c r="D42" i="36"/>
  <c r="F41" i="36"/>
  <c r="D41" i="36"/>
  <c r="F40" i="36"/>
  <c r="D40" i="36"/>
  <c r="F39" i="36"/>
  <c r="D39" i="36"/>
  <c r="A39" i="36"/>
  <c r="A40" i="36" s="1"/>
  <c r="A21" i="20" l="1"/>
  <c r="B21" i="20" s="1"/>
  <c r="B20" i="20"/>
  <c r="B18" i="20"/>
  <c r="A19" i="20"/>
  <c r="B19" i="20" s="1"/>
  <c r="A151" i="7"/>
  <c r="B150" i="7"/>
  <c r="A135" i="7"/>
  <c r="B134" i="7"/>
  <c r="B15" i="7"/>
  <c r="A16" i="7"/>
  <c r="B167" i="7"/>
  <c r="A168" i="7"/>
  <c r="B99" i="7"/>
  <c r="A100" i="7"/>
  <c r="A67" i="7"/>
  <c r="B66" i="7"/>
  <c r="A33" i="7"/>
  <c r="B32" i="7"/>
  <c r="A52" i="7"/>
  <c r="B52" i="7" s="1"/>
  <c r="B50" i="7"/>
  <c r="A51" i="7"/>
  <c r="B51" i="7" s="1"/>
  <c r="B115" i="7"/>
  <c r="A116" i="7"/>
  <c r="A83" i="7"/>
  <c r="B82" i="7"/>
  <c r="A41" i="36"/>
  <c r="E40" i="36" a="1"/>
  <c r="E40" i="36" s="1"/>
  <c r="E39" i="36" a="1"/>
  <c r="E39" i="36" s="1"/>
  <c r="F38" i="36"/>
  <c r="E38" i="36" a="1"/>
  <c r="E38" i="36" s="1"/>
  <c r="D38" i="36"/>
  <c r="A169" i="7" l="1"/>
  <c r="B168" i="7"/>
  <c r="A117" i="7"/>
  <c r="B116" i="7"/>
  <c r="A18" i="7"/>
  <c r="B18" i="7" s="1"/>
  <c r="A17" i="7"/>
  <c r="B17" i="7" s="1"/>
  <c r="B16" i="7"/>
  <c r="A101" i="7"/>
  <c r="B100" i="7"/>
  <c r="A84" i="7"/>
  <c r="B83" i="7"/>
  <c r="A137" i="7"/>
  <c r="B137" i="7" s="1"/>
  <c r="A136" i="7"/>
  <c r="B136" i="7" s="1"/>
  <c r="B135" i="7"/>
  <c r="A68" i="7"/>
  <c r="B68" i="7" s="1"/>
  <c r="A69" i="7"/>
  <c r="B69" i="7" s="1"/>
  <c r="B67" i="7"/>
  <c r="B33" i="7"/>
  <c r="A35" i="7"/>
  <c r="B35" i="7" s="1"/>
  <c r="A34" i="7"/>
  <c r="B34" i="7" s="1"/>
  <c r="B151" i="7"/>
  <c r="A152" i="7"/>
  <c r="A42" i="36"/>
  <c r="E41" i="36" a="1"/>
  <c r="E41" i="36" s="1"/>
  <c r="F37" i="36"/>
  <c r="D37" i="36"/>
  <c r="A154" i="7" l="1"/>
  <c r="B154" i="7" s="1"/>
  <c r="B152" i="7"/>
  <c r="A153" i="7"/>
  <c r="B153" i="7" s="1"/>
  <c r="A102" i="7"/>
  <c r="B102" i="7" s="1"/>
  <c r="B101" i="7"/>
  <c r="A103" i="7"/>
  <c r="B103" i="7" s="1"/>
  <c r="B117" i="7"/>
  <c r="A118" i="7"/>
  <c r="A86" i="7"/>
  <c r="B86" i="7" s="1"/>
  <c r="A85" i="7"/>
  <c r="B85" i="7" s="1"/>
  <c r="B84" i="7"/>
  <c r="A170" i="7"/>
  <c r="B170" i="7" s="1"/>
  <c r="A171" i="7"/>
  <c r="B171" i="7" s="1"/>
  <c r="B169" i="7"/>
  <c r="A43" i="36"/>
  <c r="E43" i="36" s="1" a="1"/>
  <c r="E43" i="36" s="1"/>
  <c r="E42" i="36" a="1"/>
  <c r="E42" i="36" s="1"/>
  <c r="F36" i="36"/>
  <c r="D36" i="36"/>
  <c r="F35" i="36"/>
  <c r="D35" i="36"/>
  <c r="F34" i="36"/>
  <c r="D34" i="36"/>
  <c r="F33" i="36"/>
  <c r="D33" i="36"/>
  <c r="A33" i="36"/>
  <c r="A34" i="36" s="1"/>
  <c r="B118" i="7" l="1"/>
  <c r="A120" i="7"/>
  <c r="B120" i="7" s="1"/>
  <c r="A119" i="7"/>
  <c r="B119" i="7" s="1"/>
  <c r="A35" i="36"/>
  <c r="E34" i="36" a="1"/>
  <c r="E34" i="36" s="1"/>
  <c r="E33" i="36" a="1"/>
  <c r="E33" i="36" s="1"/>
  <c r="F32" i="36"/>
  <c r="E32" i="36" a="1"/>
  <c r="E32" i="36" s="1"/>
  <c r="D32" i="36"/>
  <c r="A36" i="36" l="1"/>
  <c r="E35" i="36" a="1"/>
  <c r="E35" i="36" s="1"/>
  <c r="F31" i="36"/>
  <c r="D31" i="36"/>
  <c r="A37" i="36" l="1"/>
  <c r="E37" i="36" s="1" a="1"/>
  <c r="E37" i="36" s="1"/>
  <c r="E36" i="36" a="1"/>
  <c r="E36" i="36" s="1"/>
  <c r="F30" i="36"/>
  <c r="D30" i="36"/>
  <c r="F29" i="36"/>
  <c r="D29" i="36"/>
  <c r="F28" i="36"/>
  <c r="D28" i="36"/>
  <c r="F27" i="36"/>
  <c r="D27" i="36"/>
  <c r="A27" i="36"/>
  <c r="A28" i="36" s="1"/>
  <c r="A29" i="36" l="1"/>
  <c r="E28" i="36" a="1"/>
  <c r="E28" i="36" s="1"/>
  <c r="E27" i="36" a="1"/>
  <c r="E27" i="36" s="1"/>
  <c r="F26" i="36"/>
  <c r="E26" i="36" a="1"/>
  <c r="E26" i="36" s="1"/>
  <c r="D26" i="36"/>
  <c r="A30" i="36" l="1"/>
  <c r="E29" i="36" a="1"/>
  <c r="E29" i="36" s="1"/>
  <c r="F25" i="36"/>
  <c r="D25" i="36"/>
  <c r="A31" i="36" l="1"/>
  <c r="E31" i="36" s="1" a="1"/>
  <c r="E31" i="36" s="1"/>
  <c r="E30" i="36" a="1"/>
  <c r="E30" i="36" s="1"/>
  <c r="F24" i="36"/>
  <c r="D24" i="36"/>
  <c r="F23" i="36"/>
  <c r="D23" i="36"/>
  <c r="F22" i="36"/>
  <c r="D22" i="36"/>
  <c r="F21" i="36"/>
  <c r="E21" i="36" a="1"/>
  <c r="E21" i="36" s="1"/>
  <c r="D21" i="36"/>
  <c r="A21" i="36"/>
  <c r="A22" i="36" s="1"/>
  <c r="A23" i="36" l="1"/>
  <c r="E22" i="36" a="1"/>
  <c r="E22" i="36" s="1"/>
  <c r="F20" i="36"/>
  <c r="E20" i="36" a="1"/>
  <c r="E20" i="36" s="1"/>
  <c r="D20" i="36"/>
  <c r="A24" i="36" l="1"/>
  <c r="E23" i="36" a="1"/>
  <c r="E23" i="36" s="1"/>
  <c r="F19" i="36"/>
  <c r="D19" i="36"/>
  <c r="A25" i="36" l="1"/>
  <c r="E25" i="36" s="1" a="1"/>
  <c r="E25" i="36" s="1"/>
  <c r="E24" i="36" a="1"/>
  <c r="E24" i="36" s="1"/>
  <c r="F18" i="36"/>
  <c r="D18" i="36"/>
  <c r="F17" i="36"/>
  <c r="D17" i="36"/>
  <c r="F16" i="36"/>
  <c r="D16" i="36"/>
  <c r="F15" i="36"/>
  <c r="E15" i="36" a="1"/>
  <c r="E15" i="36" s="1"/>
  <c r="D15" i="36"/>
  <c r="A15" i="36"/>
  <c r="A16" i="36" s="1"/>
  <c r="A17" i="36" l="1"/>
  <c r="E16" i="36" a="1"/>
  <c r="E16" i="36" s="1"/>
  <c r="F14" i="36"/>
  <c r="E14" i="36" a="1"/>
  <c r="E14" i="36" s="1"/>
  <c r="D14" i="36"/>
  <c r="A18" i="36" l="1"/>
  <c r="E17" i="36" a="1"/>
  <c r="E17" i="36" s="1"/>
  <c r="F13" i="36"/>
  <c r="D13" i="36"/>
  <c r="A19" i="36" l="1"/>
  <c r="E19" i="36" s="1" a="1"/>
  <c r="E19" i="36" s="1"/>
  <c r="E18" i="36" a="1"/>
  <c r="E18" i="36" s="1"/>
  <c r="F12" i="36"/>
  <c r="D12" i="36"/>
  <c r="F11" i="36"/>
  <c r="D11" i="36"/>
  <c r="F10" i="36"/>
  <c r="D10" i="36"/>
  <c r="F9" i="36"/>
  <c r="E9" i="36" a="1"/>
  <c r="E9" i="36" s="1"/>
  <c r="D9" i="36"/>
  <c r="A9" i="36"/>
  <c r="A10" i="36" s="1"/>
  <c r="A11" i="36" l="1"/>
  <c r="E10" i="36" a="1"/>
  <c r="E10" i="36" s="1"/>
  <c r="F8" i="36"/>
  <c r="E8" i="36" a="1"/>
  <c r="E8" i="36" s="1"/>
  <c r="D8" i="36"/>
  <c r="A12" i="36" l="1"/>
  <c r="E11" i="36" a="1"/>
  <c r="E11" i="36" s="1"/>
  <c r="F7" i="36"/>
  <c r="D7" i="36"/>
  <c r="A13" i="36" l="1"/>
  <c r="E13" i="36" s="1" a="1"/>
  <c r="E13" i="36" s="1"/>
  <c r="E12" i="36" a="1"/>
  <c r="E12" i="36" s="1"/>
  <c r="F6" i="36"/>
  <c r="D6" i="36"/>
  <c r="F5" i="36"/>
  <c r="D5" i="36"/>
  <c r="F4" i="36"/>
  <c r="D4" i="36"/>
  <c r="F3" i="36"/>
  <c r="D3" i="36"/>
  <c r="A3" i="36"/>
  <c r="A4" i="36" s="1"/>
  <c r="A5" i="36" l="1"/>
  <c r="E4" i="36" a="1"/>
  <c r="E4" i="36" s="1"/>
  <c r="E3" i="36" a="1"/>
  <c r="E3" i="36" s="1"/>
  <c r="F2" i="36"/>
  <c r="E2" i="36" a="1"/>
  <c r="E2" i="36" s="1"/>
  <c r="D2" i="36"/>
  <c r="F61" i="37"/>
  <c r="D61" i="37"/>
  <c r="F60" i="37"/>
  <c r="D60" i="37"/>
  <c r="F59" i="37"/>
  <c r="D59" i="37"/>
  <c r="F58" i="37"/>
  <c r="D58" i="37"/>
  <c r="D57" i="37"/>
  <c r="A57" i="37"/>
  <c r="A58" i="37" s="1"/>
  <c r="A6" i="36" l="1"/>
  <c r="E5" i="36" a="1"/>
  <c r="E5" i="36" s="1"/>
  <c r="A59" i="37"/>
  <c r="E58" i="37" a="1"/>
  <c r="E58" i="37" s="1"/>
  <c r="E57" i="37" a="1"/>
  <c r="E57" i="37" s="1"/>
  <c r="E56" i="37" a="1"/>
  <c r="E56" i="37" s="1"/>
  <c r="D56" i="37"/>
  <c r="A7" i="36" l="1"/>
  <c r="E7" i="36" s="1" a="1"/>
  <c r="E7" i="36" s="1"/>
  <c r="E6" i="36" a="1"/>
  <c r="E6" i="36" s="1"/>
  <c r="A60" i="37"/>
  <c r="E59" i="37" a="1"/>
  <c r="E59" i="37" s="1"/>
  <c r="F55" i="37"/>
  <c r="D55" i="37"/>
  <c r="A61" i="37" l="1"/>
  <c r="E61" i="37" s="1" a="1"/>
  <c r="E61" i="37" s="1"/>
  <c r="E60" i="37" a="1"/>
  <c r="E60" i="37" s="1"/>
  <c r="F54" i="37"/>
  <c r="D54" i="37"/>
  <c r="F53" i="37"/>
  <c r="D53" i="37"/>
  <c r="F52" i="37"/>
  <c r="D52" i="37"/>
  <c r="F51" i="37"/>
  <c r="D51" i="37"/>
  <c r="A51" i="37"/>
  <c r="A52" i="37" s="1"/>
  <c r="A53" i="37" l="1"/>
  <c r="E52" i="37" a="1"/>
  <c r="E52" i="37" s="1"/>
  <c r="E51" i="37" a="1"/>
  <c r="E51" i="37" s="1"/>
  <c r="F50" i="37"/>
  <c r="E50" i="37" a="1"/>
  <c r="E50" i="37" s="1"/>
  <c r="D50" i="37"/>
  <c r="A54" i="37" l="1"/>
  <c r="E53" i="37" a="1"/>
  <c r="E53" i="37" s="1"/>
  <c r="F49" i="37"/>
  <c r="D49" i="37"/>
  <c r="A55" i="37" l="1"/>
  <c r="E55" i="37" s="1" a="1"/>
  <c r="E55" i="37" s="1"/>
  <c r="E54" i="37" a="1"/>
  <c r="E54" i="37" s="1"/>
  <c r="F48" i="37"/>
  <c r="D48" i="37"/>
  <c r="F47" i="37"/>
  <c r="D47" i="37"/>
  <c r="F46" i="37"/>
  <c r="D46" i="37"/>
  <c r="F45" i="37"/>
  <c r="D45" i="37"/>
  <c r="A45" i="37"/>
  <c r="A46" i="37" s="1"/>
  <c r="E45" i="37" l="1" a="1"/>
  <c r="E45" i="37" s="1"/>
  <c r="A47" i="37"/>
  <c r="E46" i="37" a="1"/>
  <c r="E46" i="37" s="1"/>
  <c r="F44" i="37"/>
  <c r="E44" i="37" a="1"/>
  <c r="E44" i="37" s="1"/>
  <c r="D44" i="37"/>
  <c r="A48" i="37" l="1"/>
  <c r="E47" i="37" a="1"/>
  <c r="E47" i="37" s="1"/>
  <c r="F43" i="37"/>
  <c r="D43" i="37"/>
  <c r="A49" i="37" l="1"/>
  <c r="E49" i="37" s="1" a="1"/>
  <c r="E49" i="37" s="1"/>
  <c r="E48" i="37" a="1"/>
  <c r="E48" i="37" s="1"/>
  <c r="F42" i="37"/>
  <c r="D42" i="37"/>
  <c r="F41" i="37"/>
  <c r="D41" i="37"/>
  <c r="F40" i="37"/>
  <c r="D40" i="37"/>
  <c r="F39" i="37"/>
  <c r="D39" i="37"/>
  <c r="A39" i="37"/>
  <c r="A40" i="37" s="1"/>
  <c r="A41" i="37" l="1"/>
  <c r="E40" i="37" a="1"/>
  <c r="E40" i="37" s="1"/>
  <c r="E39" i="37" a="1"/>
  <c r="E39" i="37" s="1"/>
  <c r="F38" i="37"/>
  <c r="E38" i="37" a="1"/>
  <c r="E38" i="37" s="1"/>
  <c r="D38" i="37"/>
  <c r="A42" i="37" l="1"/>
  <c r="E41" i="37" a="1"/>
  <c r="E41" i="37" s="1"/>
  <c r="F37" i="37"/>
  <c r="D37" i="37"/>
  <c r="A43" i="37" l="1"/>
  <c r="E43" i="37" s="1" a="1"/>
  <c r="E43" i="37" s="1"/>
  <c r="E42" i="37" a="1"/>
  <c r="E42" i="37" s="1"/>
  <c r="F36" i="37"/>
  <c r="D36" i="37"/>
  <c r="F35" i="37"/>
  <c r="D35" i="37"/>
  <c r="F34" i="37"/>
  <c r="D34" i="37"/>
  <c r="F33" i="37"/>
  <c r="D33" i="37"/>
  <c r="A33" i="37"/>
  <c r="A34" i="37" s="1"/>
  <c r="E33" i="37" l="1" a="1"/>
  <c r="E33" i="37" s="1"/>
  <c r="A35" i="37"/>
  <c r="E34" i="37" a="1"/>
  <c r="E34" i="37" s="1"/>
  <c r="F32" i="37"/>
  <c r="E32" i="37" a="1"/>
  <c r="E32" i="37" s="1"/>
  <c r="D32" i="37"/>
  <c r="A36" i="37" l="1"/>
  <c r="E35" i="37" a="1"/>
  <c r="E35" i="37" s="1"/>
  <c r="F31" i="37"/>
  <c r="D31" i="37"/>
  <c r="A37" i="37" l="1"/>
  <c r="E37" i="37" s="1" a="1"/>
  <c r="E37" i="37" s="1"/>
  <c r="E36" i="37" a="1"/>
  <c r="E36" i="37" s="1"/>
  <c r="F30" i="37"/>
  <c r="D30" i="37"/>
  <c r="F29" i="37"/>
  <c r="D29" i="37"/>
  <c r="F28" i="37"/>
  <c r="D28" i="37"/>
  <c r="F27" i="37"/>
  <c r="D27" i="37"/>
  <c r="A27" i="37"/>
  <c r="A28" i="37" s="1"/>
  <c r="A29" i="37" l="1"/>
  <c r="E28" i="37" a="1"/>
  <c r="E28" i="37" s="1"/>
  <c r="E27" i="37" a="1"/>
  <c r="E27" i="37" s="1"/>
  <c r="F26" i="37"/>
  <c r="E26" i="37" a="1"/>
  <c r="E26" i="37" s="1"/>
  <c r="D26" i="37"/>
  <c r="A30" i="37" l="1"/>
  <c r="E29" i="37" a="1"/>
  <c r="E29" i="37" s="1"/>
  <c r="F25" i="37"/>
  <c r="D25" i="37"/>
  <c r="A31" i="37" l="1"/>
  <c r="E31" i="37" s="1" a="1"/>
  <c r="E31" i="37" s="1"/>
  <c r="E30" i="37" a="1"/>
  <c r="E30" i="37" s="1"/>
  <c r="F24" i="37"/>
  <c r="D24" i="37"/>
  <c r="F23" i="37"/>
  <c r="D23" i="37"/>
  <c r="F22" i="37"/>
  <c r="D22" i="37"/>
  <c r="F21" i="37"/>
  <c r="D21" i="37"/>
  <c r="A21" i="37"/>
  <c r="A22" i="37" s="1"/>
  <c r="A23" i="37" l="1"/>
  <c r="E22" i="37" a="1"/>
  <c r="E22" i="37" s="1"/>
  <c r="E21" i="37" a="1"/>
  <c r="E21" i="37" s="1"/>
  <c r="F20" i="37"/>
  <c r="E20" i="37" a="1"/>
  <c r="E20" i="37" s="1"/>
  <c r="D20" i="37"/>
  <c r="A24" i="37" l="1"/>
  <c r="E23" i="37" a="1"/>
  <c r="E23" i="37" s="1"/>
  <c r="F19" i="37"/>
  <c r="D19" i="37"/>
  <c r="A25" i="37" l="1"/>
  <c r="E25" i="37" s="1" a="1"/>
  <c r="E25" i="37" s="1"/>
  <c r="E24" i="37" a="1"/>
  <c r="E24" i="37" s="1"/>
  <c r="F18" i="37"/>
  <c r="D18" i="37"/>
  <c r="F17" i="37"/>
  <c r="D17" i="37"/>
  <c r="F16" i="37"/>
  <c r="D16" i="37"/>
  <c r="F15" i="37"/>
  <c r="D15" i="37"/>
  <c r="A15" i="37"/>
  <c r="A16" i="37" s="1"/>
  <c r="A17" i="37" l="1"/>
  <c r="E16" i="37" a="1"/>
  <c r="E16" i="37" s="1"/>
  <c r="E15" i="37" a="1"/>
  <c r="E15" i="37" s="1"/>
  <c r="F14" i="37"/>
  <c r="E14" i="37" a="1"/>
  <c r="E14" i="37" s="1"/>
  <c r="D14" i="37"/>
  <c r="A18" i="37" l="1"/>
  <c r="E17" i="37" a="1"/>
  <c r="E17" i="37" s="1"/>
  <c r="F13" i="37"/>
  <c r="D13" i="37"/>
  <c r="A19" i="37" l="1"/>
  <c r="E19" i="37" s="1" a="1"/>
  <c r="E19" i="37" s="1"/>
  <c r="E18" i="37" a="1"/>
  <c r="E18" i="37" s="1"/>
  <c r="F12" i="37"/>
  <c r="D12" i="37"/>
  <c r="F11" i="37"/>
  <c r="D11" i="37"/>
  <c r="F10" i="37"/>
  <c r="D10" i="37"/>
  <c r="F9" i="37"/>
  <c r="D9" i="37"/>
  <c r="A9" i="37"/>
  <c r="A10" i="37" s="1"/>
  <c r="A11" i="37" l="1"/>
  <c r="E10" i="37" a="1"/>
  <c r="E10" i="37" s="1"/>
  <c r="E9" i="37" a="1"/>
  <c r="E9" i="37" s="1"/>
  <c r="F8" i="37"/>
  <c r="E8" i="37" a="1"/>
  <c r="E8" i="37" s="1"/>
  <c r="D8" i="37"/>
  <c r="A12" i="37" l="1"/>
  <c r="E11" i="37" a="1"/>
  <c r="E11" i="37" s="1"/>
  <c r="F7" i="37"/>
  <c r="D7" i="37"/>
  <c r="A13" i="37" l="1"/>
  <c r="E13" i="37" s="1" a="1"/>
  <c r="E13" i="37" s="1"/>
  <c r="E12" i="37" a="1"/>
  <c r="E12" i="37" s="1"/>
  <c r="F6" i="37"/>
  <c r="D6" i="37"/>
  <c r="F5" i="37"/>
  <c r="D5" i="37"/>
  <c r="F4" i="37"/>
  <c r="D4" i="37"/>
  <c r="F3" i="37"/>
  <c r="D3" i="37"/>
  <c r="A3" i="37"/>
  <c r="A4" i="37" s="1"/>
  <c r="E3" i="37" l="1" a="1"/>
  <c r="E3" i="37" s="1"/>
  <c r="A5" i="37"/>
  <c r="E4" i="37" a="1"/>
  <c r="E4" i="37" s="1"/>
  <c r="F2" i="37"/>
  <c r="E2" i="37" a="1"/>
  <c r="E2" i="37" s="1"/>
  <c r="D2" i="37"/>
  <c r="A6" i="37" l="1"/>
  <c r="E5" i="37" a="1"/>
  <c r="E5" i="37" s="1"/>
  <c r="A7" i="37" l="1"/>
  <c r="E7" i="37" s="1" a="1"/>
  <c r="E7" i="37" s="1"/>
  <c r="E6" i="37" a="1"/>
  <c r="E6" i="37" s="1"/>
  <c r="E114" i="7" l="1"/>
  <c r="A43" i="14"/>
  <c r="A44" i="14" s="1"/>
  <c r="K2" i="3"/>
  <c r="A45" i="14" l="1"/>
  <c r="B44" i="14"/>
  <c r="B43" i="14"/>
  <c r="B42" i="14"/>
  <c r="A46" i="14" l="1"/>
  <c r="B45" i="14"/>
  <c r="A47" i="14" l="1"/>
  <c r="B46" i="14"/>
  <c r="A48" i="14" l="1"/>
  <c r="B47" i="14"/>
  <c r="A49" i="14" l="1"/>
  <c r="B48" i="14"/>
  <c r="A50" i="14" l="1"/>
  <c r="B49" i="14"/>
  <c r="A51" i="14" l="1"/>
  <c r="B51" i="14" s="1"/>
  <c r="B50" i="14"/>
  <c r="A93" i="14"/>
  <c r="A94" i="14" s="1"/>
  <c r="B93" i="14" l="1"/>
  <c r="A95" i="14"/>
  <c r="B94" i="14"/>
  <c r="B92" i="14"/>
  <c r="A96" i="14" l="1"/>
  <c r="B95" i="14"/>
  <c r="A97" i="14" l="1"/>
  <c r="B96" i="14"/>
  <c r="A98" i="14" l="1"/>
  <c r="B97" i="14"/>
  <c r="A99" i="14" l="1"/>
  <c r="B98" i="14"/>
  <c r="A100" i="14" l="1"/>
  <c r="B99" i="14"/>
  <c r="A101" i="14" l="1"/>
  <c r="B101" i="14" s="1"/>
  <c r="B100" i="14"/>
  <c r="A83" i="14"/>
  <c r="A84" i="14" s="1"/>
  <c r="A85" i="14" l="1"/>
  <c r="B84" i="14"/>
  <c r="B83" i="14"/>
  <c r="B82" i="14"/>
  <c r="A86" i="14" l="1"/>
  <c r="B85" i="14"/>
  <c r="A87" i="14" l="1"/>
  <c r="B86" i="14"/>
  <c r="A88" i="14" l="1"/>
  <c r="B87" i="14"/>
  <c r="A89" i="14" l="1"/>
  <c r="B88" i="14"/>
  <c r="A90" i="14" l="1"/>
  <c r="B89" i="14"/>
  <c r="A91" i="14" l="1"/>
  <c r="B91" i="14" s="1"/>
  <c r="B90" i="14"/>
  <c r="A73" i="14"/>
  <c r="A74" i="14" s="1"/>
  <c r="B73" i="14" l="1"/>
  <c r="A75" i="14"/>
  <c r="B74" i="14"/>
  <c r="B72" i="14"/>
  <c r="A76" i="14" l="1"/>
  <c r="B75" i="14"/>
  <c r="A77" i="14" l="1"/>
  <c r="B76" i="14"/>
  <c r="A78" i="14" l="1"/>
  <c r="B77" i="14"/>
  <c r="A79" i="14" l="1"/>
  <c r="B78" i="14"/>
  <c r="A80" i="14" l="1"/>
  <c r="B79" i="14"/>
  <c r="A81" i="14" l="1"/>
  <c r="B81" i="14" s="1"/>
  <c r="B80" i="14"/>
  <c r="A63" i="14"/>
  <c r="A64" i="14" s="1"/>
  <c r="A65" i="14" l="1"/>
  <c r="B64" i="14"/>
  <c r="B63" i="14"/>
  <c r="B62" i="14"/>
  <c r="A66" i="14" l="1"/>
  <c r="B65" i="14"/>
  <c r="A67" i="14" l="1"/>
  <c r="B66" i="14"/>
  <c r="A68" i="14" l="1"/>
  <c r="B67" i="14"/>
  <c r="A69" i="14" l="1"/>
  <c r="B68" i="14"/>
  <c r="A70" i="14" l="1"/>
  <c r="B69" i="14"/>
  <c r="A71" i="14" l="1"/>
  <c r="B71" i="14" s="1"/>
  <c r="B70" i="14"/>
  <c r="A53" i="14"/>
  <c r="A54" i="14" s="1"/>
  <c r="A55" i="14" l="1"/>
  <c r="B54" i="14"/>
  <c r="B53" i="14"/>
  <c r="B52" i="14"/>
  <c r="A56" i="14" l="1"/>
  <c r="B55" i="14"/>
  <c r="A57" i="14" l="1"/>
  <c r="B56" i="14"/>
  <c r="A58" i="14" l="1"/>
  <c r="B57" i="14"/>
  <c r="A59" i="14" l="1"/>
  <c r="B58" i="14"/>
  <c r="A60" i="14" l="1"/>
  <c r="B59" i="14"/>
  <c r="A61" i="14" l="1"/>
  <c r="B61" i="14" s="1"/>
  <c r="B60" i="14"/>
  <c r="A33" i="14"/>
  <c r="A34" i="14" s="1"/>
  <c r="A35" i="14" l="1"/>
  <c r="B34" i="14"/>
  <c r="B33" i="14"/>
  <c r="B32" i="14"/>
  <c r="A36" i="14" l="1"/>
  <c r="B35" i="14"/>
  <c r="A37" i="14" l="1"/>
  <c r="B36" i="14"/>
  <c r="A38" i="14" l="1"/>
  <c r="B37" i="14"/>
  <c r="A39" i="14" l="1"/>
  <c r="B38" i="14"/>
  <c r="A40" i="14" l="1"/>
  <c r="B39" i="14"/>
  <c r="A41" i="14" l="1"/>
  <c r="B41" i="14" s="1"/>
  <c r="B40" i="14"/>
  <c r="A23" i="14"/>
  <c r="A24" i="14" s="1"/>
  <c r="A25" i="14" l="1"/>
  <c r="B24" i="14"/>
  <c r="B23" i="14"/>
  <c r="B22" i="14"/>
  <c r="A26" i="14" l="1"/>
  <c r="B25" i="14"/>
  <c r="C21" i="14"/>
  <c r="C31" i="14" s="1"/>
  <c r="C41" i="14" s="1"/>
  <c r="C61" i="14" s="1"/>
  <c r="C71" i="14" s="1"/>
  <c r="C81" i="14" s="1"/>
  <c r="C91" i="14" s="1"/>
  <c r="C101" i="14" s="1"/>
  <c r="C51" i="14" s="1"/>
  <c r="A27" i="14" l="1"/>
  <c r="B26" i="14"/>
  <c r="C20" i="14"/>
  <c r="C30" i="14" s="1"/>
  <c r="C40" i="14" s="1"/>
  <c r="C60" i="14" s="1"/>
  <c r="C70" i="14" s="1"/>
  <c r="C80" i="14" s="1"/>
  <c r="C90" i="14" s="1"/>
  <c r="C100" i="14" s="1"/>
  <c r="C50" i="14" s="1"/>
  <c r="A28" i="14" l="1"/>
  <c r="B27" i="14"/>
  <c r="C19" i="14"/>
  <c r="C29" i="14" s="1"/>
  <c r="C39" i="14" s="1"/>
  <c r="C59" i="14" s="1"/>
  <c r="C69" i="14" s="1"/>
  <c r="C79" i="14" s="1"/>
  <c r="C89" i="14" s="1"/>
  <c r="C99" i="14" s="1"/>
  <c r="C49" i="14" s="1"/>
  <c r="A29" i="14" l="1"/>
  <c r="B28" i="14"/>
  <c r="C18" i="14"/>
  <c r="C28" i="14" s="1"/>
  <c r="C38" i="14" s="1"/>
  <c r="C58" i="14" s="1"/>
  <c r="C68" i="14" s="1"/>
  <c r="C78" i="14" s="1"/>
  <c r="C88" i="14" s="1"/>
  <c r="C98" i="14" s="1"/>
  <c r="C48" i="14" s="1"/>
  <c r="A30" i="14" l="1"/>
  <c r="B29" i="14"/>
  <c r="C17" i="14"/>
  <c r="C27" i="14" s="1"/>
  <c r="C37" i="14" s="1"/>
  <c r="C57" i="14" s="1"/>
  <c r="C67" i="14" s="1"/>
  <c r="C77" i="14" s="1"/>
  <c r="C87" i="14" s="1"/>
  <c r="C97" i="14" s="1"/>
  <c r="C47" i="14" s="1"/>
  <c r="A31" i="14" l="1"/>
  <c r="B31" i="14" s="1"/>
  <c r="B30" i="14"/>
  <c r="C16" i="14"/>
  <c r="C26" i="14" s="1"/>
  <c r="C36" i="14" s="1"/>
  <c r="C56" i="14" s="1"/>
  <c r="C66" i="14" s="1"/>
  <c r="C76" i="14" s="1"/>
  <c r="C86" i="14" s="1"/>
  <c r="C96" i="14" s="1"/>
  <c r="C46" i="14" s="1"/>
  <c r="C15" i="14"/>
  <c r="C25" i="14" s="1"/>
  <c r="C35" i="14" s="1"/>
  <c r="C55" i="14" s="1"/>
  <c r="C65" i="14" s="1"/>
  <c r="C75" i="14" s="1"/>
  <c r="C85" i="14" s="1"/>
  <c r="C95" i="14" s="1"/>
  <c r="C45" i="14" s="1"/>
  <c r="C14" i="14"/>
  <c r="C24" i="14" s="1"/>
  <c r="C34" i="14" s="1"/>
  <c r="C54" i="14" s="1"/>
  <c r="C64" i="14" s="1"/>
  <c r="C74" i="14" s="1"/>
  <c r="C84" i="14" s="1"/>
  <c r="C94" i="14" s="1"/>
  <c r="C44" i="14" s="1"/>
  <c r="C13" i="14"/>
  <c r="C23" i="14" s="1"/>
  <c r="C33" i="14" s="1"/>
  <c r="C53" i="14" s="1"/>
  <c r="C63" i="14" s="1"/>
  <c r="C73" i="14" s="1"/>
  <c r="C83" i="14" s="1"/>
  <c r="C93" i="14" s="1"/>
  <c r="C43" i="14" s="1"/>
  <c r="A13" i="14"/>
  <c r="A14" i="14" s="1"/>
  <c r="A15" i="14" l="1"/>
  <c r="B14" i="14"/>
  <c r="B13" i="14"/>
  <c r="C12" i="14"/>
  <c r="C22" i="14" s="1"/>
  <c r="C32" i="14" s="1"/>
  <c r="C52" i="14" s="1"/>
  <c r="C62" i="14" s="1"/>
  <c r="C72" i="14" s="1"/>
  <c r="C82" i="14" s="1"/>
  <c r="C92" i="14" s="1"/>
  <c r="C42" i="14" s="1"/>
  <c r="B12" i="14"/>
  <c r="A16" i="14" l="1"/>
  <c r="B15" i="14"/>
  <c r="A17" i="14" l="1"/>
  <c r="B16" i="14"/>
  <c r="A18" i="14" l="1"/>
  <c r="B17" i="14"/>
  <c r="A19" i="14" l="1"/>
  <c r="B18" i="14"/>
  <c r="A20" i="14" l="1"/>
  <c r="B19" i="14"/>
  <c r="A21" i="14" l="1"/>
  <c r="B21" i="14" s="1"/>
  <c r="B20" i="14"/>
  <c r="A3" i="14"/>
  <c r="A4" i="14" s="1"/>
  <c r="A5" i="14" l="1"/>
  <c r="B4" i="14"/>
  <c r="B3" i="14"/>
  <c r="B2" i="14"/>
  <c r="A6" i="14" l="1"/>
  <c r="B5" i="14"/>
  <c r="A7" i="14" l="1"/>
  <c r="B6" i="14"/>
  <c r="A8" i="14" l="1"/>
  <c r="B7" i="14"/>
  <c r="A9" i="14" l="1"/>
  <c r="B8" i="14"/>
  <c r="A10" i="14" l="1"/>
  <c r="B9" i="14"/>
  <c r="A11" i="14" l="1"/>
  <c r="B11" i="14" s="1"/>
  <c r="B10" i="14"/>
  <c r="B84" i="11" l="1"/>
  <c r="B83" i="11"/>
  <c r="B82" i="11"/>
  <c r="B85" i="11" l="1"/>
  <c r="B86" i="11" l="1"/>
  <c r="B87" i="11" l="1"/>
  <c r="B88" i="11" l="1"/>
  <c r="B89" i="11" l="1"/>
  <c r="B92" i="11" l="1"/>
  <c r="B93" i="11" l="1"/>
  <c r="B94" i="11" l="1"/>
  <c r="B95" i="11" l="1"/>
  <c r="B96" i="11" l="1"/>
  <c r="B97" i="11" l="1"/>
  <c r="B101" i="11" l="1"/>
  <c r="B100" i="11"/>
  <c r="B184" i="11" l="1"/>
  <c r="B183" i="11"/>
  <c r="B182" i="11"/>
  <c r="B185" i="11" l="1"/>
  <c r="B186" i="11" l="1"/>
  <c r="B187" i="11" l="1"/>
  <c r="B188" i="11" l="1"/>
  <c r="B189" i="11" l="1"/>
  <c r="B192" i="11" l="1"/>
  <c r="B193" i="11" l="1"/>
  <c r="B194" i="11" l="1"/>
  <c r="B195" i="11" l="1"/>
  <c r="B196" i="11" l="1"/>
  <c r="B197" i="11" l="1"/>
  <c r="B201" i="11" l="1"/>
  <c r="B200" i="11"/>
  <c r="B164" i="11" l="1"/>
  <c r="B163" i="11"/>
  <c r="B162" i="11"/>
  <c r="B165" i="11" l="1"/>
  <c r="B166" i="11" l="1"/>
  <c r="B167" i="11" l="1"/>
  <c r="B168" i="11" l="1"/>
  <c r="B169" i="11" l="1"/>
  <c r="B172" i="11" l="1"/>
  <c r="B173" i="11" l="1"/>
  <c r="B174" i="11" l="1"/>
  <c r="B175" i="11" l="1"/>
  <c r="B176" i="11" l="1"/>
  <c r="B177" i="11" l="1"/>
  <c r="B181" i="11" l="1"/>
  <c r="B180" i="11"/>
  <c r="B144" i="11" l="1"/>
  <c r="B143" i="11"/>
  <c r="B142" i="11"/>
  <c r="B145" i="11" l="1"/>
  <c r="B146" i="11" l="1"/>
  <c r="B147" i="11" l="1"/>
  <c r="B148" i="11" l="1"/>
  <c r="B149" i="11" l="1"/>
  <c r="B152" i="11" l="1"/>
  <c r="B153" i="11" l="1"/>
  <c r="B154" i="11" l="1"/>
  <c r="B155" i="11" l="1"/>
  <c r="B156" i="11" l="1"/>
  <c r="B157" i="11" l="1"/>
  <c r="B161" i="11" l="1"/>
  <c r="B160" i="11"/>
  <c r="B124" i="11" l="1"/>
  <c r="B123" i="11"/>
  <c r="B122" i="11"/>
  <c r="B125" i="11" l="1"/>
  <c r="B126" i="11" l="1"/>
  <c r="B127" i="11" l="1"/>
  <c r="B128" i="11" l="1"/>
  <c r="B129" i="11" l="1"/>
  <c r="B132" i="11" l="1"/>
  <c r="B133" i="11" l="1"/>
  <c r="B134" i="11" l="1"/>
  <c r="B135" i="11" l="1"/>
  <c r="B136" i="11" l="1"/>
  <c r="B137" i="11" l="1"/>
  <c r="B141" i="11" l="1"/>
  <c r="B140" i="11"/>
  <c r="B105" i="11" l="1"/>
  <c r="B104" i="11"/>
  <c r="B103" i="11"/>
  <c r="B106" i="11" l="1"/>
  <c r="B102" i="11"/>
  <c r="B107" i="11" l="1"/>
  <c r="B108" i="11" l="1"/>
  <c r="B109" i="11" l="1"/>
  <c r="B112" i="11" l="1"/>
  <c r="B113" i="11" l="1"/>
  <c r="B114" i="11" l="1"/>
  <c r="B115" i="11" l="1"/>
  <c r="B116" i="11" l="1"/>
  <c r="B117" i="11" l="1"/>
  <c r="B121" i="11" l="1"/>
  <c r="B120" i="11"/>
  <c r="B64" i="11" l="1"/>
  <c r="B63" i="11"/>
  <c r="B62" i="11"/>
  <c r="B65" i="11" l="1"/>
  <c r="B66" i="11" l="1"/>
  <c r="B67" i="11" l="1"/>
  <c r="B68" i="11" l="1"/>
  <c r="B69" i="11" l="1"/>
  <c r="B72" i="11" l="1"/>
  <c r="B73" i="11" l="1"/>
  <c r="B74" i="11" l="1"/>
  <c r="B75" i="11" l="1"/>
  <c r="B76" i="11" l="1"/>
  <c r="B77" i="11" l="1"/>
  <c r="B81" i="11" l="1"/>
  <c r="B80" i="11"/>
  <c r="B44" i="11" l="1"/>
  <c r="B43" i="11"/>
  <c r="B42" i="11"/>
  <c r="B45" i="11" l="1"/>
  <c r="B46" i="11" l="1"/>
  <c r="B47" i="11" l="1"/>
  <c r="B48" i="11" l="1"/>
  <c r="B49" i="11" l="1"/>
  <c r="B52" i="11" l="1"/>
  <c r="B53" i="11" l="1"/>
  <c r="B54" i="11" l="1"/>
  <c r="B55" i="11" l="1"/>
  <c r="B56" i="11" l="1"/>
  <c r="B57" i="11" l="1"/>
  <c r="B61" i="11" l="1"/>
  <c r="B60" i="11"/>
  <c r="B24" i="11" l="1"/>
  <c r="B23" i="11"/>
  <c r="B22" i="11"/>
  <c r="B25" i="11" l="1"/>
  <c r="B26" i="11" l="1"/>
  <c r="B27" i="11" l="1"/>
  <c r="B28" i="11" l="1"/>
  <c r="B29" i="11" l="1"/>
  <c r="B32" i="11" l="1"/>
  <c r="B33" i="11" l="1"/>
  <c r="B34" i="11" l="1"/>
  <c r="B35" i="11" l="1"/>
  <c r="B36" i="11" l="1"/>
  <c r="B37" i="11" l="1"/>
  <c r="B41" i="11" l="1"/>
  <c r="B40" i="11"/>
  <c r="B4" i="11" l="1"/>
  <c r="B3" i="11"/>
  <c r="B2" i="11"/>
  <c r="B5" i="11" l="1"/>
  <c r="B6" i="11" l="1"/>
  <c r="B7" i="11" l="1"/>
  <c r="B8" i="11" l="1"/>
  <c r="B10" i="11" l="1"/>
  <c r="B9" i="11"/>
  <c r="BG165" i="7"/>
  <c r="BF165" i="7"/>
  <c r="BE165" i="7"/>
  <c r="BD165" i="7"/>
  <c r="BC165" i="7"/>
  <c r="BB165" i="7"/>
  <c r="BA165" i="7"/>
  <c r="AZ165" i="7"/>
  <c r="AY165" i="7"/>
  <c r="AX165" i="7"/>
  <c r="AW165" i="7"/>
  <c r="AV165" i="7"/>
  <c r="AU165" i="7"/>
  <c r="AT165" i="7"/>
  <c r="AS165" i="7"/>
  <c r="AR165" i="7"/>
  <c r="AQ165" i="7"/>
  <c r="AP165" i="7"/>
  <c r="AO165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X165" i="7"/>
  <c r="W165" i="7"/>
  <c r="V165" i="7"/>
  <c r="U165" i="7"/>
  <c r="T165" i="7"/>
  <c r="S165" i="7"/>
  <c r="R165" i="7"/>
  <c r="Q165" i="7"/>
  <c r="P165" i="7"/>
  <c r="O165" i="7"/>
  <c r="N165" i="7"/>
  <c r="M165" i="7"/>
  <c r="L165" i="7"/>
  <c r="K165" i="7"/>
  <c r="J165" i="7"/>
  <c r="I165" i="7"/>
  <c r="H165" i="7"/>
  <c r="G165" i="7"/>
  <c r="F165" i="7"/>
  <c r="B11" i="11" l="1"/>
  <c r="B12" i="11" l="1"/>
  <c r="B13" i="11" l="1"/>
  <c r="E165" i="7"/>
  <c r="B14" i="11" l="1"/>
  <c r="BG148" i="7"/>
  <c r="BF148" i="7"/>
  <c r="BE148" i="7"/>
  <c r="BD148" i="7"/>
  <c r="BC148" i="7"/>
  <c r="BB148" i="7"/>
  <c r="BA148" i="7"/>
  <c r="AZ148" i="7"/>
  <c r="AY148" i="7"/>
  <c r="AX148" i="7"/>
  <c r="AW148" i="7"/>
  <c r="AV148" i="7"/>
  <c r="AU148" i="7"/>
  <c r="AT148" i="7"/>
  <c r="AS148" i="7"/>
  <c r="AR148" i="7"/>
  <c r="AQ148" i="7"/>
  <c r="AP148" i="7"/>
  <c r="AO148" i="7"/>
  <c r="AN148" i="7"/>
  <c r="AM148" i="7"/>
  <c r="AL148" i="7"/>
  <c r="AK148" i="7"/>
  <c r="AJ148" i="7"/>
  <c r="AI148" i="7"/>
  <c r="AH148" i="7"/>
  <c r="AG148" i="7"/>
  <c r="AF148" i="7"/>
  <c r="AE148" i="7"/>
  <c r="AD148" i="7"/>
  <c r="AC148" i="7"/>
  <c r="AB148" i="7"/>
  <c r="AA148" i="7"/>
  <c r="Z148" i="7"/>
  <c r="Y148" i="7"/>
  <c r="X148" i="7"/>
  <c r="W148" i="7"/>
  <c r="V148" i="7"/>
  <c r="U148" i="7"/>
  <c r="T148" i="7"/>
  <c r="S148" i="7"/>
  <c r="R148" i="7"/>
  <c r="Q148" i="7"/>
  <c r="P148" i="7"/>
  <c r="O148" i="7"/>
  <c r="N148" i="7"/>
  <c r="M148" i="7"/>
  <c r="L148" i="7"/>
  <c r="K148" i="7"/>
  <c r="J148" i="7"/>
  <c r="I148" i="7"/>
  <c r="H148" i="7"/>
  <c r="G148" i="7"/>
  <c r="F148" i="7"/>
  <c r="B15" i="11" l="1"/>
  <c r="E148" i="7"/>
  <c r="B16" i="11" l="1"/>
  <c r="BG131" i="7"/>
  <c r="BF131" i="7"/>
  <c r="BE131" i="7"/>
  <c r="BD131" i="7"/>
  <c r="BC131" i="7"/>
  <c r="BB131" i="7"/>
  <c r="BA131" i="7"/>
  <c r="AZ131" i="7"/>
  <c r="AY131" i="7"/>
  <c r="AX131" i="7"/>
  <c r="AW131" i="7"/>
  <c r="AV131" i="7"/>
  <c r="AU131" i="7"/>
  <c r="AT131" i="7"/>
  <c r="AS131" i="7"/>
  <c r="AR131" i="7"/>
  <c r="AQ131" i="7"/>
  <c r="AP131" i="7"/>
  <c r="AO131" i="7"/>
  <c r="AN131" i="7"/>
  <c r="AM131" i="7"/>
  <c r="AL131" i="7"/>
  <c r="AK131" i="7"/>
  <c r="AJ131" i="7"/>
  <c r="AI131" i="7"/>
  <c r="AH131" i="7"/>
  <c r="AG131" i="7"/>
  <c r="AF131" i="7"/>
  <c r="AE131" i="7"/>
  <c r="AD131" i="7"/>
  <c r="AC131" i="7"/>
  <c r="AB131" i="7"/>
  <c r="AA131" i="7"/>
  <c r="Z131" i="7"/>
  <c r="Y131" i="7"/>
  <c r="X131" i="7"/>
  <c r="W131" i="7"/>
  <c r="V131" i="7"/>
  <c r="U131" i="7"/>
  <c r="T131" i="7"/>
  <c r="S131" i="7"/>
  <c r="R131" i="7"/>
  <c r="Q131" i="7"/>
  <c r="P131" i="7"/>
  <c r="O131" i="7"/>
  <c r="N131" i="7"/>
  <c r="M131" i="7"/>
  <c r="L131" i="7"/>
  <c r="K131" i="7"/>
  <c r="J131" i="7"/>
  <c r="I131" i="7"/>
  <c r="H131" i="7"/>
  <c r="G131" i="7"/>
  <c r="F131" i="7"/>
  <c r="B17" i="11" l="1"/>
  <c r="E131" i="7"/>
  <c r="B21" i="11" l="1"/>
  <c r="B20" i="11"/>
  <c r="B18" i="11"/>
  <c r="B19" i="11"/>
  <c r="BG114" i="7"/>
  <c r="BF114" i="7"/>
  <c r="BE114" i="7"/>
  <c r="BD114" i="7"/>
  <c r="BC114" i="7"/>
  <c r="BB114" i="7"/>
  <c r="BA114" i="7"/>
  <c r="AZ114" i="7"/>
  <c r="AY114" i="7"/>
  <c r="AX114" i="7"/>
  <c r="AW114" i="7"/>
  <c r="AV114" i="7"/>
  <c r="AU114" i="7"/>
  <c r="AT114" i="7"/>
  <c r="AS114" i="7"/>
  <c r="AR114" i="7"/>
  <c r="AQ114" i="7"/>
  <c r="AP114" i="7"/>
  <c r="AO114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X114" i="7"/>
  <c r="W114" i="7"/>
  <c r="V114" i="7"/>
  <c r="U114" i="7"/>
  <c r="T114" i="7"/>
  <c r="S114" i="7"/>
  <c r="R114" i="7"/>
  <c r="Q114" i="7"/>
  <c r="P114" i="7"/>
  <c r="O114" i="7"/>
  <c r="N114" i="7"/>
  <c r="M114" i="7"/>
  <c r="L114" i="7"/>
  <c r="K114" i="7"/>
  <c r="J114" i="7"/>
  <c r="I114" i="7"/>
  <c r="H114" i="7"/>
  <c r="G114" i="7"/>
  <c r="F114" i="7"/>
  <c r="A43" i="22" l="1"/>
  <c r="A44" i="22" s="1"/>
  <c r="B43" i="22" l="1"/>
  <c r="A45" i="22"/>
  <c r="B44" i="22"/>
  <c r="B42" i="22"/>
  <c r="A46" i="22" l="1"/>
  <c r="B45" i="22"/>
  <c r="A47" i="22" l="1"/>
  <c r="B46" i="22"/>
  <c r="A48" i="22" l="1"/>
  <c r="B47" i="22"/>
  <c r="A49" i="22" l="1"/>
  <c r="B48" i="22"/>
  <c r="A50" i="22" l="1"/>
  <c r="B49" i="22"/>
  <c r="A51" i="22" l="1"/>
  <c r="B51" i="22" s="1"/>
  <c r="B50" i="22"/>
  <c r="A93" i="22"/>
  <c r="A94" i="22" s="1"/>
  <c r="A95" i="22" l="1"/>
  <c r="B94" i="22"/>
  <c r="B93" i="22"/>
  <c r="B92" i="22"/>
  <c r="A96" i="22" l="1"/>
  <c r="B95" i="22"/>
  <c r="A97" i="22" l="1"/>
  <c r="B96" i="22"/>
  <c r="A98" i="22" l="1"/>
  <c r="B97" i="22"/>
  <c r="A99" i="22" l="1"/>
  <c r="B98" i="22"/>
  <c r="A100" i="22" l="1"/>
  <c r="B99" i="22"/>
  <c r="A101" i="22" l="1"/>
  <c r="B101" i="22" s="1"/>
  <c r="B100" i="22"/>
  <c r="A83" i="22"/>
  <c r="A84" i="22" s="1"/>
  <c r="A85" i="22" l="1"/>
  <c r="B84" i="22"/>
  <c r="B83" i="22"/>
  <c r="B82" i="22"/>
  <c r="A86" i="22" l="1"/>
  <c r="B85" i="22"/>
  <c r="A87" i="22" l="1"/>
  <c r="B86" i="22"/>
  <c r="A88" i="22" l="1"/>
  <c r="B87" i="22"/>
  <c r="A89" i="22" l="1"/>
  <c r="B88" i="22"/>
  <c r="A90" i="22" l="1"/>
  <c r="B89" i="22"/>
  <c r="A91" i="22" l="1"/>
  <c r="B91" i="22" s="1"/>
  <c r="B90" i="22"/>
  <c r="A73" i="22"/>
  <c r="A74" i="22" s="1"/>
  <c r="A75" i="22" l="1"/>
  <c r="B74" i="22"/>
  <c r="B73" i="22"/>
  <c r="B72" i="22"/>
  <c r="A76" i="22" l="1"/>
  <c r="B75" i="22"/>
  <c r="A77" i="22" l="1"/>
  <c r="B76" i="22"/>
  <c r="A78" i="22" l="1"/>
  <c r="B77" i="22"/>
  <c r="A79" i="22" l="1"/>
  <c r="B78" i="22"/>
  <c r="A80" i="22" l="1"/>
  <c r="B79" i="22"/>
  <c r="A81" i="22" l="1"/>
  <c r="B81" i="22" s="1"/>
  <c r="B80" i="22"/>
  <c r="A63" i="22"/>
  <c r="A64" i="22" s="1"/>
  <c r="A65" i="22" l="1"/>
  <c r="B64" i="22"/>
  <c r="B63" i="22"/>
  <c r="B62" i="22"/>
  <c r="A66" i="22" l="1"/>
  <c r="B65" i="22"/>
  <c r="A67" i="22" l="1"/>
  <c r="B66" i="22"/>
  <c r="A68" i="22" l="1"/>
  <c r="B67" i="22"/>
  <c r="A69" i="22" l="1"/>
  <c r="B68" i="22"/>
  <c r="A70" i="22" l="1"/>
  <c r="B69" i="22"/>
  <c r="A71" i="22" l="1"/>
  <c r="B71" i="22" s="1"/>
  <c r="B70" i="22"/>
  <c r="A53" i="22"/>
  <c r="A54" i="22" s="1"/>
  <c r="A55" i="22" l="1"/>
  <c r="B54" i="22"/>
  <c r="B53" i="22"/>
  <c r="B52" i="22"/>
  <c r="A56" i="22" l="1"/>
  <c r="B55" i="22"/>
  <c r="A57" i="22" l="1"/>
  <c r="B56" i="22"/>
  <c r="A58" i="22" l="1"/>
  <c r="B57" i="22"/>
  <c r="A59" i="22" l="1"/>
  <c r="B58" i="22"/>
  <c r="A60" i="22" l="1"/>
  <c r="B59" i="22"/>
  <c r="A61" i="22" l="1"/>
  <c r="B61" i="22" s="1"/>
  <c r="B60" i="22"/>
  <c r="A33" i="22"/>
  <c r="A34" i="22" s="1"/>
  <c r="A35" i="22" l="1"/>
  <c r="B34" i="22"/>
  <c r="B33" i="22"/>
  <c r="B32" i="22"/>
  <c r="A36" i="22" l="1"/>
  <c r="B35" i="22"/>
  <c r="A37" i="22" l="1"/>
  <c r="B36" i="22"/>
  <c r="A38" i="22" l="1"/>
  <c r="B37" i="22"/>
  <c r="A39" i="22" l="1"/>
  <c r="B38" i="22"/>
  <c r="A40" i="22" l="1"/>
  <c r="B39" i="22"/>
  <c r="A41" i="22" l="1"/>
  <c r="B41" i="22" s="1"/>
  <c r="B40" i="22"/>
  <c r="A23" i="22"/>
  <c r="A24" i="22" s="1"/>
  <c r="A25" i="22" l="1"/>
  <c r="B24" i="22"/>
  <c r="B23" i="22"/>
  <c r="B22" i="22"/>
  <c r="A26" i="22" l="1"/>
  <c r="B25" i="22"/>
  <c r="C21" i="22"/>
  <c r="C31" i="22" s="1"/>
  <c r="C41" i="22" s="1"/>
  <c r="C61" i="22" s="1"/>
  <c r="C71" i="22" s="1"/>
  <c r="C81" i="22" s="1"/>
  <c r="C91" i="22" s="1"/>
  <c r="C101" i="22" s="1"/>
  <c r="C51" i="22" s="1"/>
  <c r="A27" i="22" l="1"/>
  <c r="B26" i="22"/>
  <c r="C20" i="22"/>
  <c r="C30" i="22" s="1"/>
  <c r="C40" i="22" s="1"/>
  <c r="C60" i="22" s="1"/>
  <c r="C70" i="22" s="1"/>
  <c r="C80" i="22" s="1"/>
  <c r="C90" i="22" s="1"/>
  <c r="C100" i="22" s="1"/>
  <c r="C50" i="22" s="1"/>
  <c r="A28" i="22" l="1"/>
  <c r="B27" i="22"/>
  <c r="C19" i="22"/>
  <c r="C29" i="22" s="1"/>
  <c r="C39" i="22" s="1"/>
  <c r="C59" i="22" s="1"/>
  <c r="C69" i="22" s="1"/>
  <c r="C79" i="22" s="1"/>
  <c r="C89" i="22" s="1"/>
  <c r="C99" i="22" s="1"/>
  <c r="C49" i="22" s="1"/>
  <c r="A29" i="22" l="1"/>
  <c r="B28" i="22"/>
  <c r="C18" i="22"/>
  <c r="C28" i="22" s="1"/>
  <c r="C38" i="22" s="1"/>
  <c r="C58" i="22" s="1"/>
  <c r="C68" i="22" s="1"/>
  <c r="C78" i="22" s="1"/>
  <c r="C88" i="22" s="1"/>
  <c r="C98" i="22" s="1"/>
  <c r="C48" i="22" s="1"/>
  <c r="A30" i="22" l="1"/>
  <c r="B29" i="22"/>
  <c r="C17" i="22"/>
  <c r="C27" i="22" s="1"/>
  <c r="C37" i="22" s="1"/>
  <c r="C57" i="22" s="1"/>
  <c r="C67" i="22" s="1"/>
  <c r="C77" i="22" s="1"/>
  <c r="C87" i="22" s="1"/>
  <c r="C97" i="22" s="1"/>
  <c r="C47" i="22" s="1"/>
  <c r="A31" i="22" l="1"/>
  <c r="B31" i="22" s="1"/>
  <c r="B30" i="22"/>
  <c r="C16" i="22"/>
  <c r="C26" i="22" s="1"/>
  <c r="C36" i="22" s="1"/>
  <c r="C56" i="22" s="1"/>
  <c r="C66" i="22" s="1"/>
  <c r="C76" i="22" s="1"/>
  <c r="C86" i="22" s="1"/>
  <c r="C96" i="22" s="1"/>
  <c r="C46" i="22" s="1"/>
  <c r="C15" i="22"/>
  <c r="C25" i="22" s="1"/>
  <c r="C35" i="22" s="1"/>
  <c r="C55" i="22" s="1"/>
  <c r="C65" i="22" s="1"/>
  <c r="C75" i="22" s="1"/>
  <c r="C85" i="22" s="1"/>
  <c r="C95" i="22" s="1"/>
  <c r="C45" i="22" s="1"/>
  <c r="C14" i="22"/>
  <c r="C24" i="22" s="1"/>
  <c r="C34" i="22" s="1"/>
  <c r="C54" i="22" s="1"/>
  <c r="C64" i="22" s="1"/>
  <c r="C74" i="22" s="1"/>
  <c r="C84" i="22" s="1"/>
  <c r="C94" i="22" s="1"/>
  <c r="C44" i="22" s="1"/>
  <c r="C13" i="22"/>
  <c r="C23" i="22" s="1"/>
  <c r="C33" i="22" s="1"/>
  <c r="C53" i="22" s="1"/>
  <c r="C63" i="22" s="1"/>
  <c r="C73" i="22" s="1"/>
  <c r="C83" i="22" s="1"/>
  <c r="C93" i="22" s="1"/>
  <c r="C43" i="22" s="1"/>
  <c r="A13" i="22"/>
  <c r="A14" i="22" s="1"/>
  <c r="A15" i="22" l="1"/>
  <c r="B14" i="22"/>
  <c r="B13" i="22"/>
  <c r="C12" i="22"/>
  <c r="C22" i="22" s="1"/>
  <c r="C32" i="22" s="1"/>
  <c r="C52" i="22" s="1"/>
  <c r="C62" i="22" s="1"/>
  <c r="C72" i="22" s="1"/>
  <c r="C82" i="22" s="1"/>
  <c r="C92" i="22" s="1"/>
  <c r="C42" i="22" s="1"/>
  <c r="B12" i="22"/>
  <c r="A16" i="22" l="1"/>
  <c r="B15" i="22"/>
  <c r="A17" i="22" l="1"/>
  <c r="B16" i="22"/>
  <c r="A18" i="22" l="1"/>
  <c r="B17" i="22"/>
  <c r="A19" i="22" l="1"/>
  <c r="B18" i="22"/>
  <c r="A20" i="22" l="1"/>
  <c r="B19" i="22"/>
  <c r="A21" i="22" l="1"/>
  <c r="B21" i="22" s="1"/>
  <c r="B20" i="22"/>
  <c r="A3" i="22"/>
  <c r="A4" i="22" s="1"/>
  <c r="A5" i="22" l="1"/>
  <c r="B4" i="22"/>
  <c r="B3" i="22"/>
  <c r="B2" i="22"/>
  <c r="A6" i="22" l="1"/>
  <c r="B5" i="22"/>
  <c r="A7" i="22" l="1"/>
  <c r="B6" i="22"/>
  <c r="A8" i="22" l="1"/>
  <c r="B7" i="22"/>
  <c r="A9" i="22" l="1"/>
  <c r="B8" i="22"/>
  <c r="A10" i="22" l="1"/>
  <c r="B9" i="22"/>
  <c r="A11" i="22" l="1"/>
  <c r="B11" i="22" s="1"/>
  <c r="B10" i="22"/>
  <c r="BG165" i="19" l="1"/>
  <c r="BF165" i="19"/>
  <c r="BE165" i="19"/>
  <c r="BD165" i="19"/>
  <c r="BC165" i="19"/>
  <c r="BB165" i="19"/>
  <c r="BA165" i="19"/>
  <c r="AZ165" i="19"/>
  <c r="AY165" i="19"/>
  <c r="AX165" i="19"/>
  <c r="AW165" i="19"/>
  <c r="AV165" i="19"/>
  <c r="AU165" i="19"/>
  <c r="AT165" i="19"/>
  <c r="AS165" i="19"/>
  <c r="AR165" i="19"/>
  <c r="AQ165" i="19"/>
  <c r="AP165" i="19"/>
  <c r="AO165" i="19"/>
  <c r="AN165" i="19"/>
  <c r="AM165" i="19"/>
  <c r="AL165" i="19"/>
  <c r="AK165" i="19"/>
  <c r="AJ165" i="19"/>
  <c r="AI165" i="19"/>
  <c r="AH165" i="19"/>
  <c r="AG165" i="19"/>
  <c r="AF165" i="19"/>
  <c r="AE165" i="19"/>
  <c r="AD165" i="19"/>
  <c r="AC165" i="19"/>
  <c r="AB165" i="19"/>
  <c r="AA165" i="19"/>
  <c r="Z165" i="19"/>
  <c r="Y165" i="19"/>
  <c r="X165" i="19"/>
  <c r="W165" i="19"/>
  <c r="V165" i="19"/>
  <c r="U165" i="19"/>
  <c r="T165" i="19"/>
  <c r="S165" i="19"/>
  <c r="R165" i="19"/>
  <c r="Q165" i="19"/>
  <c r="P165" i="19"/>
  <c r="O165" i="19"/>
  <c r="N165" i="19"/>
  <c r="M165" i="19"/>
  <c r="L165" i="19"/>
  <c r="K165" i="19"/>
  <c r="J165" i="19"/>
  <c r="I165" i="19"/>
  <c r="H165" i="19"/>
  <c r="G165" i="19"/>
  <c r="F165" i="19"/>
  <c r="A156" i="19" l="1"/>
  <c r="A157" i="19" s="1"/>
  <c r="A158" i="19" l="1"/>
  <c r="B157" i="19"/>
  <c r="B156" i="19"/>
  <c r="B155" i="19"/>
  <c r="A159" i="19" l="1"/>
  <c r="B158" i="19"/>
  <c r="A160" i="19" l="1"/>
  <c r="B159" i="19"/>
  <c r="A161" i="19" l="1"/>
  <c r="B160" i="19"/>
  <c r="E165" i="19" l="1"/>
  <c r="A162" i="19"/>
  <c r="B161" i="19"/>
  <c r="A163" i="19" l="1"/>
  <c r="B162" i="19"/>
  <c r="BG148" i="19"/>
  <c r="BF148" i="19"/>
  <c r="BE148" i="19"/>
  <c r="BD148" i="19"/>
  <c r="BC148" i="19"/>
  <c r="BB148" i="19"/>
  <c r="BA148" i="19"/>
  <c r="AZ148" i="19"/>
  <c r="AY148" i="19"/>
  <c r="AX148" i="19"/>
  <c r="AW148" i="19"/>
  <c r="AV148" i="19"/>
  <c r="AU148" i="19"/>
  <c r="AT148" i="19"/>
  <c r="AS148" i="19"/>
  <c r="AR148" i="19"/>
  <c r="AQ148" i="19"/>
  <c r="AP148" i="19"/>
  <c r="AO148" i="19"/>
  <c r="AN148" i="19"/>
  <c r="AM148" i="19"/>
  <c r="AL148" i="19"/>
  <c r="AK148" i="19"/>
  <c r="AJ148" i="19"/>
  <c r="AI148" i="19"/>
  <c r="AH148" i="19"/>
  <c r="AG148" i="19"/>
  <c r="AF148" i="19"/>
  <c r="AE148" i="19"/>
  <c r="AD148" i="19"/>
  <c r="AC148" i="19"/>
  <c r="AB148" i="19"/>
  <c r="AA148" i="19"/>
  <c r="Z148" i="19"/>
  <c r="Y148" i="19"/>
  <c r="X148" i="19"/>
  <c r="W148" i="19"/>
  <c r="V148" i="19"/>
  <c r="U148" i="19"/>
  <c r="T148" i="19"/>
  <c r="S148" i="19"/>
  <c r="R148" i="19"/>
  <c r="Q148" i="19"/>
  <c r="P148" i="19"/>
  <c r="O148" i="19"/>
  <c r="N148" i="19"/>
  <c r="M148" i="19"/>
  <c r="L148" i="19"/>
  <c r="K148" i="19"/>
  <c r="J148" i="19"/>
  <c r="I148" i="19"/>
  <c r="H148" i="19"/>
  <c r="G148" i="19"/>
  <c r="F148" i="19"/>
  <c r="A164" i="19" l="1"/>
  <c r="B163" i="19"/>
  <c r="A165" i="19" l="1"/>
  <c r="B164" i="19"/>
  <c r="B165" i="19" l="1"/>
  <c r="A166" i="19"/>
  <c r="A167" i="19" l="1"/>
  <c r="B166" i="19"/>
  <c r="A168" i="19" l="1"/>
  <c r="B167" i="19"/>
  <c r="A169" i="19" l="1"/>
  <c r="A170" i="19" s="1"/>
  <c r="B170" i="19" s="1"/>
  <c r="B168" i="19"/>
  <c r="A171" i="19" l="1"/>
  <c r="B171" i="19" s="1"/>
  <c r="B169" i="19"/>
  <c r="A139" i="19"/>
  <c r="A140" i="19" s="1"/>
  <c r="A141" i="19" l="1"/>
  <c r="B140" i="19"/>
  <c r="B139" i="19"/>
  <c r="B138" i="19"/>
  <c r="A142" i="19" l="1"/>
  <c r="B141" i="19"/>
  <c r="A143" i="19" l="1"/>
  <c r="B142" i="19"/>
  <c r="A144" i="19" l="1"/>
  <c r="B143" i="19"/>
  <c r="E148" i="19" l="1"/>
  <c r="A145" i="19"/>
  <c r="B144" i="19"/>
  <c r="A146" i="19" l="1"/>
  <c r="B145" i="19"/>
  <c r="BG131" i="19"/>
  <c r="BF131" i="19"/>
  <c r="BE131" i="19"/>
  <c r="BD131" i="19"/>
  <c r="BC131" i="19"/>
  <c r="BB131" i="19"/>
  <c r="BA131" i="19"/>
  <c r="AZ131" i="19"/>
  <c r="AY131" i="19"/>
  <c r="AX131" i="19"/>
  <c r="AW131" i="19"/>
  <c r="AV131" i="19"/>
  <c r="AU131" i="19"/>
  <c r="AT131" i="19"/>
  <c r="AS131" i="19"/>
  <c r="AR131" i="19"/>
  <c r="AQ131" i="19"/>
  <c r="AP131" i="19"/>
  <c r="AO131" i="19"/>
  <c r="AN131" i="19"/>
  <c r="AM131" i="19"/>
  <c r="AL131" i="19"/>
  <c r="AK131" i="19"/>
  <c r="AJ131" i="19"/>
  <c r="AI131" i="19"/>
  <c r="AH131" i="19"/>
  <c r="AG131" i="19"/>
  <c r="AF131" i="19"/>
  <c r="AE131" i="19"/>
  <c r="AD131" i="19"/>
  <c r="AC131" i="19"/>
  <c r="AB131" i="19"/>
  <c r="AA131" i="19"/>
  <c r="Z131" i="19"/>
  <c r="Y131" i="19"/>
  <c r="X131" i="19"/>
  <c r="W131" i="19"/>
  <c r="V131" i="19"/>
  <c r="U131" i="19"/>
  <c r="T131" i="19"/>
  <c r="S131" i="19"/>
  <c r="R131" i="19"/>
  <c r="Q131" i="19"/>
  <c r="P131" i="19"/>
  <c r="O131" i="19"/>
  <c r="N131" i="19"/>
  <c r="M131" i="19"/>
  <c r="L131" i="19"/>
  <c r="K131" i="19"/>
  <c r="J131" i="19"/>
  <c r="I131" i="19"/>
  <c r="H131" i="19"/>
  <c r="G131" i="19"/>
  <c r="F131" i="19"/>
  <c r="A147" i="19" l="1"/>
  <c r="B146" i="19"/>
  <c r="A148" i="19" l="1"/>
  <c r="B147" i="19"/>
  <c r="B148" i="19" l="1"/>
  <c r="A149" i="19"/>
  <c r="A150" i="19" l="1"/>
  <c r="B149" i="19"/>
  <c r="A151" i="19" l="1"/>
  <c r="B150" i="19"/>
  <c r="A152" i="19" l="1"/>
  <c r="A153" i="19" s="1"/>
  <c r="B153" i="19" s="1"/>
  <c r="B151" i="19"/>
  <c r="A154" i="19" l="1"/>
  <c r="B154" i="19" s="1"/>
  <c r="B152" i="19"/>
  <c r="A122" i="19"/>
  <c r="A123" i="19" s="1"/>
  <c r="A124" i="19" l="1"/>
  <c r="B123" i="19"/>
  <c r="B122" i="19"/>
  <c r="B121" i="19"/>
  <c r="A125" i="19" l="1"/>
  <c r="B124" i="19"/>
  <c r="A126" i="19" l="1"/>
  <c r="B125" i="19"/>
  <c r="A127" i="19" l="1"/>
  <c r="B126" i="19"/>
  <c r="E131" i="19" l="1"/>
  <c r="A128" i="19"/>
  <c r="B127" i="19"/>
  <c r="A129" i="19" l="1"/>
  <c r="B128" i="19"/>
  <c r="BG114" i="19"/>
  <c r="BF114" i="19"/>
  <c r="BE114" i="19"/>
  <c r="BD114" i="19"/>
  <c r="BC114" i="19"/>
  <c r="BB114" i="19"/>
  <c r="BA114" i="19"/>
  <c r="AZ114" i="19"/>
  <c r="AY114" i="19"/>
  <c r="AX114" i="19"/>
  <c r="AW114" i="19"/>
  <c r="AV114" i="19"/>
  <c r="AU114" i="19"/>
  <c r="AT114" i="19"/>
  <c r="AS114" i="19"/>
  <c r="AR114" i="19"/>
  <c r="AQ114" i="19"/>
  <c r="AP114" i="19"/>
  <c r="AO114" i="19"/>
  <c r="AN114" i="19"/>
  <c r="AM114" i="19"/>
  <c r="AL114" i="19"/>
  <c r="AK114" i="19"/>
  <c r="AJ114" i="19"/>
  <c r="AI114" i="19"/>
  <c r="AH114" i="19"/>
  <c r="AG114" i="19"/>
  <c r="AF114" i="19"/>
  <c r="AE114" i="19"/>
  <c r="AD114" i="19"/>
  <c r="AC114" i="19"/>
  <c r="AB114" i="19"/>
  <c r="AA114" i="19"/>
  <c r="Z114" i="19"/>
  <c r="Y114" i="19"/>
  <c r="X114" i="19"/>
  <c r="W114" i="19"/>
  <c r="V114" i="19"/>
  <c r="U114" i="19"/>
  <c r="T114" i="19"/>
  <c r="S114" i="19"/>
  <c r="R114" i="19"/>
  <c r="Q114" i="19"/>
  <c r="P114" i="19"/>
  <c r="O114" i="19"/>
  <c r="N114" i="19"/>
  <c r="M114" i="19"/>
  <c r="L114" i="19"/>
  <c r="K114" i="19"/>
  <c r="J114" i="19"/>
  <c r="I114" i="19"/>
  <c r="H114" i="19"/>
  <c r="G114" i="19"/>
  <c r="F114" i="19"/>
  <c r="A130" i="19" l="1"/>
  <c r="B129" i="19"/>
  <c r="A131" i="19" l="1"/>
  <c r="B130" i="19"/>
  <c r="A132" i="19" l="1"/>
  <c r="B131" i="19"/>
  <c r="A133" i="19" l="1"/>
  <c r="B132" i="19"/>
  <c r="A134" i="19" l="1"/>
  <c r="B133" i="19"/>
  <c r="A135" i="19" l="1"/>
  <c r="A136" i="19" s="1"/>
  <c r="B136" i="19" s="1"/>
  <c r="B134" i="19"/>
  <c r="A137" i="19" l="1"/>
  <c r="B137" i="19" s="1"/>
  <c r="B135" i="19"/>
  <c r="A105" i="19"/>
  <c r="A106" i="19" s="1"/>
  <c r="A107" i="19" l="1"/>
  <c r="B106" i="19"/>
  <c r="B105" i="19"/>
  <c r="B104" i="19"/>
  <c r="A108" i="19" l="1"/>
  <c r="B107" i="19"/>
  <c r="A109" i="19" l="1"/>
  <c r="B108" i="19"/>
  <c r="A110" i="19" l="1"/>
  <c r="B109" i="19"/>
  <c r="E114" i="19" l="1"/>
  <c r="A111" i="19"/>
  <c r="B110" i="19"/>
  <c r="A112" i="19" l="1"/>
  <c r="B111" i="19"/>
  <c r="A113" i="19" l="1"/>
  <c r="B112" i="19"/>
  <c r="A114" i="19" l="1"/>
  <c r="B113" i="19"/>
  <c r="B114" i="19" l="1"/>
  <c r="A115" i="19"/>
  <c r="A116" i="19" l="1"/>
  <c r="B115" i="19"/>
  <c r="A117" i="19" l="1"/>
  <c r="B116" i="19"/>
  <c r="A118" i="19" l="1"/>
  <c r="A119" i="19" s="1"/>
  <c r="B119" i="19" s="1"/>
  <c r="B117" i="19"/>
  <c r="A120" i="19" l="1"/>
  <c r="B120" i="19" s="1"/>
  <c r="B118" i="19"/>
  <c r="A88" i="19"/>
  <c r="A89" i="19" s="1"/>
  <c r="A90" i="19" l="1"/>
  <c r="B89" i="19"/>
  <c r="B88" i="19"/>
  <c r="B87" i="19"/>
  <c r="A91" i="19" l="1"/>
  <c r="B90" i="19"/>
  <c r="A92" i="19" l="1"/>
  <c r="B91" i="19"/>
  <c r="A93" i="19" l="1"/>
  <c r="B92" i="19"/>
  <c r="A94" i="19" l="1"/>
  <c r="B93" i="19"/>
  <c r="A95" i="19" l="1"/>
  <c r="B94" i="19"/>
  <c r="A96" i="19" l="1"/>
  <c r="B95" i="19"/>
  <c r="A97" i="19" l="1"/>
  <c r="B96" i="19"/>
  <c r="A98" i="19" l="1"/>
  <c r="B97" i="19"/>
  <c r="A99" i="19" l="1"/>
  <c r="B98" i="19"/>
  <c r="A100" i="19" l="1"/>
  <c r="B99" i="19"/>
  <c r="A101" i="19" l="1"/>
  <c r="A102" i="19" s="1"/>
  <c r="B102" i="19" s="1"/>
  <c r="B100" i="19"/>
  <c r="A103" i="19" l="1"/>
  <c r="B103" i="19" s="1"/>
  <c r="B101" i="19"/>
  <c r="A71" i="19"/>
  <c r="A72" i="19" s="1"/>
  <c r="A73" i="19" l="1"/>
  <c r="B72" i="19"/>
  <c r="B71" i="19"/>
  <c r="B70" i="19"/>
  <c r="A74" i="19" l="1"/>
  <c r="B73" i="19"/>
  <c r="A75" i="19" l="1"/>
  <c r="B74" i="19"/>
  <c r="A76" i="19" l="1"/>
  <c r="B75" i="19"/>
  <c r="A77" i="19" l="1"/>
  <c r="B76" i="19"/>
  <c r="A78" i="19" l="1"/>
  <c r="B77" i="19"/>
  <c r="A79" i="19" l="1"/>
  <c r="B78" i="19"/>
  <c r="A80" i="19" l="1"/>
  <c r="B79" i="19"/>
  <c r="A81" i="19" l="1"/>
  <c r="B80" i="19"/>
  <c r="A82" i="19" l="1"/>
  <c r="B81" i="19"/>
  <c r="A83" i="19" l="1"/>
  <c r="B82" i="19"/>
  <c r="A84" i="19" l="1"/>
  <c r="A85" i="19" s="1"/>
  <c r="B85" i="19" s="1"/>
  <c r="B83" i="19"/>
  <c r="A86" i="19" l="1"/>
  <c r="B86" i="19" s="1"/>
  <c r="B84" i="19"/>
  <c r="A54" i="19"/>
  <c r="A55" i="19" s="1"/>
  <c r="A56" i="19" l="1"/>
  <c r="B55" i="19"/>
  <c r="B54" i="19"/>
  <c r="B53" i="19"/>
  <c r="A57" i="19" l="1"/>
  <c r="B56" i="19"/>
  <c r="A58" i="19" l="1"/>
  <c r="B57" i="19"/>
  <c r="A59" i="19" l="1"/>
  <c r="B58" i="19"/>
  <c r="A60" i="19" l="1"/>
  <c r="B59" i="19"/>
  <c r="A61" i="19" l="1"/>
  <c r="B60" i="19"/>
  <c r="A62" i="19" l="1"/>
  <c r="B61" i="19"/>
  <c r="A63" i="19" l="1"/>
  <c r="B62" i="19"/>
  <c r="A64" i="19" l="1"/>
  <c r="B63" i="19"/>
  <c r="A65" i="19" l="1"/>
  <c r="B64" i="19"/>
  <c r="A66" i="19" l="1"/>
  <c r="B65" i="19"/>
  <c r="A67" i="19" l="1"/>
  <c r="A68" i="19" s="1"/>
  <c r="B68" i="19" s="1"/>
  <c r="B66" i="19"/>
  <c r="A69" i="19" l="1"/>
  <c r="B69" i="19" s="1"/>
  <c r="B67" i="19"/>
  <c r="A37" i="19"/>
  <c r="A38" i="19" s="1"/>
  <c r="A39" i="19" l="1"/>
  <c r="B38" i="19"/>
  <c r="B37" i="19"/>
  <c r="B36" i="19"/>
  <c r="A40" i="19" l="1"/>
  <c r="B39" i="19"/>
  <c r="C52" i="19"/>
  <c r="C69" i="19" s="1"/>
  <c r="C86" i="19" s="1"/>
  <c r="C103" i="19" s="1"/>
  <c r="C120" i="19" s="1"/>
  <c r="C137" i="19" s="1"/>
  <c r="C154" i="19" s="1"/>
  <c r="C171" i="19" s="1"/>
  <c r="A41" i="19" l="1"/>
  <c r="B40" i="19"/>
  <c r="C33" i="19"/>
  <c r="C50" i="19" s="1"/>
  <c r="C67" i="19" s="1"/>
  <c r="C84" i="19" s="1"/>
  <c r="C101" i="19" s="1"/>
  <c r="C118" i="19" s="1"/>
  <c r="C135" i="19" s="1"/>
  <c r="C152" i="19" s="1"/>
  <c r="C169" i="19" s="1"/>
  <c r="A42" i="19" l="1"/>
  <c r="B41" i="19"/>
  <c r="C32" i="19"/>
  <c r="C49" i="19" s="1"/>
  <c r="C66" i="19" s="1"/>
  <c r="C83" i="19" s="1"/>
  <c r="C100" i="19" s="1"/>
  <c r="C117" i="19" s="1"/>
  <c r="C134" i="19" s="1"/>
  <c r="C151" i="19" s="1"/>
  <c r="C168" i="19" s="1"/>
  <c r="A43" i="19" l="1"/>
  <c r="B42" i="19"/>
  <c r="C31" i="19"/>
  <c r="C48" i="19" s="1"/>
  <c r="C65" i="19" s="1"/>
  <c r="C82" i="19" s="1"/>
  <c r="C99" i="19" s="1"/>
  <c r="C116" i="19" s="1"/>
  <c r="C133" i="19" s="1"/>
  <c r="C150" i="19" s="1"/>
  <c r="C167" i="19" s="1"/>
  <c r="A44" i="19" l="1"/>
  <c r="B43" i="19"/>
  <c r="C30" i="19"/>
  <c r="C47" i="19" s="1"/>
  <c r="C64" i="19" s="1"/>
  <c r="C81" i="19" s="1"/>
  <c r="C98" i="19" s="1"/>
  <c r="C115" i="19" s="1"/>
  <c r="C132" i="19" s="1"/>
  <c r="C149" i="19" s="1"/>
  <c r="C166" i="19" s="1"/>
  <c r="A45" i="19" l="1"/>
  <c r="B44" i="19"/>
  <c r="C29" i="19"/>
  <c r="C46" i="19" s="1"/>
  <c r="C63" i="19" s="1"/>
  <c r="C80" i="19" s="1"/>
  <c r="C97" i="19" s="1"/>
  <c r="C114" i="19" s="1"/>
  <c r="C131" i="19" s="1"/>
  <c r="C148" i="19" s="1"/>
  <c r="C165" i="19" s="1"/>
  <c r="A46" i="19" l="1"/>
  <c r="B45" i="19"/>
  <c r="C28" i="19"/>
  <c r="C45" i="19" s="1"/>
  <c r="C62" i="19" s="1"/>
  <c r="C79" i="19" s="1"/>
  <c r="C96" i="19" s="1"/>
  <c r="C113" i="19" s="1"/>
  <c r="C130" i="19" s="1"/>
  <c r="C147" i="19" s="1"/>
  <c r="C164" i="19" s="1"/>
  <c r="A47" i="19" l="1"/>
  <c r="B46" i="19"/>
  <c r="C27" i="19"/>
  <c r="C44" i="19" s="1"/>
  <c r="C61" i="19" s="1"/>
  <c r="C78" i="19" s="1"/>
  <c r="C95" i="19" s="1"/>
  <c r="C112" i="19" s="1"/>
  <c r="C129" i="19" s="1"/>
  <c r="C146" i="19" s="1"/>
  <c r="C163" i="19" s="1"/>
  <c r="A48" i="19" l="1"/>
  <c r="B47" i="19"/>
  <c r="C26" i="19"/>
  <c r="C43" i="19" s="1"/>
  <c r="C60" i="19" s="1"/>
  <c r="C77" i="19" s="1"/>
  <c r="C94" i="19" s="1"/>
  <c r="C111" i="19" s="1"/>
  <c r="C128" i="19" s="1"/>
  <c r="C145" i="19" s="1"/>
  <c r="C162" i="19" s="1"/>
  <c r="A49" i="19" l="1"/>
  <c r="B48" i="19"/>
  <c r="C25" i="19"/>
  <c r="C42" i="19" s="1"/>
  <c r="C59" i="19" s="1"/>
  <c r="C76" i="19" s="1"/>
  <c r="C93" i="19" s="1"/>
  <c r="C110" i="19" s="1"/>
  <c r="C127" i="19" s="1"/>
  <c r="C144" i="19" s="1"/>
  <c r="C161" i="19" s="1"/>
  <c r="A50" i="19" l="1"/>
  <c r="A51" i="19" s="1"/>
  <c r="B51" i="19" s="1"/>
  <c r="B49" i="19"/>
  <c r="C24" i="19"/>
  <c r="C41" i="19" s="1"/>
  <c r="C58" i="19" s="1"/>
  <c r="C75" i="19" s="1"/>
  <c r="C92" i="19" s="1"/>
  <c r="C109" i="19" s="1"/>
  <c r="C126" i="19" s="1"/>
  <c r="C143" i="19" s="1"/>
  <c r="C160" i="19" s="1"/>
  <c r="A52" i="19" l="1"/>
  <c r="B52" i="19" s="1"/>
  <c r="B50" i="19"/>
  <c r="C23" i="19"/>
  <c r="C40" i="19" s="1"/>
  <c r="C57" i="19" s="1"/>
  <c r="C74" i="19" s="1"/>
  <c r="C91" i="19" s="1"/>
  <c r="C108" i="19" s="1"/>
  <c r="C125" i="19" s="1"/>
  <c r="C142" i="19" s="1"/>
  <c r="C159" i="19" s="1"/>
  <c r="C22" i="19"/>
  <c r="C39" i="19" s="1"/>
  <c r="C56" i="19" s="1"/>
  <c r="C73" i="19" s="1"/>
  <c r="C90" i="19" s="1"/>
  <c r="C107" i="19" s="1"/>
  <c r="C124" i="19" s="1"/>
  <c r="C141" i="19" s="1"/>
  <c r="C158" i="19" s="1"/>
  <c r="C21" i="19"/>
  <c r="C38" i="19" s="1"/>
  <c r="C55" i="19" s="1"/>
  <c r="C72" i="19" s="1"/>
  <c r="C89" i="19" s="1"/>
  <c r="C106" i="19" s="1"/>
  <c r="C123" i="19" s="1"/>
  <c r="C140" i="19" s="1"/>
  <c r="C157" i="19" s="1"/>
  <c r="C20" i="19"/>
  <c r="C37" i="19" s="1"/>
  <c r="C54" i="19" s="1"/>
  <c r="C71" i="19" s="1"/>
  <c r="C88" i="19" s="1"/>
  <c r="C105" i="19" s="1"/>
  <c r="C122" i="19" s="1"/>
  <c r="C139" i="19" s="1"/>
  <c r="C156" i="19" s="1"/>
  <c r="A20" i="19"/>
  <c r="A21" i="19" s="1"/>
  <c r="A22" i="19" l="1"/>
  <c r="B21" i="19"/>
  <c r="B20" i="19"/>
  <c r="C19" i="19"/>
  <c r="C36" i="19" s="1"/>
  <c r="C53" i="19" s="1"/>
  <c r="C70" i="19" s="1"/>
  <c r="C87" i="19" s="1"/>
  <c r="C104" i="19" s="1"/>
  <c r="C121" i="19" s="1"/>
  <c r="C138" i="19" s="1"/>
  <c r="C155" i="19" s="1"/>
  <c r="B19" i="19"/>
  <c r="A23" i="19" l="1"/>
  <c r="B22" i="19"/>
  <c r="A24" i="19" l="1"/>
  <c r="B23" i="19"/>
  <c r="A25" i="19" l="1"/>
  <c r="B24" i="19"/>
  <c r="A26" i="19" l="1"/>
  <c r="B25" i="19"/>
  <c r="A27" i="19" l="1"/>
  <c r="B26" i="19"/>
  <c r="A28" i="19" l="1"/>
  <c r="B27" i="19"/>
  <c r="A29" i="19" l="1"/>
  <c r="B28" i="19"/>
  <c r="A30" i="19" l="1"/>
  <c r="B29" i="19"/>
  <c r="A31" i="19" l="1"/>
  <c r="B30" i="19"/>
  <c r="A32" i="19" l="1"/>
  <c r="B31" i="19"/>
  <c r="A33" i="19" l="1"/>
  <c r="A34" i="19" s="1"/>
  <c r="B34" i="19" s="1"/>
  <c r="B32" i="19"/>
  <c r="A35" i="19" l="1"/>
  <c r="B35" i="19" s="1"/>
  <c r="B33" i="19"/>
  <c r="A3" i="19"/>
  <c r="A4" i="19" s="1"/>
  <c r="A5" i="19" l="1"/>
  <c r="B4" i="19"/>
  <c r="B3" i="19"/>
  <c r="B2" i="19"/>
  <c r="A6" i="19" l="1"/>
  <c r="B5" i="19"/>
  <c r="A7" i="19" l="1"/>
  <c r="B6" i="19"/>
  <c r="A8" i="19" l="1"/>
  <c r="B7" i="19"/>
  <c r="A9" i="19" l="1"/>
  <c r="B8" i="19"/>
  <c r="A10" i="19" l="1"/>
  <c r="B9" i="19"/>
  <c r="A11" i="19" l="1"/>
  <c r="B10" i="19"/>
  <c r="A12" i="19" l="1"/>
  <c r="B11" i="19"/>
  <c r="A13" i="19" l="1"/>
  <c r="B12" i="19"/>
  <c r="A14" i="19" l="1"/>
  <c r="B13" i="19"/>
  <c r="A15" i="19" l="1"/>
  <c r="B14" i="19"/>
  <c r="A16" i="19" l="1"/>
  <c r="A17" i="19" s="1"/>
  <c r="B17" i="19" s="1"/>
  <c r="B15" i="19"/>
  <c r="A18" i="19" l="1"/>
  <c r="B18" i="19" s="1"/>
  <c r="B16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<sst xmlns="http://schemas.openxmlformats.org/spreadsheetml/2006/main" count="1763" uniqueCount="288">
  <si>
    <t>IS_OPERATING_EXPN</t>
  </si>
  <si>
    <t>ARD_SALARIES_WAGE_EMPLOYEE_BEN</t>
  </si>
  <si>
    <t>RJHI AB Equity</t>
  </si>
  <si>
    <t>SIBC AB Equity</t>
  </si>
  <si>
    <t>SNB AB Equity</t>
  </si>
  <si>
    <t>ALBI AB Equity</t>
  </si>
  <si>
    <t>BSFR AB Equity</t>
  </si>
  <si>
    <t>ALINMA AB Equity</t>
  </si>
  <si>
    <t>RIBL AB Equity</t>
  </si>
  <si>
    <t>SABB AB Equity</t>
  </si>
  <si>
    <t>ARNB AB Equity</t>
  </si>
  <si>
    <t>BJAZ AB Equity</t>
  </si>
  <si>
    <t>Bank Tickers</t>
  </si>
  <si>
    <t>Income Statement</t>
  </si>
  <si>
    <t>BSF</t>
  </si>
  <si>
    <t>SNB</t>
  </si>
  <si>
    <t>Alinma</t>
  </si>
  <si>
    <t>SABB</t>
  </si>
  <si>
    <t>Riyad</t>
  </si>
  <si>
    <t>ANB</t>
  </si>
  <si>
    <t>Rajhi</t>
  </si>
  <si>
    <t>SAIB</t>
  </si>
  <si>
    <t>Aljazira</t>
  </si>
  <si>
    <t>Albilad</t>
  </si>
  <si>
    <t>Interest Income</t>
  </si>
  <si>
    <t>IS_INT_INC</t>
  </si>
  <si>
    <t xml:space="preserve">Interest Expenses </t>
  </si>
  <si>
    <t>IS_INT_EXPENSES</t>
  </si>
  <si>
    <t>Net Interest Income (Inc Investment Income)</t>
  </si>
  <si>
    <t>IS_NET_INTEREST_INC</t>
  </si>
  <si>
    <t>ARD_FOREIGN_EXCH_GL</t>
  </si>
  <si>
    <t>Exchange Income- Net</t>
  </si>
  <si>
    <t>Net Fee and Comission Income</t>
  </si>
  <si>
    <t>Total Operating Income</t>
  </si>
  <si>
    <t xml:space="preserve">G&amp;A Expenses </t>
  </si>
  <si>
    <t>ARD_GENERAL_ADMINISTRATIVE_EXP</t>
  </si>
  <si>
    <t>Depreciation</t>
  </si>
  <si>
    <t xml:space="preserve">Salaries and Benefits </t>
  </si>
  <si>
    <t>Operating Exenses - Before Impairment</t>
  </si>
  <si>
    <t>ARD_NET_REVENUE</t>
  </si>
  <si>
    <t>Total Non-Interest Income</t>
  </si>
  <si>
    <t>ARD_TOTAL_NON_INTEREST_INCOME</t>
  </si>
  <si>
    <t>ARD_PROVISION_FOR_LOAN_LOSS</t>
  </si>
  <si>
    <t>Impairment (Provisions) - Net</t>
  </si>
  <si>
    <t>Net Income before Zakat</t>
  </si>
  <si>
    <t>IS_PRETAX_INCOME</t>
  </si>
  <si>
    <t xml:space="preserve">Net Income </t>
  </si>
  <si>
    <t>NET_INCOME</t>
  </si>
  <si>
    <t>Profit Margin</t>
  </si>
  <si>
    <t>Cost-To-Income Ratio</t>
  </si>
  <si>
    <t>EFF_RATIO</t>
  </si>
  <si>
    <t>PROF_MARGIN</t>
  </si>
  <si>
    <t>T12_NET_INT_MARGIN</t>
  </si>
  <si>
    <t>NIM</t>
  </si>
  <si>
    <t>Balance Sheet</t>
  </si>
  <si>
    <t>Ratios</t>
  </si>
  <si>
    <t>ARD_DEPRECIATION_AMORTIZATION</t>
  </si>
  <si>
    <t>ARD_NET_FEE_AND_COMMISSION_INC</t>
  </si>
  <si>
    <t>Q1 '10</t>
  </si>
  <si>
    <t>Q1 '11</t>
  </si>
  <si>
    <t>Q1 '12</t>
  </si>
  <si>
    <t>Q2 '10</t>
  </si>
  <si>
    <t>Q3 '10</t>
  </si>
  <si>
    <t>Q4 '10</t>
  </si>
  <si>
    <t>Q2 '11</t>
  </si>
  <si>
    <t>Q3 '11</t>
  </si>
  <si>
    <t>Q4 '11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</si>
  <si>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</si>
  <si>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</si>
  <si>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</si>
  <si>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</si>
  <si>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</si>
  <si>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</si>
  <si>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</si>
  <si>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</si>
  <si>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</si>
  <si>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</si>
  <si>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</si>
  <si>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</si>
  <si>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</si>
  <si>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</si>
  <si>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</si>
  <si>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</si>
  <si>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</si>
  <si>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</si>
  <si>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</si>
  <si>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</si>
  <si>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</si>
  <si>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</si>
  <si>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</si>
  <si>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</si>
  <si>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</si>
  <si>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</si>
  <si>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</si>
  <si>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Q1 '19</t>
  </si>
  <si>
    <t>Q2 '19</t>
  </si>
  <si>
    <t>Q3 '19</t>
  </si>
  <si>
    <t>Q4 '19</t>
  </si>
  <si>
    <t>Q1 '20</t>
  </si>
  <si>
    <t>Q2 '20</t>
  </si>
  <si>
    <t>Q3 '20</t>
  </si>
  <si>
    <t>Q4 '20</t>
  </si>
  <si>
    <t>Q1 '21</t>
  </si>
  <si>
    <t>Q2 '21</t>
  </si>
  <si>
    <t>Q3 '21</t>
  </si>
  <si>
    <t>Q4 '21</t>
  </si>
  <si>
    <t>Q1 '22</t>
  </si>
  <si>
    <t>Q2 '22</t>
  </si>
  <si>
    <t>Q3 '22</t>
  </si>
  <si>
    <t>Q4 '22</t>
  </si>
  <si>
    <t>Q1 '23</t>
  </si>
  <si>
    <t>Q2 '23</t>
  </si>
  <si>
    <t>ARD_DEPRECIATION_EXP</t>
  </si>
  <si>
    <t>Net Income</t>
  </si>
  <si>
    <t>Net Interest Income Less Provisions</t>
  </si>
  <si>
    <t>NET_INT_INC_AFT_PROV</t>
  </si>
  <si>
    <t>Or</t>
  </si>
  <si>
    <t>BS_CASH_NEAR_CASH_ITEM</t>
  </si>
  <si>
    <t>ST_AND_LT_INVEST</t>
  </si>
  <si>
    <t>BS_COMM_LOAN</t>
  </si>
  <si>
    <t>BS_CONS_LOAN</t>
  </si>
  <si>
    <t>BS_TOT_LOAN</t>
  </si>
  <si>
    <t>BS_RSRV_LOAN_LOSS</t>
  </si>
  <si>
    <t>BS_LOAN_MTG</t>
  </si>
  <si>
    <t>BS_TOT_ASSET</t>
  </si>
  <si>
    <t>BS_DEMAND_DPST</t>
  </si>
  <si>
    <t>INTEREST_BEARING_DEPOSITS_RATIO</t>
  </si>
  <si>
    <t>BS_CUSTOMER_DEPOSITS</t>
  </si>
  <si>
    <t>ST_BORROW_SECS_SOLD_UNDER_REPO</t>
  </si>
  <si>
    <t>BS_LT_BORROW</t>
  </si>
  <si>
    <t>BS_TOT_LIAB2</t>
  </si>
  <si>
    <t>BS_PURE_RETAINED_EARNINGS</t>
  </si>
  <si>
    <t>TOTAL_EQUITY</t>
  </si>
  <si>
    <t>Cash and Cash Equivalents</t>
  </si>
  <si>
    <t>ST And LT Investments</t>
  </si>
  <si>
    <t>Total Commercial Loans</t>
  </si>
  <si>
    <t>Total Consumer Loans</t>
  </si>
  <si>
    <t>Total Loans</t>
  </si>
  <si>
    <t>Reserve for Loan Losses</t>
  </si>
  <si>
    <t>Net Loans</t>
  </si>
  <si>
    <t>Total Assets</t>
  </si>
  <si>
    <t>Total Deposits</t>
  </si>
  <si>
    <t>Long Term Debt</t>
  </si>
  <si>
    <t>Total Liabilities</t>
  </si>
  <si>
    <t>Retained Earnings</t>
  </si>
  <si>
    <t>Total Equity</t>
  </si>
  <si>
    <t>CBDs</t>
  </si>
  <si>
    <t>NCBDs</t>
  </si>
  <si>
    <t>Short Term Debt</t>
  </si>
  <si>
    <t>Bank</t>
  </si>
  <si>
    <t>Tickeer</t>
  </si>
  <si>
    <t>Item Name</t>
  </si>
  <si>
    <t>Formula</t>
  </si>
  <si>
    <t>OPER_MARGIN</t>
  </si>
  <si>
    <t>ACTUAL_SALES_PER_EMPL</t>
  </si>
  <si>
    <t>BS_TIER1_CAP_RATIO</t>
  </si>
  <si>
    <t>NUM_OF_EMPLOYEES</t>
  </si>
  <si>
    <t>RETURN_COM_EQY</t>
  </si>
  <si>
    <t>RETURN_ON_ASSET</t>
  </si>
  <si>
    <t>DVD_PAYOUT_RATIO</t>
  </si>
  <si>
    <t>Operating Margin</t>
  </si>
  <si>
    <t>Sales per Employee</t>
  </si>
  <si>
    <t>Efficiency Ratio</t>
  </si>
  <si>
    <t>Tier 1 Capital Ratio</t>
  </si>
  <si>
    <t>Number of Employees</t>
  </si>
  <si>
    <t>Return on Assets</t>
  </si>
  <si>
    <t>Dividend Payout Ratio</t>
  </si>
  <si>
    <t>Q3 '23</t>
  </si>
  <si>
    <t>SEG0000670149 Segment</t>
  </si>
  <si>
    <t>SEG0000670177 Segment</t>
  </si>
  <si>
    <t>SEG0000813643 Segment</t>
  </si>
  <si>
    <t>SEG0000813644 Segment</t>
  </si>
  <si>
    <t>SEG0000813464 Segment</t>
  </si>
  <si>
    <t>SEG0000813467 Segment</t>
  </si>
  <si>
    <t>SEG0000709216 Segment</t>
  </si>
  <si>
    <t>SEG0000710134 Segment</t>
  </si>
  <si>
    <t>SEG0000708294 Segment</t>
  </si>
  <si>
    <t>SEG0000708296 Segment</t>
  </si>
  <si>
    <t>SEG0000711695 Segment</t>
  </si>
  <si>
    <t>SEG0000711723 Segment</t>
  </si>
  <si>
    <t>SEG0000712471 Segment</t>
  </si>
  <si>
    <t>SEG0000712491 Segment</t>
  </si>
  <si>
    <t>SEG0000703907 Segment</t>
  </si>
  <si>
    <t>SEG0000703923 Segment</t>
  </si>
  <si>
    <t>SEG0000670126 Segment</t>
  </si>
  <si>
    <t>SEG0000670127 Segment</t>
  </si>
  <si>
    <t>SEG0000675991 Segment</t>
  </si>
  <si>
    <t>SEG0000676019 Segment</t>
  </si>
  <si>
    <t>Wholesale Liablities</t>
  </si>
  <si>
    <t xml:space="preserve">Retail Liablities </t>
  </si>
  <si>
    <t>Wholesale Assets</t>
  </si>
  <si>
    <t>Retail Assets</t>
  </si>
  <si>
    <t>Wholesale</t>
  </si>
  <si>
    <t>Retail</t>
  </si>
  <si>
    <t xml:space="preserve">Liabilities </t>
  </si>
  <si>
    <t>Assets</t>
  </si>
  <si>
    <t>CB_IS_NET_REVENUE</t>
  </si>
  <si>
    <t>Net Revenue</t>
  </si>
  <si>
    <t>BS_TOT_LIAB2(FPT=q,FPR=range(2010Q1,2023Q3))</t>
  </si>
  <si>
    <t>Treasury</t>
  </si>
  <si>
    <t>Corporate Banking</t>
  </si>
  <si>
    <t>Retail Banking</t>
  </si>
  <si>
    <t>segment_name</t>
  </si>
  <si>
    <t>CB_IS_NET_REVENUE(FPT=q,FPR=range(2010Q1,2023Q3))</t>
  </si>
  <si>
    <t>Code 2</t>
  </si>
  <si>
    <t>Code 1</t>
  </si>
  <si>
    <t>Metric</t>
  </si>
  <si>
    <t>Segement</t>
  </si>
  <si>
    <t>BS_TOT_ASSET(FPT=q,FPR=range(2010Q1,2023Q3))</t>
  </si>
  <si>
    <t>Name</t>
  </si>
  <si>
    <t>CB_IS_NET_REVENUE(FPT=A,FPR=range(2010,2023))</t>
  </si>
  <si>
    <t>BS_TOT_ASSET(FPT=A,FPR=range(2010,2023))</t>
  </si>
  <si>
    <t>BS_TOT_LIAB2(FPT=A,FPR=range(2010,2023))</t>
  </si>
  <si>
    <t>Investment Banking &amp; Brokerage</t>
  </si>
  <si>
    <t>Retail Net Revenue</t>
  </si>
  <si>
    <t>Wholesale Net Revenue</t>
  </si>
  <si>
    <t>NA</t>
  </si>
  <si>
    <t>SEG0000670184 Segment</t>
  </si>
  <si>
    <t>SEG0000670159 Segment</t>
  </si>
  <si>
    <t>SEG0000670185 Segment</t>
  </si>
  <si>
    <t xml:space="preserve">Zakat </t>
  </si>
  <si>
    <t>IS_NET_REV_INCL_EXCL_CRT_ITEMS</t>
  </si>
  <si>
    <t>IS_NET_REV_INCL_EXCL_CRT_ITEMS(FPT=A,FPR=range(2010,2023))</t>
  </si>
  <si>
    <t xml:space="preserve">Retail Liabilities </t>
  </si>
  <si>
    <t xml:space="preserve">Wholesale Liabilities </t>
  </si>
  <si>
    <t>Net Interest Income</t>
  </si>
  <si>
    <t>Net Exchange Income</t>
  </si>
  <si>
    <t xml:space="preserve">GA Expenses </t>
  </si>
  <si>
    <t>Operating Exenses</t>
  </si>
  <si>
    <t>Impairment (Provisions)</t>
  </si>
  <si>
    <t>Net PreTax Income</t>
  </si>
  <si>
    <t>Net Interest Margin (NIM)</t>
  </si>
  <si>
    <t>Return on Equity</t>
  </si>
  <si>
    <t>Q1_2010</t>
  </si>
  <si>
    <t>Q2_2010</t>
  </si>
  <si>
    <t>Q3_2010</t>
  </si>
  <si>
    <t>Q4_2010</t>
  </si>
  <si>
    <t>Q1_2011</t>
  </si>
  <si>
    <t>Q2_2011</t>
  </si>
  <si>
    <t>Q3_2011</t>
  </si>
  <si>
    <t>Q4_2011</t>
  </si>
  <si>
    <t>Q1_2012</t>
  </si>
  <si>
    <t>Q2_2012</t>
  </si>
  <si>
    <t>Q3_2012</t>
  </si>
  <si>
    <t>Q4_2012</t>
  </si>
  <si>
    <t>Q1_2013</t>
  </si>
  <si>
    <t>Q2_2013</t>
  </si>
  <si>
    <t>Q3_2013</t>
  </si>
  <si>
    <t>Q4_2013</t>
  </si>
  <si>
    <t>Q1_2014</t>
  </si>
  <si>
    <t>Q2_2014</t>
  </si>
  <si>
    <t>Q3_2014</t>
  </si>
  <si>
    <t>Q4_2014</t>
  </si>
  <si>
    <t>Q1_2015</t>
  </si>
  <si>
    <t>Q2_2015</t>
  </si>
  <si>
    <t>Q3_2015</t>
  </si>
  <si>
    <t>Q4_2015</t>
  </si>
  <si>
    <t>Q1_2016</t>
  </si>
  <si>
    <t>Q2_2016</t>
  </si>
  <si>
    <t>Q3_2016</t>
  </si>
  <si>
    <t>Q4_2016</t>
  </si>
  <si>
    <t>Q1_2017</t>
  </si>
  <si>
    <t>Q2_2017</t>
  </si>
  <si>
    <t>Q3_2017</t>
  </si>
  <si>
    <t>Q4_2017</t>
  </si>
  <si>
    <t>Q1_2018</t>
  </si>
  <si>
    <t>Q2_2018</t>
  </si>
  <si>
    <t>Q3_2018</t>
  </si>
  <si>
    <t>Q4_2018</t>
  </si>
  <si>
    <t>Q1_2019</t>
  </si>
  <si>
    <t>Q2_2019</t>
  </si>
  <si>
    <t>Q3_2019</t>
  </si>
  <si>
    <t>Q4_2019</t>
  </si>
  <si>
    <t>Q1_2020</t>
  </si>
  <si>
    <t>Q2_2020</t>
  </si>
  <si>
    <t>Q3_2020</t>
  </si>
  <si>
    <t>Q4_2020</t>
  </si>
  <si>
    <t>Q1_2021</t>
  </si>
  <si>
    <t>Q2_2021</t>
  </si>
  <si>
    <t>Q3_2021</t>
  </si>
  <si>
    <t>Q4_2021</t>
  </si>
  <si>
    <t>Q1_2022</t>
  </si>
  <si>
    <t>Q2_2022</t>
  </si>
  <si>
    <t>Q3_2022</t>
  </si>
  <si>
    <t>Q4_2022</t>
  </si>
  <si>
    <t>Q1_2023</t>
  </si>
  <si>
    <t>Q2_2023</t>
  </si>
  <si>
    <t>Q3_2023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</si>
</sst>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-* #,##0.00\ _ر_._س_._‏_-;\-* #,##0.00\ _ر_._س_._‏_-;_-* &quot;-&quot;??\ _ر_._س_._‏_-;_-@_-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165" fontId="1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4" fontId="10" fillId="9" borderId="3">
      <alignment horizontal="right"/>
    </xf>
  </cellStyleXfs>
  <cellXfs count="27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0" fontId="0" fillId="0" borderId="1" xfId="0" applyBorder="1"/>
    <xf numFmtId="166" fontId="0" fillId="0" borderId="1" xfId="1" applyNumberFormat="1" applyFont="1" applyBorder="1"/>
    <xf numFmtId="0" fontId="6" fillId="3" borderId="0" xfId="0" applyFont="1" applyFill="1"/>
    <xf numFmtId="0" fontId="7" fillId="4" borderId="0" xfId="0" applyFont="1" applyFill="1"/>
    <xf numFmtId="0" fontId="7" fillId="4" borderId="1" xfId="0" applyFont="1" applyFill="1" applyBorder="1"/>
    <xf numFmtId="166" fontId="4" fillId="5" borderId="0" xfId="1" applyNumberFormat="1" applyFont="1" applyFill="1"/>
    <xf numFmtId="0" fontId="0" fillId="6" borderId="0" xfId="0" applyFill="1"/>
    <xf numFmtId="0" fontId="0" fillId="6" borderId="1" xfId="0" applyFill="1" applyBorder="1"/>
    <xf numFmtId="166" fontId="4" fillId="5" borderId="2" xfId="1" applyNumberFormat="1" applyFont="1" applyFill="1" applyBorder="1"/>
    <xf numFmtId="166" fontId="0" fillId="0" borderId="2" xfId="1" applyNumberFormat="1" applyFont="1" applyBorder="1"/>
    <xf numFmtId="0" fontId="0" fillId="0" borderId="2" xfId="0" applyBorder="1"/>
    <xf numFmtId="0" fontId="0" fillId="6" borderId="2" xfId="0" applyFill="1" applyBorder="1"/>
    <xf numFmtId="0" fontId="2" fillId="7" borderId="0" xfId="0" applyFont="1" applyFill="1"/>
    <xf numFmtId="0" fontId="2" fillId="8" borderId="0" xfId="0" applyFont="1" applyFill="1"/>
    <xf numFmtId="0" fontId="0" fillId="4" borderId="0" xfId="0" applyFill="1"/>
    <xf numFmtId="166" fontId="0" fillId="4" borderId="0" xfId="1" applyNumberFormat="1" applyFont="1" applyFill="1" applyBorder="1"/>
    <xf numFmtId="0" fontId="0" fillId="4" borderId="1" xfId="0" applyFill="1" applyBorder="1"/>
    <xf numFmtId="166" fontId="0" fillId="4" borderId="1" xfId="1" applyNumberFormat="1" applyFont="1" applyFill="1" applyBorder="1"/>
    <xf numFmtId="166" fontId="0" fillId="6" borderId="0" xfId="1" applyNumberFormat="1" applyFont="1" applyFill="1"/>
    <xf numFmtId="166" fontId="0" fillId="6" borderId="1" xfId="1" applyNumberFormat="1" applyFont="1" applyFill="1" applyBorder="1"/>
    <xf numFmtId="0" fontId="11" fillId="4" borderId="0" xfId="0" applyFont="1" applyFill="1"/>
    <xf numFmtId="0" fontId="9" fillId="6" borderId="0" xfId="0" applyFont="1" applyFill="1"/>
    <xf numFmtId="166" fontId="8" fillId="5" borderId="0" xfId="1" applyNumberFormat="1" applyFont="1" applyFill="1"/>
    <xf numFmtId="0" fontId="2" fillId="2" borderId="0" xfId="0" applyFont="1" applyFill="1" applyAlignment="1">
      <alignment horizontal="center"/>
    </xf>
  </cellXfs>
  <cellStyles count="16">
    <cellStyle name="Comma" xfId="1" builtinId="3"/>
    <cellStyle name="Comma 2" xfId="8" xr:uid="{89F1CC21-FAE9-4B01-A243-90B7690FD2FF}"/>
    <cellStyle name="Comma 3" xfId="5" xr:uid="{B56A5C56-3410-46B0-9EBD-7709AAC2856C}"/>
    <cellStyle name="Comma 4" xfId="3" xr:uid="{CF20EBDE-28A5-4183-A94C-D0ECE59F5A4F}"/>
    <cellStyle name="Comma 4 2" xfId="7" xr:uid="{F274E191-5C43-4ABE-AD61-C0E56F669D74}"/>
    <cellStyle name="Comma 7" xfId="11" xr:uid="{B2E7AE58-61B6-4A7E-AFE2-79A4B665BBDF}"/>
    <cellStyle name="fa_data_standard_2_grouped" xfId="15" xr:uid="{AE9FBD18-59A5-4F09-B83E-7A6915B76D7F}"/>
    <cellStyle name="Normal" xfId="0" builtinId="0"/>
    <cellStyle name="Normal 2" xfId="4" xr:uid="{FE65CB47-AA4F-49F6-A65C-89BC400C245B}"/>
    <cellStyle name="Normal 2 2 2" xfId="14" xr:uid="{65D7ADE7-48C9-4968-A6FD-CA7FC74F7234}"/>
    <cellStyle name="Normal 2 2 3" xfId="13" xr:uid="{71CD0414-4B46-4D41-AE7B-07E149171F15}"/>
    <cellStyle name="Normal 2 3" xfId="9" xr:uid="{F7A509F5-D34D-4659-8BAA-CF8BED1A40C7}"/>
    <cellStyle name="عادي 2 2 3" xfId="2" xr:uid="{1272569A-5669-486E-B711-166A8247AAD5}"/>
    <cellStyle name="عادي 2 2 3 2" xfId="6" xr:uid="{38B52685-8CBB-433B-8107-4F1AEE4E8A98}"/>
    <cellStyle name="عادي 2 5 2" xfId="12" xr:uid="{E8E084C0-732A-43BF-8925-AD8DC7AA611F}"/>
    <cellStyle name="عادي 3" xfId="10" xr:uid="{AE54172B-6BC2-48B5-88B2-D9C88FC605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Data...2602122406</v>
        <stp/>
        <stp>BQL|14037943922029365906</stp>
        <tr r="G30" s="36"/>
      </tp>
      <tp t="s">
        <v>#N/A Requesting Data...3438485579</v>
        <stp/>
        <stp>BQL|17496036217181793813</stp>
        <tr r="G27" s="37"/>
      </tp>
      <tp t="s">
        <v>#N/A Requesting Data...3974145242</v>
        <stp/>
        <stp>BQL|11532913664270225189</stp>
        <tr r="G16" s="37"/>
      </tp>
      <tp t="s">
        <v>#N/A Requesting Data...3484664543</v>
        <stp/>
        <stp>BQL|13379809211906877239</stp>
        <tr r="G51" s="37"/>
      </tp>
      <tp t="s">
        <v>#N/A Requesting Data...3350824856</v>
        <stp/>
        <stp>BQL|17418973378812041688</stp>
        <tr r="G18" s="37"/>
      </tp>
      <tp t="s">
        <v>#N/A Requesting Data...3405691131</v>
        <stp/>
        <stp>BQL|14340651080643715571</stp>
        <tr r="G12" s="37"/>
      </tp>
      <tp t="s">
        <v>#N/A Requesting Data...2978361520</v>
        <stp/>
        <stp>BQL|11630147516239735453</stp>
        <tr r="G6" s="36"/>
      </tp>
      <tp t="s">
        <v>#N/A Requesting Data...2907803332</v>
        <stp/>
        <stp>BQL|10685983556212291264</stp>
        <tr r="G40" s="37"/>
      </tp>
      <tp t="s">
        <v>#N/A Requesting Data...2873743207</v>
        <stp/>
        <stp>BQL|17448264321203960847</stp>
        <tr r="G53" s="37"/>
      </tp>
      <tp t="s">
        <v>#N/A Requesting Data...3452763185</v>
        <stp/>
        <stp>BQL|18426932691041504580</stp>
        <tr r="G45" s="37"/>
      </tp>
      <tp t="s">
        <v>#N/A Requesting Data...2808277202</v>
        <stp/>
        <stp>BQL|18048003102154949006</stp>
        <tr r="G31" s="36"/>
      </tp>
      <tp t="s">
        <v>#N/A Requesting Data...3380719535</v>
        <stp/>
        <stp>BQL|18122000624345100454</stp>
        <tr r="G26" s="37"/>
      </tp>
      <tp t="s">
        <v>#N/A Requesting Data...2591294571</v>
        <stp/>
        <stp>BQL|16746249201459939683</stp>
        <tr r="G21" s="36"/>
      </tp>
      <tp t="s">
        <v>#N/A Requesting Data...3137538458</v>
        <stp/>
        <stp>BQL|14568104215506360901</stp>
        <tr r="C17" s="35"/>
      </tp>
      <tp t="s">
        <v>#N/A Requesting Data...3519927314</v>
        <stp/>
        <stp>BQL|14457472097387011563</stp>
        <tr r="G61" s="36"/>
      </tp>
      <tp t="s">
        <v>#N/A Requesting Data...3013844907</v>
        <stp/>
        <stp>BQL|14526475211982499882</stp>
        <tr r="G11" s="36"/>
      </tp>
      <tp t="s">
        <v>#N/A Requesting Data...3307387386</v>
        <stp/>
        <stp>BQL|18388980626861840827</stp>
        <tr r="G22" s="37"/>
      </tp>
      <tp t="s">
        <v>#N/A Requesting Data...4011136946</v>
        <stp/>
        <stp>BQL|18143214591043489950</stp>
        <tr r="G58" s="36"/>
      </tp>
      <tp t="s">
        <v>#N/A Requesting Data...4097348326</v>
        <stp/>
        <stp>BQL|15347135085790458484</stp>
        <tr r="G10" s="36"/>
      </tp>
      <tp t="s">
        <v>#N/A Requesting Data...3433141556</v>
        <stp/>
        <stp>BQL|10802864810113213271</stp>
        <tr r="G37" s="37"/>
      </tp>
      <tp t="s">
        <v>#N/A Requesting Data...3430088095</v>
        <stp/>
        <stp>BQL|11926449237598433643</stp>
        <tr r="G36" s="36"/>
      </tp>
      <tp t="s">
        <v>#N/A Requesting Data...4170731206</v>
        <stp/>
        <stp>BQL|13954722645382256597</stp>
        <tr r="G33" s="36"/>
      </tp>
      <tp t="s">
        <v>#N/A Requesting Data...2872679918</v>
        <stp/>
        <stp>BQL|14046698575353953111</stp>
        <tr r="G56" s="37"/>
      </tp>
      <tp t="s">
        <v>#N/A Requesting Data...2837388824</v>
        <stp/>
        <stp>BQL|15402000081533159938</stp>
        <tr r="G2" s="37"/>
      </tp>
      <tp t="s">
        <v>#N/A Requesting Data...2672061234</v>
        <stp/>
        <stp>BQL|17393578031292088476</stp>
        <tr r="G34" s="37"/>
      </tp>
      <tp t="s">
        <v>#N/A Requesting Data...4038367475</v>
        <stp/>
        <stp>BQL|17522858340025416860</stp>
        <tr r="G42" s="36"/>
      </tp>
      <tp t="s">
        <v>#N/A Requesting Data...3635453942</v>
        <stp/>
        <stp>BQL|10083653900651458131</stp>
        <tr r="G8" s="36"/>
      </tp>
      <tp t="s">
        <v>#N/A Requesting Data...2845329216</v>
        <stp/>
        <stp>BQL|11548305650549146892</stp>
        <tr r="G18" s="36"/>
      </tp>
      <tp t="s">
        <v>#N/A Requesting Data...3816372958</v>
        <stp/>
        <stp>BQL|15691131045353812571</stp>
        <tr r="G26" s="36"/>
      </tp>
      <tp t="s">
        <v>#N/A Requesting Data...4232972929</v>
        <stp/>
        <stp>BQL|16942502604916984043</stp>
        <tr r="G10" s="37"/>
      </tp>
      <tp t="s">
        <v>#N/A Requesting Data...2930563765</v>
        <stp/>
        <stp>BQL|15410715558232625087</stp>
        <tr r="G4" s="36"/>
      </tp>
      <tp t="s">
        <v>#N/A Requesting Data...4016212294</v>
        <stp/>
        <stp>BQL|11069291450306716522</stp>
        <tr r="C12" s="35"/>
      </tp>
      <tp t="s">
        <v>#N/A Requesting Data...3089008111</v>
        <stp/>
        <stp>BQL|17433984296553144153</stp>
        <tr r="G55" s="36"/>
      </tp>
      <tp t="s">
        <v>#N/A Requesting Data...2896813346</v>
        <stp/>
        <stp>BQL|15258345864314327187</stp>
        <tr r="G44" s="36"/>
      </tp>
      <tp t="s">
        <v>#N/A Requesting Data...2783831116</v>
        <stp/>
        <stp>BQL|11170734226804470462</stp>
        <tr r="G17" s="37"/>
      </tp>
      <tp t="s">
        <v>#N/A Requesting Data...3080691093</v>
        <stp/>
        <stp>BQL|12170697002195303582</stp>
        <tr r="G38" s="36"/>
      </tp>
      <tp t="s">
        <v>#N/A Requesting Data...3635721429</v>
        <stp/>
        <stp>BQL|16107883415342514990</stp>
        <tr r="G54" s="37"/>
      </tp>
      <tp t="s">
        <v>#N/A Requesting Data...4168950922</v>
        <stp/>
        <stp>BQL|10684482234695847614</stp>
        <tr r="G49" s="36"/>
      </tp>
      <tp t="s">
        <v>#N/A Requesting Data...3136472943</v>
        <stp/>
        <stp>BQL|12405564198872152824</stp>
        <tr r="G43" s="36"/>
      </tp>
      <tp t="s">
        <v>#N/A Requesting Data...4244014488</v>
        <stp/>
        <stp>BQL|12356617237786995558</stp>
        <tr r="C4" s="35"/>
      </tp>
      <tp t="s">
        <v>#N/A Requesting Data...4090927351</v>
        <stp/>
        <stp>BQL|14248757620776278475</stp>
        <tr r="G57" s="36"/>
      </tp>
      <tp t="s">
        <v>#N/A Requesting Data...3597809260</v>
        <stp/>
        <stp>BQL|15741614257091917455</stp>
        <tr r="G38" s="37"/>
      </tp>
      <tp t="s">
        <v>#N/A Requesting Data...2864796637</v>
        <stp/>
        <stp>BQL|17237099969445968602</stp>
        <tr r="G47" s="37"/>
      </tp>
      <tp t="s">
        <v>#N/A Requesting Data...2989945297</v>
        <stp/>
        <stp>BQL|14502344974247979579</stp>
        <tr r="G19" s="37"/>
      </tp>
      <tp t="s">
        <v>#N/A Requesting Data...3630584756</v>
        <stp/>
        <stp>BQL|18013672939187672827</stp>
        <tr r="G60" s="36"/>
      </tp>
      <tp t="s">
        <v>#N/A Requesting Data...2989307932</v>
        <stp/>
        <stp>BQL|10309241346727298061</stp>
        <tr r="G50" s="37"/>
      </tp>
      <tp t="s">
        <v>#N/A Requesting Data...3282441092</v>
        <stp/>
        <stp>BQL|13563361436522676075</stp>
        <tr r="G5" s="36"/>
      </tp>
      <tp t="s">
        <v>#N/A Requesting Data...2750731331</v>
        <stp/>
        <stp>BQL|13357156466975763061</stp>
        <tr r="G50" s="36"/>
      </tp>
      <tp t="s">
        <v>#N/A Requesting Data...3585287215</v>
        <stp/>
        <stp>BQL|12017456683488496707</stp>
        <tr r="G24" s="36"/>
      </tp>
      <tp t="s">
        <v>#N/A Requesting Data...2941875546</v>
        <stp/>
        <stp>BQL|13051819142476763885</stp>
        <tr r="G2" s="36"/>
      </tp>
      <tp t="s">
        <v>#N/A Requesting Data...3619139228</v>
        <stp/>
        <stp>BQL|10677094963816417140</stp>
        <tr r="G53" s="36"/>
      </tp>
      <tp t="s">
        <v>#N/A Requesting Data...3821582668</v>
        <stp/>
        <stp>BQL|13360765697679257585</stp>
        <tr r="G40" s="36"/>
      </tp>
      <tp t="s">
        <v>#N/A Requesting Data...3587654230</v>
        <stp/>
        <stp>BQL|11932549914463660641</stp>
        <tr r="G24" s="37"/>
      </tp>
      <tp t="e">
        <v>#N/A</v>
        <stp/>
        <stp>BDH|12134920380610261909</stp>
        <tr r="E138" s="19"/>
      </tp>
      <tp t="e">
        <v>#N/A</v>
        <stp/>
        <stp>BDH|14027997269706735762</stp>
        <tr r="E92" s="7"/>
      </tp>
      <tp t="e">
        <v>#N/A</v>
        <stp/>
        <stp>BDH|15206322770333373826</stp>
        <tr r="E132" s="11"/>
      </tp>
      <tp t="e">
        <v>#N/A</v>
        <stp/>
        <stp>BDH|12704360080335917697</stp>
        <tr r="E154" s="20"/>
      </tp>
      <tp t="e">
        <v>#N/A</v>
        <stp/>
        <stp>BDH|15724712253185490817</stp>
        <tr r="E196" s="11"/>
      </tp>
      <tp t="e">
        <v>#N/A</v>
        <stp/>
        <stp>BDH|12535100106399554052</stp>
        <tr r="E104" s="19"/>
      </tp>
      <tp t="e">
        <v>#N/A</v>
        <stp/>
        <stp>BDH|11719609830918152646</stp>
        <tr r="E80" s="11"/>
      </tp>
      <tp t="e">
        <v>#N/A</v>
        <stp/>
        <stp>BDH|14479278062538769234</stp>
        <tr r="E5" s="7"/>
      </tp>
      <tp t="e">
        <v>#N/A</v>
        <stp/>
        <stp>BDH|14996841808363232531</stp>
        <tr r="E167" s="20"/>
      </tp>
      <tp t="e">
        <v>#N/A</v>
        <stp/>
        <stp>BDH|10157830024128555878</stp>
        <tr r="E112" s="11"/>
      </tp>
      <tp t="e">
        <v>#N/A</v>
        <stp/>
        <stp>BDH|11737685258338290010</stp>
        <tr r="E122" s="20"/>
      </tp>
      <tp t="e">
        <v>#N/A</v>
        <stp/>
        <stp>BDH|10490412293650752767</stp>
        <tr r="E147" s="19"/>
      </tp>
      <tp t="e">
        <v>#N/A</v>
        <stp/>
        <stp>BDH|11705519020575817983</stp>
        <tr r="E68" s="22"/>
      </tp>
      <tp t="e">
        <v>#N/A</v>
        <stp/>
        <stp>BDH|10212815976996099337</stp>
        <tr r="E60" s="11"/>
      </tp>
      <tp t="e">
        <v>#N/A</v>
        <stp/>
        <stp>BDH|10860780151690885805</stp>
        <tr r="E117" s="7"/>
      </tp>
      <tp t="e">
        <v>#N/A</v>
        <stp/>
        <stp>BDH|10707373680577187688</stp>
        <tr r="E85" s="20"/>
      </tp>
      <tp t="e">
        <v>#N/A</v>
        <stp/>
        <stp>BDH|10759424998953650435</stp>
        <tr r="E14" s="14"/>
      </tp>
      <tp t="e">
        <v>#N/A</v>
        <stp/>
        <stp>BDH|16645176296453707780</stp>
        <tr r="E183" s="11"/>
      </tp>
      <tp t="e">
        <v>#N/A</v>
        <stp/>
        <stp>BDH|13636118533089987268</stp>
        <tr r="E41" s="22"/>
      </tp>
      <tp t="e">
        <v>#N/A</v>
        <stp/>
        <stp>BDH|18308125643115961209</stp>
        <tr r="E20" s="14"/>
      </tp>
      <tp t="e">
        <v>#N/A</v>
        <stp/>
        <stp>BDH|14938433890004779769</stp>
        <tr r="E97" s="14"/>
      </tp>
      <tp t="e">
        <v>#N/A</v>
        <stp/>
        <stp>BDH|16752757279269410556</stp>
        <tr r="E13" s="19"/>
      </tp>
      <tp t="e">
        <v>#N/A</v>
        <stp/>
        <stp>BDH|14880727087360748140</stp>
        <tr r="E33" s="14"/>
      </tp>
      <tp t="e">
        <v>#N/A</v>
        <stp/>
        <stp>BDH|13959148792587891772</stp>
        <tr r="E90" s="22"/>
      </tp>
      <tp t="e">
        <v>#N/A</v>
        <stp/>
        <stp>BDH|13711376300758269310</stp>
        <tr r="E134" s="20"/>
      </tp>
      <tp t="e">
        <v>#N/A</v>
        <stp/>
        <stp>BDH|10235490615128874646</stp>
        <tr r="E83" s="7"/>
      </tp>
      <tp t="e">
        <v>#N/A</v>
        <stp/>
        <stp>BDH|12963894097810080825</stp>
        <tr r="E149" s="19"/>
      </tp>
      <tp t="e">
        <v>#N/A</v>
        <stp/>
        <stp>BDH|11593889443234843230</stp>
        <tr r="E12" s="20"/>
      </tp>
      <tp t="e">
        <v>#N/A</v>
        <stp/>
        <stp>BDH|11654670081973767705</stp>
        <tr r="E92" s="22"/>
      </tp>
      <tp t="e">
        <v>#N/A</v>
        <stp/>
        <stp>BDH|17794260187627585149</stp>
        <tr r="E42" s="11"/>
      </tp>
      <tp t="e">
        <v>#N/A</v>
        <stp/>
        <stp>BDH|12387945596610764910</stp>
        <tr r="E38" s="7"/>
      </tp>
      <tp t="e">
        <v>#N/A</v>
        <stp/>
        <stp>BDH|11916441232429813403</stp>
        <tr r="E58" s="22"/>
      </tp>
      <tp t="e">
        <v>#N/A</v>
        <stp/>
        <stp>BDH|14282760248808353498</stp>
        <tr r="E42" s="22"/>
      </tp>
      <tp t="e">
        <v>#N/A</v>
        <stp/>
        <stp>BDH|16336777289562320081</stp>
        <tr r="E28" s="7"/>
      </tp>
      <tp t="e">
        <v>#N/A</v>
        <stp/>
        <stp>BDH|10095409364411844858</stp>
        <tr r="E83" s="11"/>
      </tp>
      <tp t="e">
        <v>#N/A</v>
        <stp/>
        <stp>BDH|12866332822331638944</stp>
        <tr r="E107" s="19"/>
      </tp>
      <tp t="e">
        <v>#N/A</v>
        <stp/>
        <stp>BDH|17982501615480366858</stp>
        <tr r="E169" s="11"/>
      </tp>
      <tp t="e">
        <v>#N/A</v>
        <stp/>
        <stp>BDH|16682884420544196350</stp>
        <tr r="E58" s="14"/>
      </tp>
      <tp t="e">
        <v>#N/A</v>
        <stp/>
        <stp>BDH|11630982411795588754</stp>
        <tr r="E17" s="20"/>
      </tp>
      <tp t="e">
        <v>#N/A</v>
        <stp/>
        <stp>BDH|11951182287094312445</stp>
        <tr r="E68" s="20"/>
      </tp>
      <tp t="e">
        <v>#N/A</v>
        <stp/>
        <stp>BDH|14563461116058091149</stp>
        <tr r="E109" s="20"/>
      </tp>
      <tp t="e">
        <v>#N/A</v>
        <stp/>
        <stp>BDH|17124530493400842398</stp>
        <tr r="E13" s="7"/>
      </tp>
      <tp t="e">
        <v>#N/A</v>
        <stp/>
        <stp>BDH|11024917606530484030</stp>
        <tr r="E157" s="19"/>
      </tp>
      <tp t="e">
        <v>#N/A</v>
        <stp/>
        <stp>BDH|15368377654658171322</stp>
        <tr r="E32" s="11"/>
      </tp>
      <tp t="e">
        <v>#N/A</v>
        <stp/>
        <stp>BDH|10218908857136063277</stp>
        <tr r="E165" s="11"/>
      </tp>
      <tp t="e">
        <v>#N/A</v>
        <stp/>
        <stp>BDH|13614804554845326347</stp>
        <tr r="E56" s="11"/>
      </tp>
      <tp t="e">
        <v>#N/A</v>
        <stp/>
        <stp>BDH|14808994317076729251</stp>
        <tr r="E61" s="11"/>
      </tp>
      <tp t="e">
        <v>#N/A</v>
        <stp/>
        <stp>BDH|15473833569236029596</stp>
        <tr r="E161" s="20"/>
      </tp>
      <tp t="e">
        <v>#N/A</v>
        <stp/>
        <stp>BDH|14663493891478386947</stp>
        <tr r="E115" s="20"/>
      </tp>
      <tp t="e">
        <v>#N/A</v>
        <stp/>
        <stp>BDH|14237248085626131092</stp>
        <tr r="E29" s="14"/>
      </tp>
      <tp t="e">
        <v>#N/A</v>
        <stp/>
        <stp>BDH|15951127694283111642</stp>
        <tr r="E8" s="7"/>
      </tp>
      <tp t="e">
        <v>#N/A</v>
        <stp/>
        <stp>BDH|16814529235278180040</stp>
        <tr r="E49" s="11"/>
      </tp>
      <tp t="e">
        <v>#N/A</v>
        <stp/>
        <stp>BDH|15536938485109900578</stp>
        <tr r="E89" s="14"/>
      </tp>
      <tp t="e">
        <v>#N/A</v>
        <stp/>
        <stp>BDH|12873486291496870144</stp>
        <tr r="E50" s="7"/>
      </tp>
      <tp t="e">
        <v>#N/A</v>
        <stp/>
        <stp>BDH|17272012428249711405</stp>
        <tr r="E140" s="7"/>
      </tp>
      <tp t="e">
        <v>#N/A</v>
        <stp/>
        <stp>BDH|18217277129344273422</stp>
        <tr r="E28" s="11"/>
      </tp>
      <tp t="e">
        <v>#N/A</v>
        <stp/>
        <stp>BDH|11076367741159183788</stp>
        <tr r="E94" s="7"/>
      </tp>
      <tp t="e">
        <v>#N/A</v>
        <stp/>
        <stp>BDH|12656950407966393590</stp>
        <tr r="E71" s="14"/>
      </tp>
      <tp t="e">
        <v>#N/A</v>
        <stp/>
        <stp>BDH|13924698954080600919</stp>
        <tr r="E12" s="22"/>
      </tp>
      <tp t="e">
        <v>#N/A</v>
        <stp/>
        <stp>BDH|11670996061947807044</stp>
        <tr r="E97" s="20"/>
      </tp>
      <tp t="e">
        <v>#N/A</v>
        <stp/>
        <stp>BDH|16200265035098544660</stp>
        <tr r="E142" s="11"/>
      </tp>
      <tp t="e">
        <v>#N/A</v>
        <stp/>
        <stp>BDH|11479564372128399261</stp>
        <tr r="E88" s="20"/>
      </tp>
      <tp t="e">
        <v>#N/A</v>
        <stp/>
        <stp>BDH|10747324226380194873</stp>
        <tr r="E136" s="20"/>
      </tp>
      <tp t="e">
        <v>#N/A</v>
        <stp/>
        <stp>BDH|17691373223676352944</stp>
        <tr r="E2" s="20"/>
      </tp>
      <tp t="e">
        <v>#N/A</v>
        <stp/>
        <stp>BDH|16461616202481540861</stp>
        <tr r="E24" s="20"/>
      </tp>
      <tp t="e">
        <v>#N/A</v>
        <stp/>
        <stp>BDH|17058676412380762960</stp>
        <tr r="E98" s="7"/>
      </tp>
      <tp t="e">
        <v>#N/A</v>
        <stp/>
        <stp>BDH|17320753732078020237</stp>
        <tr r="E44" s="19"/>
      </tp>
      <tp t="e">
        <v>#N/A</v>
        <stp/>
        <stp>BDH|13892817372017156232</stp>
        <tr r="E29" s="19"/>
      </tp>
      <tp t="e">
        <v>#N/A</v>
        <stp/>
        <stp>BDH|10907671174718798047</stp>
        <tr r="E62" s="22"/>
      </tp>
      <tp t="e">
        <v>#N/A</v>
        <stp/>
        <stp>BDH|17682375079933407953</stp>
        <tr r="E135" s="11"/>
      </tp>
      <tp t="e">
        <v>#N/A</v>
        <stp/>
        <stp>BDH|17250288597994670138</stp>
        <tr r="E88" s="22"/>
      </tp>
      <tp t="e">
        <v>#N/A</v>
        <stp/>
        <stp>BDH|12488662428347716857</stp>
        <tr r="E45" s="20"/>
      </tp>
      <tp t="e">
        <v>#N/A</v>
        <stp/>
        <stp>BDH|13971101953938501678</stp>
        <tr r="E21" s="14"/>
      </tp>
      <tp t="e">
        <v>#N/A</v>
        <stp/>
        <stp>BDH|10053012898336620651</stp>
        <tr r="E146" s="19"/>
      </tp>
      <tp t="e">
        <v>#N/A</v>
        <stp/>
        <stp>BDH|10199564368128715251</stp>
        <tr r="E41" s="11"/>
      </tp>
      <tp t="e">
        <v>#N/A</v>
        <stp/>
        <stp>BDH|17654877129894597007</stp>
        <tr r="E4" s="19"/>
      </tp>
      <tp t="e">
        <v>#N/A</v>
        <stp/>
        <stp>BDH|17784959062199929879</stp>
        <tr r="E53" s="14"/>
      </tp>
      <tp t="e">
        <v>#N/A</v>
        <stp/>
        <stp>BDH|17183071440914078977</stp>
        <tr r="E122" s="19"/>
      </tp>
      <tp t="e">
        <v>#N/A</v>
        <stp/>
        <stp>BDH|12600103365053755851</stp>
        <tr r="E192" s="11"/>
      </tp>
      <tp t="e">
        <v>#N/A</v>
        <stp/>
        <stp>BDH|15502303435032350922</stp>
        <tr r="E97" s="11"/>
      </tp>
      <tp t="e">
        <v>#N/A</v>
        <stp/>
        <stp>BDH|15072768099124865170</stp>
        <tr r="E113" s="20"/>
      </tp>
      <tp t="e">
        <v>#N/A</v>
        <stp/>
        <stp>BDH|12609247100016998891</stp>
        <tr r="E19" s="14"/>
      </tp>
      <tp t="e">
        <v>#N/A</v>
        <stp/>
        <stp>BDH|10888665531878900346</stp>
        <tr r="E200" s="20"/>
      </tp>
      <tp t="e">
        <v>#N/A</v>
        <stp/>
        <stp>BDH|13391285589394069377</stp>
        <tr r="E36" s="14"/>
      </tp>
      <tp t="e">
        <v>#N/A</v>
        <stp/>
        <stp>BDH|15941896474652477656</stp>
        <tr r="E87" s="20"/>
      </tp>
      <tp t="e">
        <v>#N/A</v>
        <stp/>
        <stp>BDH|15663075082417620410</stp>
        <tr r="E133" s="19"/>
      </tp>
      <tp t="e">
        <v>#N/A</v>
        <stp/>
        <stp>BDH|10898908577215196592</stp>
        <tr r="E36" s="7"/>
      </tp>
      <tp t="e">
        <v>#N/A</v>
        <stp/>
        <stp>BDH|18311593670422802647</stp>
        <tr r="E50" s="19"/>
      </tp>
      <tp t="e">
        <v>#N/A</v>
        <stp/>
        <stp>BDH|17380915716630568179</stp>
        <tr r="E38" s="19"/>
      </tp>
      <tp t="e">
        <v>#N/A</v>
        <stp/>
        <stp>BDH|12488775295311656392</stp>
        <tr r="E27" s="20"/>
      </tp>
      <tp t="e">
        <v>#N/A</v>
        <stp/>
        <stp>BDH|11612490281445794602</stp>
        <tr r="E63" s="7"/>
      </tp>
      <tp t="e">
        <v>#N/A</v>
        <stp/>
        <stp>BDH|13318759292812953148</stp>
        <tr r="E23" s="20"/>
      </tp>
      <tp t="e">
        <v>#N/A</v>
        <stp/>
        <stp>BDH|11166675558148633415</stp>
        <tr r="E6" s="11"/>
      </tp>
      <tp t="e">
        <v>#N/A</v>
        <stp/>
        <stp>BDH|15293767569462160846</stp>
        <tr r="E148" s="20"/>
      </tp>
      <tp t="e">
        <v>#N/A</v>
        <stp/>
        <stp>BDH|18157118318174652251</stp>
        <tr r="E64" s="19"/>
      </tp>
      <tp t="e">
        <v>#N/A</v>
        <stp/>
        <stp>BDH|11573811183457965858</stp>
        <tr r="E184" s="11"/>
      </tp>
      <tp t="e">
        <v>#N/A</v>
        <stp/>
        <stp>BDH|16328923214537662781</stp>
        <tr r="E99" s="14"/>
      </tp>
      <tp t="e">
        <v>#N/A</v>
        <stp/>
        <stp>BDH|12434916907444958110</stp>
        <tr r="E95" s="19"/>
      </tp>
      <tp t="e">
        <v>#N/A</v>
        <stp/>
        <stp>BDH|15620077953128754683</stp>
        <tr r="E58" s="19"/>
      </tp>
      <tp t="e">
        <v>#N/A</v>
        <stp/>
        <stp>BDH|14022677622079851719</stp>
        <tr r="E67" s="20"/>
      </tp>
      <tp t="e">
        <v>#N/A</v>
        <stp/>
        <stp>BDH|17030423086037034280</stp>
        <tr r="E16" s="20"/>
      </tp>
      <tp t="e">
        <v>#N/A</v>
        <stp/>
        <stp>BDH|16637077299170408138</stp>
        <tr r="E40" s="19"/>
      </tp>
      <tp t="e">
        <v>#N/A</v>
        <stp/>
        <stp>BDH|10244122436988007487</stp>
        <tr r="E83" s="14"/>
      </tp>
      <tp t="e">
        <v>#N/A</v>
        <stp/>
        <stp>BDH|12497253103496941852</stp>
        <tr r="E112" s="19"/>
      </tp>
      <tp t="e">
        <v>#N/A</v>
        <stp/>
        <stp>BDH|17421459798382688613</stp>
        <tr r="E41" s="14"/>
      </tp>
      <tp t="e">
        <v>#N/A</v>
        <stp/>
        <stp>BDH|17541161095365095488</stp>
        <tr r="E141" s="20"/>
      </tp>
      <tp t="e">
        <v>#N/A</v>
        <stp/>
        <stp>BDH|12310170687606655252</stp>
        <tr r="E36" s="20"/>
      </tp>
      <tp t="e">
        <v>#N/A</v>
        <stp/>
        <stp>BDH|11052663144668448455</stp>
        <tr r="E78" s="22"/>
      </tp>
      <tp t="e">
        <v>#N/A</v>
        <stp/>
        <stp>BDH|18442854064529184062</stp>
        <tr r="E64" s="14"/>
      </tp>
      <tp t="e">
        <v>#N/A</v>
        <stp/>
        <stp>BDH|18233980411458044796</stp>
        <tr r="E154" s="11"/>
      </tp>
      <tp t="e">
        <v>#N/A</v>
        <stp/>
        <stp>BDH|10574363765438579276</stp>
        <tr r="E140" s="11"/>
      </tp>
      <tp t="e">
        <v>#N/A</v>
        <stp/>
        <stp>BDH|11063261688303909705</stp>
        <tr r="E183" s="20"/>
      </tp>
      <tp t="e">
        <v>#N/A</v>
        <stp/>
        <stp>BDH|17985904708581063071</stp>
        <tr r="E91" s="19"/>
      </tp>
      <tp t="e">
        <v>#N/A</v>
        <stp/>
        <stp>BDH|14993769091053142663</stp>
        <tr r="E192" s="20"/>
      </tp>
      <tp t="e">
        <v>#N/A</v>
        <stp/>
        <stp>BDH|14598714889591259571</stp>
        <tr r="E105" s="7"/>
      </tp>
      <tp t="e">
        <v>#N/A</v>
        <stp/>
        <stp>BDH|10750492853997008964</stp>
        <tr r="E111" s="19"/>
      </tp>
      <tp t="e">
        <v>#N/A</v>
        <stp/>
        <stp>BDH|15322714783480332595</stp>
        <tr r="E8" s="11"/>
      </tp>
      <tp t="e">
        <v>#N/A</v>
        <stp/>
        <stp>BDH|17429318991343893164</stp>
        <tr r="E25" s="22"/>
      </tp>
      <tp t="e">
        <v>#N/A</v>
        <stp/>
        <stp>BDH|15677325911371167998</stp>
        <tr r="E3" s="14"/>
      </tp>
      <tp t="e">
        <v>#N/A</v>
        <stp/>
        <stp>BDH|16946845248406871326</stp>
        <tr r="E126" s="19"/>
      </tp>
      <tp t="e">
        <v>#N/A</v>
        <stp/>
        <stp>BDH|18359280549590414272</stp>
        <tr r="E72" s="19"/>
      </tp>
      <tp t="e">
        <v>#N/A</v>
        <stp/>
        <stp>BDH|11518169342598524062</stp>
        <tr r="E65" s="14"/>
      </tp>
      <tp t="e">
        <v>#N/A</v>
        <stp/>
        <stp>BDH|18291653783898724211</stp>
        <tr r="E84" s="20"/>
      </tp>
      <tp t="e">
        <v>#N/A</v>
        <stp/>
        <stp>BDH|10339131382950388533</stp>
        <tr r="E167" s="19"/>
      </tp>
      <tp t="e">
        <v>#N/A</v>
        <stp/>
        <stp>BDH|11284833850706641637</stp>
        <tr r="E101" s="22"/>
      </tp>
      <tp t="e">
        <v>#N/A</v>
        <stp/>
        <stp>BDH|11386089020476885971</stp>
        <tr r="E110" s="19"/>
      </tp>
      <tp t="e">
        <v>#N/A</v>
        <stp/>
        <stp>BDH|13483550142989146752</stp>
        <tr r="E142" s="7"/>
      </tp>
      <tp t="e">
        <v>#N/A</v>
        <stp/>
        <stp>BDH|13334204771658029244</stp>
        <tr r="E85" s="22"/>
      </tp>
      <tp t="e">
        <v>#N/A</v>
        <stp/>
        <stp>BDH|18371348519750147667</stp>
        <tr r="E116" s="19"/>
      </tp>
      <tp t="e">
        <v>#N/A</v>
        <stp/>
        <stp>BDH|17211169530089551088</stp>
        <tr r="E25" s="11"/>
      </tp>
      <tp t="e">
        <v>#N/A</v>
        <stp/>
        <stp>BDH|14444683160500767820</stp>
        <tr r="E126" s="11"/>
      </tp>
      <tp t="e">
        <v>#N/A</v>
        <stp/>
        <stp>BDH|13295207290610811410</stp>
        <tr r="E144" s="19"/>
      </tp>
      <tp t="e">
        <v>#N/A</v>
        <stp/>
        <stp>BDH|15035670048873156851</stp>
        <tr r="E55" s="19"/>
      </tp>
      <tp t="e">
        <v>#N/A</v>
        <stp/>
        <stp>BDH|12666496385091664372</stp>
        <tr r="E89" s="20"/>
      </tp>
      <tp t="e">
        <v>#N/A</v>
        <stp/>
        <stp>BDH|17847311292014744564</stp>
        <tr r="E84" s="7"/>
      </tp>
      <tp t="e">
        <v>#N/A</v>
        <stp/>
        <stp>BDH|10617989614957434331</stp>
        <tr r="E124" s="20"/>
      </tp>
      <tp t="e">
        <v>#N/A</v>
        <stp/>
        <stp>BDH|12830004881176043040</stp>
        <tr r="E25" s="20"/>
      </tp>
      <tp t="e">
        <v>#N/A</v>
        <stp/>
        <stp>BDH|13309222088967262268</stp>
        <tr r="E116" s="11"/>
      </tp>
      <tp t="e">
        <v>#N/A</v>
        <stp/>
        <stp>BDH|17191999759504400397</stp>
        <tr r="E66" s="20"/>
      </tp>
      <tp t="e">
        <v>#N/A</v>
        <stp/>
        <stp>BDH|10160149829768482777</stp>
        <tr r="E166" s="11"/>
      </tp>
      <tp t="e">
        <v>#N/A</v>
        <stp/>
        <stp>BDH|17306011281681252301</stp>
        <tr r="E95" s="11"/>
      </tp>
      <tp t="e">
        <v>#N/A</v>
        <stp/>
        <stp>BDH|16827995963740158421</stp>
        <tr r="E193" s="11"/>
      </tp>
      <tp t="e">
        <v>#N/A</v>
        <stp/>
        <stp>BDH|10034008400924814989</stp>
        <tr r="E66" s="14"/>
      </tp>
      <tp t="e">
        <v>#N/A</v>
        <stp/>
        <stp>BDH|10683090879393637931</stp>
        <tr r="E76" s="7"/>
      </tp>
      <tp t="e">
        <v>#N/A</v>
        <stp/>
        <stp>BDH|13133704613821029913</stp>
        <tr r="E109" s="7"/>
      </tp>
      <tp t="e">
        <v>#N/A</v>
        <stp/>
        <stp>BDH|16022790749460144827</stp>
        <tr r="E36" s="22"/>
      </tp>
      <tp t="e">
        <v>#N/A</v>
        <stp/>
        <stp>BDH|15225003916390403937</stp>
        <tr r="E20" s="11"/>
      </tp>
      <tp t="e">
        <v>#N/A</v>
        <stp/>
        <stp>BDH|16630379615088186108</stp>
        <tr r="E185" s="11"/>
      </tp>
      <tp t="e">
        <v>#N/A</v>
        <stp/>
        <stp>BDH|11559905680159988493</stp>
        <tr r="E56" s="22"/>
      </tp>
      <tp t="e">
        <v>#N/A</v>
        <stp/>
        <stp>BDH|17667514023469579441</stp>
        <tr r="E16" s="22"/>
      </tp>
      <tp t="e">
        <v>#N/A</v>
        <stp/>
        <stp>BDH|13174107590094088252</stp>
        <tr r="E55" s="14"/>
      </tp>
      <tp t="e">
        <v>#N/A</v>
        <stp/>
        <stp>BDH|12386669290773535398</stp>
        <tr r="E30" s="22"/>
      </tp>
      <tp t="e">
        <v>#N/A</v>
        <stp/>
        <stp>BDH|17388097475894128973</stp>
        <tr r="E95" s="14"/>
      </tp>
      <tp t="e">
        <v>#N/A</v>
        <stp/>
        <stp>BDH|12382098884971147676</stp>
        <tr r="E73" s="14"/>
      </tp>
      <tp t="e">
        <v>#N/A</v>
        <stp/>
        <stp>BDH|10065456702200825955</stp>
        <tr r="E128" s="7"/>
      </tp>
      <tp t="e">
        <v>#N/A</v>
        <stp/>
        <stp>BDH|18279508929914772606</stp>
        <tr r="E46" s="14"/>
      </tp>
      <tp t="e">
        <v>#N/A</v>
        <stp/>
        <stp>BDH|15157449581851925511</stp>
        <tr r="E58" s="7"/>
      </tp>
      <tp t="e">
        <v>#N/A</v>
        <stp/>
        <stp>BDH|10194185786917547364</stp>
        <tr r="E15" s="22"/>
      </tp>
      <tp t="e">
        <v>#N/A</v>
        <stp/>
        <stp>BDH|14888148817020392974</stp>
        <tr r="E88" s="19"/>
      </tp>
      <tp t="e">
        <v>#N/A</v>
        <stp/>
        <stp>BDH|13695496700322941885</stp>
        <tr r="E127" s="11"/>
      </tp>
      <tp t="e">
        <v>#N/A</v>
        <stp/>
        <stp>BDH|18278500659393639635</stp>
        <tr r="E147" s="7"/>
      </tp>
      <tp t="e">
        <v>#N/A</v>
        <stp/>
        <stp>BDH|11787839745919782679</stp>
        <tr r="E25" s="14"/>
      </tp>
      <tp t="e">
        <v>#N/A</v>
        <stp/>
        <stp>BDH|13686632103581704616</stp>
        <tr r="E80" s="7"/>
      </tp>
      <tp t="e">
        <v>#N/A</v>
        <stp/>
        <stp>BDH|13872726908197037122</stp>
        <tr r="E5" s="14"/>
      </tp>
      <tp t="e">
        <v>#N/A</v>
        <stp/>
        <stp>BDH|13550950533678102324</stp>
        <tr r="E89" s="19"/>
      </tp>
      <tp t="e">
        <v>#N/A</v>
        <stp/>
        <stp>BDH|12262627956571488276</stp>
        <tr r="E167" s="7"/>
      </tp>
      <tp t="e">
        <v>#N/A</v>
        <stp/>
        <stp>BDH|15410262620411291659</stp>
        <tr r="E69" s="20"/>
      </tp>
      <tp t="e">
        <v>#N/A</v>
        <stp/>
        <stp>BDH|16505498759204962182</stp>
        <tr r="E22" s="22"/>
      </tp>
      <tp t="e">
        <v>#N/A</v>
        <stp/>
        <stp>BDH|10298292003753974364</stp>
        <tr r="E21" s="19"/>
      </tp>
      <tp t="e">
        <v>#N/A</v>
        <stp/>
        <stp>BDH|11758205377783333545</stp>
        <tr r="E22" s="7"/>
      </tp>
      <tp t="e">
        <v>#N/A</v>
        <stp/>
        <stp>BDH|15110257442613925291</stp>
        <tr r="E6" s="7"/>
      </tp>
      <tp t="e">
        <v>#N/A</v>
        <stp/>
        <stp>BDH|16272461717053539207</stp>
        <tr r="E61" s="22"/>
      </tp>
      <tp t="e">
        <v>#N/A</v>
        <stp/>
        <stp>BDH|12231747571366685683</stp>
        <tr r="E32" s="22"/>
      </tp>
      <tp t="e">
        <v>#N/A</v>
        <stp/>
        <stp>BDH|11925335809663252382</stp>
        <tr r="E73" s="20"/>
      </tp>
      <tp t="e">
        <v>#N/A</v>
        <stp/>
        <stp>BDH|18356606926986600889</stp>
        <tr r="E143" s="20"/>
      </tp>
      <tp t="e">
        <v>#N/A</v>
        <stp/>
        <stp>BDH|12763912093509753993</stp>
        <tr r="E167" s="11"/>
      </tp>
      <tp t="e">
        <v>#N/A</v>
        <stp/>
        <stp>BDH|17650037285578570587</stp>
        <tr r="E35" s="11"/>
      </tp>
      <tp t="e">
        <v>#N/A</v>
        <stp/>
        <stp>BDH|12807574142587661673</stp>
        <tr r="E7" s="11"/>
      </tp>
      <tp t="e">
        <v>#N/A</v>
        <stp/>
        <stp>BDH|14892131948650812346</stp>
        <tr r="E33" s="20"/>
      </tp>
      <tp t="e">
        <v>#N/A</v>
        <stp/>
        <stp>BDH|14743429821213928325</stp>
        <tr r="E163" s="20"/>
      </tp>
      <tp t="e">
        <v>#N/A</v>
        <stp/>
        <stp>BDH|10238324518294622419</stp>
        <tr r="E115" s="19"/>
      </tp>
      <tp t="e">
        <v>#N/A</v>
        <stp/>
        <stp>BDH|16940311601474465327</stp>
        <tr r="E156" s="20"/>
      </tp>
      <tp t="e">
        <v>#N/A</v>
        <stp/>
        <stp>BDH|12882528254412544253</stp>
        <tr r="E124" s="11"/>
      </tp>
      <tp t="e">
        <v>#N/A</v>
        <stp/>
        <stp>BDH|12168462879735059606</stp>
        <tr r="E86" s="14"/>
      </tp>
      <tp t="e">
        <v>#N/A</v>
        <stp/>
        <stp>BDH|13011146355644071001</stp>
        <tr r="E52" s="11"/>
      </tp>
      <tp t="e">
        <v>#N/A</v>
        <stp/>
        <stp>BDH|13776731473959467939</stp>
        <tr r="E70" s="19"/>
      </tp>
      <tp t="e">
        <v>#N/A</v>
        <stp/>
        <stp>BDH|12262312639453276280</stp>
        <tr r="E37" s="7"/>
      </tp>
      <tp t="e">
        <v>#N/A</v>
        <stp/>
        <stp>BDH|14420473611770088207</stp>
        <tr r="E44" s="11"/>
      </tp>
      <tp t="e">
        <v>#N/A</v>
        <stp/>
        <stp>BDH|15130763770520353664</stp>
        <tr r="E162" s="19"/>
      </tp>
      <tp t="e">
        <v>#N/A</v>
        <stp/>
        <stp>BDH|17679040592224360963</stp>
        <tr r="E189" s="11"/>
      </tp>
      <tp t="e">
        <v>#N/A</v>
        <stp/>
        <stp>BDH|11789381811419240981</stp>
        <tr r="E82" s="20"/>
      </tp>
      <tp t="e">
        <v>#N/A</v>
        <stp/>
        <stp>BDH|16722767720210506006</stp>
        <tr r="E75" s="7"/>
      </tp>
      <tp t="e">
        <v>#N/A</v>
        <stp/>
        <stp>BDH|10822444093377992916</stp>
        <tr r="E45" s="19"/>
      </tp>
      <tp t="e">
        <v>#N/A</v>
        <stp/>
        <stp>BDH|10463364412598127969</stp>
        <tr r="E121" s="7"/>
      </tp>
      <tp t="e">
        <v>#N/A</v>
        <stp/>
        <stp>BDH|15415504203603739061</stp>
        <tr r="E186" s="20"/>
      </tp>
      <tp t="e">
        <v>#N/A</v>
        <stp/>
        <stp>BDH|16195716900781202348</stp>
        <tr r="E4" s="11"/>
      </tp>
      <tp t="e">
        <v>#N/A</v>
        <stp/>
        <stp>BDH|17402381226907488257</stp>
        <tr r="E34" s="11"/>
      </tp>
      <tp t="e">
        <v>#N/A</v>
        <stp/>
        <stp>BDH|17356670027117081790</stp>
        <tr r="E160" s="19"/>
      </tp>
      <tp t="e">
        <v>#N/A</v>
        <stp/>
        <stp>BDH|12075214804995175692</stp>
        <tr r="E123" s="20"/>
      </tp>
      <tp t="e">
        <v>#N/A</v>
        <stp/>
        <stp>BDH|17900269241393361113</stp>
        <tr r="E146" s="20"/>
      </tp>
      <tp t="e">
        <v>#N/A</v>
        <stp/>
        <stp>BDH|14653383334373717417</stp>
        <tr r="E152" s="7"/>
      </tp>
      <tp t="e">
        <v>#N/A</v>
        <stp/>
        <stp>BDH|11717025179876090307</stp>
        <tr r="E67" s="7"/>
      </tp>
      <tp t="e">
        <v>#N/A</v>
        <stp/>
        <stp>BDH|17039419416833912224</stp>
        <tr r="E108" s="11"/>
      </tp>
      <tp t="e">
        <v>#N/A</v>
        <stp/>
        <stp>BDH|11211011350946743188</stp>
        <tr r="E23" s="7"/>
      </tp>
      <tp t="e">
        <v>#N/A</v>
        <stp/>
        <stp>BDH|12433560841791411182</stp>
        <tr r="E91" s="22"/>
      </tp>
      <tp t="e">
        <v>#N/A</v>
        <stp/>
        <stp>BDH|16649474078813672515</stp>
        <tr r="E64" s="20"/>
      </tp>
      <tp t="e">
        <v>#N/A</v>
        <stp/>
        <stp>BDH|17581268681399513794</stp>
        <tr r="E188" s="11"/>
      </tp>
      <tp t="e">
        <v>#N/A</v>
        <stp/>
        <stp>BDH|12170524372273083306</stp>
        <tr r="E166" s="19"/>
      </tp>
      <tp t="e">
        <v>#N/A</v>
        <stp/>
        <stp>BDH|10904307659323126509</stp>
        <tr r="E67" s="11"/>
      </tp>
      <tp t="e">
        <v>#N/A</v>
        <stp/>
        <stp>BDH|14621067451755695465</stp>
        <tr r="E122" s="11"/>
      </tp>
      <tp t="e">
        <v>#N/A</v>
        <stp/>
        <stp>BDH|12346067162737268344</stp>
        <tr r="E26" s="20"/>
      </tp>
      <tp t="e">
        <v>#N/A</v>
        <stp/>
        <stp>BDH|14315693120111895120</stp>
        <tr r="E73" s="7"/>
      </tp>
      <tp t="e">
        <v>#N/A</v>
        <stp/>
        <stp>BDH|16495478829273312391</stp>
        <tr r="E80" s="22"/>
      </tp>
      <tp t="e">
        <v>#N/A</v>
        <stp/>
        <stp>BDH|15257772326553044330</stp>
        <tr r="E71" s="19"/>
      </tp>
      <tp t="e">
        <v>#N/A</v>
        <stp/>
        <stp>BDH|10142236840971530741</stp>
        <tr r="E76" s="20"/>
      </tp>
      <tp t="e">
        <v>#N/A</v>
        <stp/>
        <stp>BDH|15541539676285229218</stp>
        <tr r="E10" s="7"/>
      </tp>
      <tp t="e">
        <v>#N/A</v>
        <stp/>
        <stp>BDH|12604499659952792132</stp>
        <tr r="E100" s="7"/>
      </tp>
      <tp t="e">
        <v>#N/A</v>
        <stp/>
        <stp>BDH|12764583733907651387</stp>
        <tr r="E164" s="20"/>
      </tp>
      <tp t="e">
        <v>#N/A</v>
        <stp/>
        <stp>BDH|10649642323717643356</stp>
        <tr r="E116" s="7"/>
      </tp>
      <tp t="e">
        <v>#N/A</v>
        <stp/>
        <stp>BDH|10060820933043611856</stp>
        <tr r="E13" s="22"/>
      </tp>
      <tp t="e">
        <v>#N/A</v>
        <stp/>
        <stp>BDH|14741495629922570008</stp>
        <tr r="E70" s="14"/>
      </tp>
      <tp t="e">
        <v>#N/A</v>
        <stp/>
        <stp>BDH|10548349931777145748</stp>
        <tr r="E37" s="19"/>
      </tp>
      <tp t="e">
        <v>#N/A</v>
        <stp/>
        <stp>BDH|16472142607714460374</stp>
        <tr r="E16" s="14"/>
      </tp>
      <tp t="e">
        <v>#N/A</v>
        <stp/>
        <stp>BDH|15821596824420019211</stp>
        <tr r="E71" s="7"/>
      </tp>
      <tp t="e">
        <v>#N/A</v>
        <stp/>
        <stp>BDH|13080563371401600058</stp>
        <tr r="E21" s="20"/>
      </tp>
      <tp t="e">
        <v>#N/A</v>
        <stp/>
        <stp>BDH|15826998902555488930</stp>
        <tr r="E140" s="20"/>
      </tp>
      <tp t="e">
        <v>#N/A</v>
        <stp/>
        <stp>BDH|11415223579462181692</stp>
        <tr r="E33" s="19"/>
      </tp>
      <tp t="e">
        <v>#N/A</v>
        <stp/>
        <stp>BDH|15397133267853484149</stp>
        <tr r="E46" s="7"/>
      </tp>
      <tp t="e">
        <v>#N/A</v>
        <stp/>
        <stp>BDH|12605769198324835862</stp>
        <tr r="E50" s="22"/>
      </tp>
      <tp t="e">
        <v>#N/A</v>
        <stp/>
        <stp>BDH|14147071621217084110</stp>
        <tr r="E16" s="19"/>
      </tp>
      <tp t="e">
        <v>#N/A</v>
        <stp/>
        <stp>BDH|15372390073481183016</stp>
        <tr r="E12" s="14"/>
      </tp>
      <tp t="e">
        <v>#N/A</v>
        <stp/>
        <stp>BDH|13061790554503321260</stp>
        <tr r="E81" s="19"/>
      </tp>
      <tp t="e">
        <v>#N/A</v>
        <stp/>
        <stp>BDH|14527316373387768781</stp>
        <tr r="E16" s="7"/>
      </tp>
      <tp t="e">
        <v>#N/A</v>
        <stp/>
        <stp>BDH|11419294136383210311</stp>
        <tr r="E26" s="14"/>
      </tp>
      <tp t="e">
        <v>#N/A</v>
        <stp/>
        <stp>BDH|14155134271870853211</stp>
        <tr r="E187" s="20"/>
      </tp>
      <tp t="e">
        <v>#N/A</v>
        <stp/>
        <stp>BDH|11150357767064688081</stp>
        <tr r="E150" s="19"/>
      </tp>
      <tp t="e">
        <v>#N/A</v>
        <stp/>
        <stp>BDH|16478352175787022596</stp>
        <tr r="E162" s="11"/>
      </tp>
      <tp t="e">
        <v>#N/A</v>
        <stp/>
        <stp>BDH|17323739290120925958</stp>
        <tr r="E126" s="20"/>
      </tp>
      <tp t="e">
        <v>#N/A</v>
        <stp/>
        <stp>BDH|12418404789379349727</stp>
        <tr r="E188" s="20"/>
      </tp>
      <tp t="e">
        <v>#N/A</v>
        <stp/>
        <stp>BDH|14396416248497544304</stp>
        <tr r="E164" s="19"/>
      </tp>
      <tp t="e">
        <v>#N/A</v>
        <stp/>
        <stp>BDH|12401068836818280993</stp>
        <tr r="E129" s="11"/>
      </tp>
      <tp t="e">
        <v>#N/A</v>
        <stp/>
        <stp>BDH|17987485404066970527</stp>
        <tr r="E115" s="7"/>
      </tp>
      <tp t="e">
        <v>#N/A</v>
        <stp/>
        <stp>BDH|16271046808436802087</stp>
        <tr r="E123" s="7"/>
      </tp>
      <tp t="e">
        <v>#N/A</v>
        <stp/>
        <stp>BDH|16117593039883799385</stp>
        <tr r="E27" s="19"/>
      </tp>
      <tp t="e">
        <v>#N/A</v>
        <stp/>
        <stp>BDH|11625529755775556554</stp>
        <tr r="E75" s="20"/>
      </tp>
      <tp t="e">
        <v>#N/A</v>
        <stp/>
        <stp>BDH|11609567131517139110</stp>
        <tr r="E96" s="14"/>
      </tp>
      <tp t="e">
        <v>#N/A</v>
        <stp/>
        <stp>BDH|13657853190524155722</stp>
        <tr r="E128" s="20"/>
      </tp>
      <tp t="e">
        <v>#N/A</v>
        <stp/>
        <stp>BDH|13237694669346773460</stp>
        <tr r="E106" s="20"/>
      </tp>
      <tp t="e">
        <v>#N/A</v>
        <stp/>
        <stp>BDH|14683635200397508439</stp>
        <tr r="E77" s="7"/>
      </tp>
      <tp t="e">
        <v>#N/A</v>
        <stp/>
        <stp>BDH|17223703135161102348</stp>
        <tr r="E144" s="20"/>
      </tp>
      <tp t="e">
        <v>#N/A</v>
        <stp/>
        <stp>BDH|17036131036163445734</stp>
        <tr r="E127" s="19"/>
      </tp>
      <tp t="e">
        <v>#N/A</v>
        <stp/>
        <stp>BDH|17885743274104833244</stp>
        <tr r="E25" s="19"/>
      </tp>
      <tp t="e">
        <v>#N/A</v>
        <stp/>
        <stp>BDH|10715117877903144470</stp>
        <tr r="E3" s="7"/>
      </tp>
      <tp t="e">
        <v>#N/A</v>
        <stp/>
        <stp>BDH|12058522731977434204</stp>
        <tr r="E144" s="11"/>
      </tp>
      <tp t="e">
        <v>#N/A</v>
        <stp/>
        <stp>BDH|15357865521557341909</stp>
        <tr r="E2" s="14"/>
      </tp>
      <tp t="e">
        <v>#N/A</v>
        <stp/>
        <stp>BDH|12908876989317120418</stp>
        <tr r="E39" s="19"/>
      </tp>
      <tp t="e">
        <v>#N/A</v>
        <stp/>
        <stp>BDH|11976534467703819025</stp>
        <tr r="E33" s="22"/>
      </tp>
      <tp t="e">
        <v>#N/A</v>
        <stp/>
        <stp>BDH|10877209969411326443</stp>
        <tr r="E120" s="11"/>
      </tp>
      <tp t="e">
        <v>#N/A</v>
        <stp/>
        <stp>BDH|16307641355773682727</stp>
        <tr r="E42" s="14"/>
      </tp>
      <tp t="e">
        <v>#N/A</v>
        <stp/>
        <stp>BDH|16983612603485816450</stp>
        <tr r="E106" s="19"/>
      </tp>
      <tp t="e">
        <v>#N/A</v>
        <stp/>
        <stp>BDH|11075732296017062937</stp>
        <tr r="E11" s="14"/>
      </tp>
      <tp t="e">
        <v>#N/A</v>
        <stp/>
        <stp>BDH|12289284601535393419</stp>
        <tr r="E36" s="19"/>
      </tp>
      <tp t="e">
        <v>#N/A</v>
        <stp/>
        <stp>BDH|15837408274387586003</stp>
        <tr r="E47" s="19"/>
      </tp>
      <tp t="e">
        <v>#N/A</v>
        <stp/>
        <stp>BDH|13044104220920189197</stp>
        <tr r="E48" s="7"/>
      </tp>
      <tp t="e">
        <v>#N/A</v>
        <stp/>
        <stp>BDH|11402503408415747016</stp>
        <tr r="E57" s="19"/>
      </tp>
      <tp t="e">
        <v>#N/A</v>
        <stp/>
        <stp>BDH|13125381743580092574</stp>
        <tr r="E3" s="19"/>
      </tp>
      <tp t="e">
        <v>#N/A</v>
        <stp/>
        <stp>BDH|14518423176993415581</stp>
        <tr r="E75" s="11"/>
      </tp>
      <tp t="e">
        <v>#N/A</v>
        <stp/>
        <stp>BDH|13122946720440905919</stp>
        <tr r="E86" s="22"/>
      </tp>
      <tp t="e">
        <v>#N/A</v>
        <stp/>
        <stp>BDH|11822315467581615451</stp>
        <tr r="E172" s="11"/>
      </tp>
      <tp t="e">
        <v>#N/A</v>
        <stp/>
        <stp>BDH|17981623713252593305</stp>
        <tr r="E23" s="19"/>
      </tp>
      <tp t="e">
        <v>#N/A</v>
        <stp/>
        <stp>BDH|12893551222551573542</stp>
        <tr r="E160" s="11"/>
      </tp>
      <tp t="e">
        <v>#N/A</v>
        <stp/>
        <stp>BDH|16684329848051655145</stp>
        <tr r="E70" s="7"/>
      </tp>
      <tp t="e">
        <v>#N/A</v>
        <stp/>
        <stp>BDH|16398146704170937648</stp>
        <tr r="E159" s="19"/>
      </tp>
      <tp t="e">
        <v>#N/A</v>
        <stp/>
        <stp>BDH|14921771151944610480</stp>
        <tr r="E166" s="7"/>
      </tp>
      <tp t="e">
        <v>#N/A</v>
        <stp/>
        <stp>BDH|15119749356651307012</stp>
        <tr r="E62" s="14"/>
      </tp>
      <tp t="e">
        <v>#N/A</v>
        <stp/>
        <stp>BDH|13238314055686293545</stp>
        <tr r="E127" s="7"/>
      </tp>
      <tp t="e">
        <v>#N/A</v>
        <stp/>
        <stp>BDH|17819377758810472739</stp>
        <tr r="E60" s="22"/>
      </tp>
      <tp t="e">
        <v>#N/A</v>
        <stp/>
        <stp>BDH|17681061431466387425</stp>
        <tr r="E169" s="19"/>
      </tp>
      <tp t="e">
        <v>#N/A</v>
        <stp/>
        <stp>BDH|17685703707351094715</stp>
        <tr r="E63" s="20"/>
      </tp>
      <tp t="e">
        <v>#N/A</v>
        <stp/>
        <stp>BDH|15283723157108125952</stp>
        <tr r="E68" s="14"/>
      </tp>
      <tp t="e">
        <v>#N/A</v>
        <stp/>
        <stp>BDH|14336177900276612517</stp>
        <tr r="E30" s="7"/>
      </tp>
      <tp t="e">
        <v>#N/A</v>
        <stp/>
        <stp>BDH|15462272273372115421</stp>
        <tr r="E168" s="20"/>
      </tp>
      <tp t="e">
        <v>#N/A</v>
        <stp/>
        <stp>BDH|13463354885039011764</stp>
        <tr r="E124" s="19"/>
      </tp>
      <tp t="e">
        <v>#N/A</v>
        <stp/>
        <stp>BDH|10915893405377462947</stp>
        <tr r="E6" s="19"/>
      </tp>
      <tp t="e">
        <v>#N/A</v>
        <stp/>
        <stp>BDH|16967098530472755134</stp>
        <tr r="E195" s="11"/>
      </tp>
      <tp t="e">
        <v>#N/A</v>
        <stp/>
        <stp>BDH|16227610723480635429</stp>
        <tr r="E66" s="22"/>
      </tp>
      <tp t="e">
        <v>#N/A</v>
        <stp/>
        <stp>BDH|11279629201506029763</stp>
        <tr r="E69" s="11"/>
      </tp>
      <tp t="e">
        <v>#N/A</v>
        <stp/>
        <stp>BDH|13419076050020752036</stp>
        <tr r="E101" s="11"/>
      </tp>
      <tp t="e">
        <v>#N/A</v>
        <stp/>
        <stp>BDH|12692717722744034538</stp>
        <tr r="E38" s="22"/>
      </tp>
      <tp t="e">
        <v>#N/A</v>
        <stp/>
        <stp>BDH|16739225438407784633</stp>
        <tr r="E102" s="20"/>
      </tp>
      <tp t="e">
        <v>#N/A</v>
        <stp/>
        <stp>BDH|14912148033978351847</stp>
        <tr r="E113" s="19"/>
      </tp>
      <tp t="e">
        <v>#N/A</v>
        <stp/>
        <stp>BDH|17937442411157126354</stp>
        <tr r="E164" s="7"/>
      </tp>
      <tp t="e">
        <v>#N/A</v>
        <stp/>
        <stp>BDH|16350221249935796348</stp>
        <tr r="E146" s="7"/>
      </tp>
      <tp t="e">
        <v>#N/A</v>
        <stp/>
        <stp>BDH|11160007156201400387</stp>
        <tr r="E121" s="19"/>
      </tp>
      <tp t="e">
        <v>#N/A</v>
        <stp/>
        <stp>BDH|10867074279225382486</stp>
        <tr r="E157" s="7"/>
      </tp>
      <tp t="e">
        <v>#N/A</v>
        <stp/>
        <stp>BDH|12287444387371927950</stp>
        <tr r="E57" s="11"/>
      </tp>
      <tp t="e">
        <v>#N/A</v>
        <stp/>
        <stp>BDH|13328961577603761890</stp>
        <tr r="E180" s="11"/>
      </tp>
      <tp t="e">
        <v>#N/A</v>
        <stp/>
        <stp>BDH|16453315980993252889</stp>
        <tr r="E34" s="20"/>
      </tp>
      <tp t="e">
        <v>#N/A</v>
        <stp/>
        <stp>BDH|17556280237988187856</stp>
        <tr r="E163" s="7"/>
      </tp>
      <tp t="e">
        <v>#N/A</v>
        <stp/>
        <stp>BDH|13210336821131840563</stp>
        <tr r="E9" s="11"/>
      </tp>
      <tp t="e">
        <v>#N/A</v>
        <stp/>
        <stp>BDH|11042169475087521776</stp>
        <tr r="E88" s="7"/>
      </tp>
      <tp t="e">
        <v>#N/A</v>
        <stp/>
        <stp>BDH|13216375322167045260</stp>
        <tr r="E14" s="20"/>
      </tp>
      <tp t="e">
        <v>#N/A</v>
        <stp/>
        <stp>BDH|12180360667477652767</stp>
        <tr r="E22" s="14"/>
      </tp>
      <tp t="e">
        <v>#N/A</v>
        <stp/>
        <stp>BDH|12354213824630083565</stp>
        <tr r="E187" s="11"/>
      </tp>
      <tp t="e">
        <v>#N/A</v>
        <stp/>
        <stp>BDH|16108016557055077176</stp>
        <tr r="E67" s="22"/>
      </tp>
      <tp t="e">
        <v>#N/A</v>
        <stp/>
        <stp>BDH|13139616847485118367</stp>
        <tr r="E201" s="20"/>
      </tp>
      <tp t="e">
        <v>#N/A</v>
        <stp/>
        <stp>BDH|14414117274704727151</stp>
        <tr r="E10" s="14"/>
      </tp>
      <tp t="e">
        <v>#N/A</v>
        <stp/>
        <stp>BDH|15012601309605204186</stp>
        <tr r="E99" s="19"/>
      </tp>
      <tp t="e">
        <v>#N/A</v>
        <stp/>
        <stp>BDH|15767846399506965506</stp>
        <tr r="E48" s="19"/>
      </tp>
      <tp t="e">
        <v>#N/A</v>
        <stp/>
        <stp>BDH|10479120475948436949</stp>
        <tr r="E83" s="22"/>
      </tp>
      <tp t="e">
        <v>#N/A</v>
        <stp/>
        <stp>BDH|14545708536286041111</stp>
        <tr r="E3" s="20"/>
      </tp>
      <tp t="e">
        <v>#N/A</v>
        <stp/>
        <stp>BDH|18020622092931513102</stp>
        <tr r="E201" s="11"/>
      </tp>
      <tp t="e">
        <v>#N/A</v>
        <stp/>
        <stp>BDH|10702702371712581573</stp>
        <tr r="E61" s="14"/>
      </tp>
      <tp t="e">
        <v>#N/A</v>
        <stp/>
        <stp>BDH|15621638341982079209</stp>
        <tr r="E75" s="19"/>
      </tp>
      <tp t="e">
        <v>#N/A</v>
        <stp/>
        <stp>BDH|10114913280894341247</stp>
        <tr r="E95" s="20"/>
      </tp>
      <tp t="e">
        <v>#N/A</v>
        <stp/>
        <stp>BDH|16148723036556746357</stp>
        <tr r="E24" s="7"/>
      </tp>
      <tp t="e">
        <v>#N/A</v>
        <stp/>
        <stp>BDH|14875192930280727102</stp>
        <tr r="E74" s="11"/>
      </tp>
      <tp t="e">
        <v>#N/A</v>
        <stp/>
        <stp>BDH|10526010158993579100</stp>
        <tr r="E57" s="14"/>
      </tp>
      <tp t="e">
        <v>#N/A</v>
        <stp/>
        <stp>BDH|11159767495440342887</stp>
        <tr r="E38" s="14"/>
      </tp>
      <tp t="e">
        <v>#N/A</v>
        <stp/>
        <stp>BDH|10221397442843669347</stp>
        <tr r="E129" s="19"/>
      </tp>
      <tp t="e">
        <v>#N/A</v>
        <stp/>
        <stp>BDH|15102596983347922890</stp>
        <tr r="E28" s="22"/>
      </tp>
      <tp t="e">
        <v>#N/A</v>
        <stp/>
        <stp>BDH|14661644648796520758</stp>
        <tr r="E132" s="7"/>
      </tp>
      <tp t="e">
        <v>#N/A</v>
        <stp/>
        <stp>BDH|18416490355046326864</stp>
        <tr r="E75" s="14"/>
      </tp>
      <tp t="e">
        <v>#N/A</v>
        <stp/>
        <stp>BDH|15747132726220650197</stp>
        <tr r="E34" s="22"/>
      </tp>
      <tp t="e">
        <v>#N/A</v>
        <stp/>
        <stp>BDH|15506137729649292834</stp>
        <tr r="E180" s="20"/>
      </tp>
      <tp t="e">
        <v>#N/A</v>
        <stp/>
        <stp>BDH|10588315762245097786</stp>
        <tr r="E166" s="20"/>
      </tp>
      <tp t="e">
        <v>#N/A</v>
        <stp/>
        <stp>BDH|15527140306677682707</stp>
        <tr r="E94" s="19"/>
      </tp>
      <tp t="e">
        <v>#N/A</v>
        <stp/>
        <stp>BDH|13196270969417753496</stp>
        <tr r="E89" s="11"/>
      </tp>
      <tp t="e">
        <v>#N/A</v>
        <stp/>
        <stp>BDH|16841898031410479942</stp>
        <tr r="E141" s="19"/>
      </tp>
      <tp t="e">
        <v>#N/A</v>
        <stp/>
        <stp>BDH|10780056233200706769</stp>
        <tr r="E72" s="20"/>
      </tp>
      <tp t="e">
        <v>#N/A</v>
        <stp/>
        <stp>BDH|12237589414783834150</stp>
        <tr r="E139" s="19"/>
      </tp>
      <tp t="e">
        <v>#N/A</v>
        <stp/>
        <stp>BDH|12583224889119423593</stp>
        <tr r="E2" s="11"/>
      </tp>
      <tp t="e">
        <v>#N/A</v>
        <stp/>
        <stp>BDH|13431710545341272515</stp>
        <tr r="E84" s="14"/>
      </tp>
      <tp t="e">
        <v>#N/A</v>
        <stp/>
        <stp>BDH|13397763937973151007</stp>
        <tr r="E140" s="19"/>
      </tp>
      <tp t="e">
        <v>#N/A</v>
        <stp/>
        <stp>BDH|17764007987669371205</stp>
        <tr r="E9" s="7"/>
      </tp>
      <tp t="e">
        <v>#N/A</v>
        <stp/>
        <stp>BDH|10922617261816879233</stp>
        <tr r="E76" s="22"/>
      </tp>
      <tp t="e">
        <v>#N/A</v>
        <stp/>
        <stp>BDH|15644785544102855078</stp>
        <tr r="E84" s="19"/>
      </tp>
      <tp t="e">
        <v>#N/A</v>
        <stp/>
        <stp>BDH|14178989492066786696</stp>
        <tr r="E5" s="22"/>
      </tp>
      <tp t="e">
        <v>#N/A</v>
        <stp/>
        <stp>BDH|17460748071463263076</stp>
        <tr r="E37" s="22"/>
      </tp>
      <tp t="e">
        <v>#N/A</v>
        <stp/>
        <stp>BDH|10516013115783506605</stp>
        <tr r="E57" s="20"/>
      </tp>
      <tp t="e">
        <v>#N/A</v>
        <stp/>
        <stp>BDH|10398508650965006143</stp>
        <tr r="E113" s="11"/>
      </tp>
      <tp t="e">
        <v>#N/A</v>
        <stp/>
        <stp>BDH|13034149042054531641</stp>
        <tr r="E161" s="11"/>
      </tp>
      <tp t="e">
        <v>#N/A</v>
        <stp/>
        <stp>BDH|13393858590714729266</stp>
        <tr r="E193" s="20"/>
      </tp>
      <tp t="e">
        <v>#N/A</v>
        <stp/>
        <stp>BDH|15139177965210147650</stp>
        <tr r="E121" s="11"/>
      </tp>
      <tp t="e">
        <v>#N/A</v>
        <stp/>
        <stp>BDH|13726807583160666755</stp>
        <tr r="E59" s="7"/>
      </tp>
      <tp t="e">
        <v>#N/A</v>
        <stp/>
        <stp>BDH|17241341820907987595</stp>
        <tr r="E8" s="19"/>
      </tp>
      <tp t="e">
        <v>#N/A</v>
        <stp/>
        <stp>BDH|12535624931850835389</stp>
        <tr r="E35" s="22"/>
      </tp>
      <tp t="e">
        <v>#N/A</v>
        <stp/>
        <stp>BDH|14465233017547872419</stp>
        <tr r="E52" s="20"/>
      </tp>
      <tp t="e">
        <v>#N/A</v>
        <stp/>
        <stp>BDH|17021401155056404483</stp>
        <tr r="E51" s="22"/>
      </tp>
      <tp t="e">
        <v>#N/A</v>
        <stp/>
        <stp>BDH|10603767943877312082</stp>
        <tr r="E4" s="20"/>
      </tp>
      <tp t="e">
        <v>#N/A</v>
        <stp/>
        <stp>BDH|11018201406321712696</stp>
        <tr r="E76" s="14"/>
      </tp>
      <tp t="e">
        <v>#N/A</v>
        <stp/>
        <stp>BDH|17534476659186491447</stp>
        <tr r="E97" s="22"/>
      </tp>
      <tp t="e">
        <v>#N/A</v>
        <stp/>
        <stp>BDH|13648894341193157844</stp>
        <tr r="E75" s="22"/>
      </tp>
      <tp t="e">
        <v>#N/A</v>
        <stp/>
        <stp>BDH|13207782332822763149</stp>
        <tr r="E173" s="11"/>
      </tp>
      <tp t="e">
        <v>#N/A</v>
        <stp/>
        <stp>BDH|11035877988217721230</stp>
        <tr r="E90" s="7"/>
      </tp>
      <tp t="e">
        <v>#N/A</v>
        <stp/>
        <stp>BDH|12911987195957935103</stp>
        <tr r="E94" s="22"/>
      </tp>
      <tp t="e">
        <v>#N/A</v>
        <stp/>
        <stp>BDH|11256345374552631398</stp>
        <tr r="E3" s="22"/>
      </tp>
      <tp t="e">
        <v>#N/A</v>
        <stp/>
        <stp>BDH|17820868132749717162</stp>
        <tr r="E22" s="20"/>
      </tp>
      <tp t="e">
        <v>#N/A</v>
        <stp/>
        <stp>BDH|16559988801268885387</stp>
        <tr r="E94" s="20"/>
      </tp>
      <tp t="e">
        <v>#N/A</v>
        <stp/>
        <stp>BDH|17721011573742270689</stp>
        <tr r="E104" s="20"/>
      </tp>
      <tp t="e">
        <v>#N/A</v>
        <stp/>
        <stp>BDH|14585674841613561070</stp>
        <tr r="E68" s="11"/>
      </tp>
      <tp t="e">
        <v>#N/A</v>
        <stp/>
        <stp>BDH|12710645637976597419</stp>
        <tr r="E11" s="19"/>
      </tp>
      <tp t="e">
        <v>#N/A</v>
        <stp/>
        <stp>BDH|17469403230472332740</stp>
        <tr r="E61" s="19"/>
      </tp>
      <tp t="e">
        <v>#N/A</v>
        <stp/>
        <stp>BDH|12391171977778600977</stp>
        <tr r="E174" s="11"/>
      </tp>
      <tp t="e">
        <v>#N/A</v>
        <stp/>
        <stp>BDH|16125064746562497574</stp>
        <tr r="E182" s="20"/>
      </tp>
      <tp t="e">
        <v>#N/A</v>
        <stp/>
        <stp>BDH|14877134779606759177</stp>
        <tr r="E29" s="20"/>
      </tp>
      <tp t="e">
        <v>#N/A</v>
        <stp/>
        <stp>BDH|11967215984748977676</stp>
        <tr r="E96" s="19"/>
      </tp>
      <tp t="e">
        <v>#N/A</v>
        <stp/>
        <stp>BDH|10008514624842084008</stp>
        <tr r="E194" s="20"/>
      </tp>
      <tp t="e">
        <v>#N/A</v>
        <stp/>
        <stp>BDH|16292242484428499133</stp>
        <tr r="E162" s="20"/>
      </tp>
      <tp t="e">
        <v>#N/A</v>
        <stp/>
        <stp>BDH|17950468665188975843</stp>
        <tr r="E12" s="11"/>
      </tp>
      <tp t="e">
        <v>#N/A</v>
        <stp/>
        <stp>BDH|18371954306964524025</stp>
        <tr r="E22" s="11"/>
      </tp>
      <tp t="e">
        <v>#N/A</v>
        <stp/>
        <stp>BDH|10103702444497409165</stp>
        <tr r="E60" s="19"/>
      </tp>
      <tp t="e">
        <v>#N/A</v>
        <stp/>
        <stp>BDH|11545370155076739476</stp>
        <tr r="E93" s="19"/>
      </tp>
      <tp t="e">
        <v>#N/A</v>
        <stp/>
        <stp>BDH|14860446072673029191</stp>
        <tr r="E49" s="14"/>
      </tp>
      <tp t="e">
        <v>#N/A</v>
        <stp/>
        <stp>BDH|10604084868841005204</stp>
        <tr r="E40" s="22"/>
      </tp>
      <tp t="e">
        <v>#N/A</v>
        <stp/>
        <stp>BDH|13833515419910513233</stp>
        <tr r="E29" s="7"/>
      </tp>
      <tp t="e">
        <v>#N/A</v>
        <stp/>
        <stp>BDH|16527781630217944025</stp>
        <tr r="E39" s="22"/>
      </tp>
      <tp t="e">
        <v>#N/A</v>
        <stp/>
        <stp>BDH|15792035701083811345</stp>
        <tr r="E97" s="19"/>
      </tp>
      <tp t="e">
        <v>#N/A</v>
        <stp/>
        <stp>BDH|15827075447261586554</stp>
        <tr r="E100" s="19"/>
      </tp>
      <tp t="e">
        <v>#N/A</v>
        <stp/>
        <stp>BDH|15727770019664317226</stp>
        <tr r="E168" s="7"/>
      </tp>
      <tp t="e">
        <v>#N/A</v>
        <stp/>
        <stp>BDH|10999067153812003244</stp>
        <tr r="E2" s="22"/>
      </tp>
      <tp t="e">
        <v>#N/A</v>
        <stp/>
        <stp>BDH|17809142596788665246</stp>
        <tr r="E151" s="7"/>
      </tp>
      <tp t="e">
        <v>#N/A</v>
        <stp/>
        <stp>BDH|11468608803555925757</stp>
        <tr r="E45" s="7"/>
      </tp>
      <tp t="e">
        <v>#N/A</v>
        <stp/>
        <stp>BDH|10679571132467022492</stp>
        <tr r="E107" s="20"/>
      </tp>
      <tp t="e">
        <v>#N/A</v>
        <stp/>
        <stp>BDH|14989872024413188868</stp>
        <tr r="E125" s="19"/>
      </tp>
      <tp t="e">
        <v>#N/A</v>
        <stp/>
        <stp>BDH|17876078450002729541</stp>
        <tr r="E27" s="11"/>
      </tp>
      <tp t="e">
        <v>#N/A</v>
        <stp/>
        <stp>BDH|17912564067000126168</stp>
        <tr r="E83" s="19"/>
      </tp>
      <tp t="e">
        <v>#N/A</v>
        <stp/>
        <stp>BDH|11747354378803301376</stp>
        <tr r="E65" s="11"/>
      </tp>
      <tp t="e">
        <v>#N/A</v>
        <stp/>
        <stp>BDH|18080085121177494835</stp>
        <tr r="E11" s="7"/>
      </tp>
      <tp t="e">
        <v>#N/A</v>
        <stp/>
        <stp>BDH|17759750574603934116</stp>
        <tr r="E143" s="7"/>
      </tp>
    </main>
    <main first="bofaddin.rtdserver">
      <tp t="s">
        <v>#N/A Requesting Data...4294960045</v>
        <stp/>
        <stp>BQL|6044442893421266691</stp>
        <tr r="G60" s="37"/>
      </tp>
      <tp t="s">
        <v>#N/A Requesting Data...4232875822</v>
        <stp/>
        <stp>BQL|9078162260683558180</stp>
        <tr r="G41" s="37"/>
      </tp>
      <tp t="s">
        <v>#N/A Requesting Data...4212615786</v>
        <stp/>
        <stp>BQL|7941971461044038067</stp>
        <tr r="G41" s="36"/>
      </tp>
      <tp t="s">
        <v>#N/A Requesting Data...4293122188</v>
        <stp/>
        <stp>BQL|4862806382649814171</stp>
        <tr r="G28" s="37"/>
      </tp>
      <tp t="s">
        <v>#N/A Requesting Data...4273803242</v>
        <stp/>
        <stp>BQL|4821180738538821214</stp>
        <tr r="G17" s="36"/>
      </tp>
      <tp t="s">
        <v>#N/A Requesting Data...4273399698</v>
        <stp/>
        <stp>BQL|9875575721326959476</stp>
        <tr r="G13" s="37"/>
      </tp>
      <tp t="e">
        <v>#N/A</v>
        <stp/>
        <stp>BDH|5033941311699680897</stp>
        <tr r="E86" s="11"/>
      </tp>
      <tp t="e">
        <v>#N/A</v>
        <stp/>
        <stp>BDH|8348253861438466883</stp>
        <tr r="E81" s="7"/>
      </tp>
      <tp t="e">
        <v>#N/A</v>
        <stp/>
        <stp>BDH|6693970972870915416</stp>
        <tr r="E3" s="11"/>
      </tp>
      <tp t="e">
        <v>#N/A</v>
        <stp/>
        <stp>BDH|2826901129762717780</stp>
        <tr r="E67" s="19"/>
      </tp>
      <tp t="e">
        <v>#N/A</v>
        <stp/>
        <stp>BDH|6117395256809428545</stp>
        <tr r="E112" s="20"/>
      </tp>
      <tp t="e">
        <v>#N/A</v>
        <stp/>
        <stp>BDH|7172847479264386016</stp>
        <tr r="E73" s="22"/>
      </tp>
      <tp t="e">
        <v>#N/A</v>
        <stp/>
        <stp>BDH|3687915511457066098</stp>
        <tr r="E72" s="22"/>
      </tp>
      <tp t="e">
        <v>#N/A</v>
        <stp/>
        <stp>BDH|9157584220223008159</stp>
        <tr r="E18" s="14"/>
      </tp>
      <tp t="e">
        <v>#N/A</v>
        <stp/>
        <stp>BDH|8340371136353350733</stp>
        <tr r="E5" s="11"/>
      </tp>
      <tp t="e">
        <v>#N/A</v>
        <stp/>
        <stp>BDH|2733852724270277468</stp>
        <tr r="E55" s="7"/>
      </tp>
      <tp t="e">
        <v>#N/A</v>
        <stp/>
        <stp>BDH|7048610994634506030</stp>
        <tr r="E121" s="20"/>
      </tp>
      <tp t="e">
        <v>#N/A</v>
        <stp/>
        <stp>BDH|5168960754084106118</stp>
        <tr r="E133" s="11"/>
      </tp>
      <tp t="e">
        <v>#N/A</v>
        <stp/>
        <stp>BDH|9058938434966242942</stp>
        <tr r="E5" s="19"/>
      </tp>
      <tp t="e">
        <v>#N/A</v>
        <stp/>
        <stp>BDH|5513736847329839380</stp>
        <tr r="E93" s="14"/>
      </tp>
      <tp t="e">
        <v>#N/A</v>
        <stp/>
        <stp>BDH|7175002010649528357</stp>
        <tr r="E103" s="11"/>
      </tp>
      <tp t="e">
        <v>#N/A</v>
        <stp/>
        <stp>BDH|8010258121905720151</stp>
        <tr r="E49" s="19"/>
      </tp>
      <tp t="e">
        <v>#N/A</v>
        <stp/>
        <stp>BDH|9024247284077351875</stp>
        <tr r="E54" s="14"/>
      </tp>
      <tp t="e">
        <v>#N/A</v>
        <stp/>
        <stp>BDH|2761954436421671570</stp>
        <tr r="E100" s="20"/>
      </tp>
      <tp t="e">
        <v>#N/A</v>
        <stp/>
        <stp>BDH|2228974220674580159</stp>
        <tr r="E91" s="7"/>
      </tp>
      <tp t="e">
        <v>#N/A</v>
        <stp/>
        <stp>BDH|5469477031276570823</stp>
        <tr r="E26" s="7"/>
      </tp>
      <tp t="e">
        <v>#N/A</v>
        <stp/>
        <stp>BDH|9917697341242335571</stp>
        <tr r="E82" s="14"/>
      </tp>
      <tp t="s">
        <v>#N/A Requesting Data...4268580205</v>
        <stp/>
        <stp>BQL|8986283761667587612</stp>
        <tr r="G36" s="37"/>
      </tp>
      <tp t="s">
        <v>#N/A Requesting Data...4277544251</v>
        <stp/>
        <stp>BQL|8453535291019229041</stp>
        <tr r="G19" s="36"/>
      </tp>
      <tp t="e">
        <v>#N/A</v>
        <stp/>
        <stp>BDH|8638452139243711163</stp>
        <tr r="E175" s="11"/>
      </tp>
      <tp t="e">
        <v>#N/A</v>
        <stp/>
        <stp>BDH|9968641765333204714</stp>
        <tr r="E160" s="20"/>
      </tp>
      <tp t="e">
        <v>#N/A</v>
        <stp/>
        <stp>BDH|3935344011825634918</stp>
        <tr r="E137" s="11"/>
      </tp>
      <tp t="e">
        <v>#N/A</v>
        <stp/>
        <stp>BDH|8379252903680404793</stp>
        <tr r="E47" s="7"/>
      </tp>
      <tp t="e">
        <v>#N/A</v>
        <stp/>
        <stp>BDH|8874310946193454137</stp>
        <tr r="E125" s="11"/>
      </tp>
      <tp t="e">
        <v>#N/A</v>
        <stp/>
        <stp>BDH|8511786186812033833</stp>
        <tr r="E134" s="19"/>
      </tp>
      <tp t="e">
        <v>#N/A</v>
        <stp/>
        <stp>BDH|1921270927059678567</stp>
        <tr r="E84" s="22"/>
      </tp>
      <tp t="e">
        <v>#N/A</v>
        <stp/>
        <stp>BDH|3497625522079812353</stp>
        <tr r="E59" s="19"/>
      </tp>
      <tp t="e">
        <v>#N/A</v>
        <stp/>
        <stp>BDH|9825182699668650402</stp>
        <tr r="E149" s="11"/>
      </tp>
      <tp t="e">
        <v>#N/A</v>
        <stp/>
        <stp>BDH|7404593480876131134</stp>
        <tr r="E69" s="14"/>
      </tp>
      <tp t="e">
        <v>#N/A</v>
        <stp/>
        <stp>BDH|7229856845883474597</stp>
        <tr r="E22" s="19"/>
      </tp>
      <tp t="e">
        <v>#N/A</v>
        <stp/>
        <stp>BDH|1614691605342234841</stp>
        <tr r="E36" s="11"/>
      </tp>
      <tp t="e">
        <v>#N/A</v>
        <stp/>
        <stp>BDH|8139913059019500001</stp>
        <tr r="E32" s="7"/>
      </tp>
      <tp t="e">
        <v>#N/A</v>
        <stp/>
        <stp>BDH|8526008679972380033</stp>
        <tr r="E195" s="20"/>
      </tp>
      <tp t="e">
        <v>#N/A</v>
        <stp/>
        <stp>BDH|2904368833659236627</stp>
        <tr r="E53" s="19"/>
      </tp>
      <tp t="e">
        <v>#N/A</v>
        <stp/>
        <stp>BDH|7064232589965860508</stp>
        <tr r="E147" s="20"/>
      </tp>
      <tp t="e">
        <v>#N/A</v>
        <stp/>
        <stp>BDH|9752312927386689358</stp>
        <tr r="E66" s="7"/>
      </tp>
      <tp t="e">
        <v>#N/A</v>
        <stp/>
        <stp>BDH|2185975656794108730</stp>
        <tr r="E53" s="22"/>
      </tp>
      <tp t="e">
        <v>#N/A</v>
        <stp/>
        <stp>BDH|8388039101824508173</stp>
        <tr r="E77" s="22"/>
      </tp>
      <tp t="e">
        <v>#N/A</v>
        <stp/>
        <stp>BDH|5149854545437628370</stp>
        <tr r="E82" s="7"/>
      </tp>
      <tp t="e">
        <v>#N/A</v>
        <stp/>
        <stp>BDH|4147190347399788585</stp>
        <tr r="E93" s="22"/>
      </tp>
      <tp t="e">
        <v>#N/A</v>
        <stp/>
        <stp>BDH|9581129763182775122</stp>
        <tr r="E62" s="11"/>
      </tp>
      <tp t="e">
        <v>#N/A</v>
        <stp/>
        <stp>BDH|2503727596987753670</stp>
        <tr r="E107" s="7"/>
      </tp>
      <tp t="e">
        <v>#N/A</v>
        <stp/>
        <stp>BDH|4336242094351673321</stp>
        <tr r="E4" s="14"/>
      </tp>
      <tp t="e">
        <v>#N/A</v>
        <stp/>
        <stp>BDH|4380945250057656265</stp>
        <tr r="E84" s="11"/>
      </tp>
      <tp t="e">
        <v>#N/A</v>
        <stp/>
        <stp>BDH|8806596426454774646</stp>
        <tr r="E194" s="11"/>
      </tp>
      <tp t="e">
        <v>#N/A</v>
        <stp/>
        <stp>BDH|7697237857808455520</stp>
        <tr r="E17" s="11"/>
      </tp>
      <tp t="e">
        <v>#N/A</v>
        <stp/>
        <stp>BDH|7980737537469167787</stp>
        <tr r="E48" s="22"/>
      </tp>
      <tp t="e">
        <v>#N/A</v>
        <stp/>
        <stp>BDH|1265703135381520969</stp>
        <tr r="E101" s="14"/>
      </tp>
      <tp t="e">
        <v>#N/A</v>
        <stp/>
        <stp>BDH|7287823448217513188</stp>
        <tr r="E17" s="14"/>
      </tp>
      <tp t="e">
        <v>#N/A</v>
        <stp/>
        <stp>BDH|8217535467791364702</stp>
        <tr r="E160" s="7"/>
      </tp>
      <tp t="e">
        <v>#N/A</v>
        <stp/>
        <stp>BDH|3222545400749106226</stp>
        <tr r="E100" s="11"/>
      </tp>
      <tp t="s">
        <v>#N/A Requesting Data...2346441617</v>
        <stp/>
        <stp>BQL|4384388084130075167</stp>
        <tr r="G20" s="37"/>
      </tp>
      <tp t="s">
        <v>#N/A Requesting Data...4043997064</v>
        <stp/>
        <stp>BQL|6713815764317300173</stp>
        <tr r="G23" s="37"/>
      </tp>
      <tp t="s">
        <v>#N/A Requesting Data...2449726306</v>
        <stp/>
        <stp>BQL|8453504334579305935</stp>
        <tr r="G46" s="36"/>
      </tp>
      <tp t="e">
        <v>#N/A</v>
        <stp/>
        <stp>BDH|3254987241307748769</stp>
        <tr r="E133" s="7"/>
      </tp>
      <tp t="e">
        <v>#N/A</v>
        <stp/>
        <stp>BDH|3619492395684728462</stp>
        <tr r="E98" s="19"/>
      </tp>
      <tp t="e">
        <v>#N/A</v>
        <stp/>
        <stp>BDH|1468081786611580646</stp>
        <tr r="E28" s="20"/>
      </tp>
      <tp t="e">
        <v>#N/A</v>
        <stp/>
        <stp>BDH|5315847872571929541</stp>
        <tr r="E80" s="20"/>
      </tp>
      <tp t="e">
        <v>#N/A</v>
        <stp/>
        <stp>BDH|7313755048809459338</stp>
        <tr r="E114" s="20"/>
      </tp>
      <tp t="e">
        <v>#N/A</v>
        <stp/>
        <stp>BDH|6889807618055055499</stp>
        <tr r="E184" s="20"/>
      </tp>
      <tp t="e">
        <v>#N/A</v>
        <stp/>
        <stp>BDH|3746457272108797689</stp>
        <tr r="E101" s="20"/>
      </tp>
      <tp t="e">
        <v>#N/A</v>
        <stp/>
        <stp>BDH|8011282705816662278</stp>
        <tr r="E41" s="20"/>
      </tp>
      <tp t="e">
        <v>#N/A</v>
        <stp/>
        <stp>BDH|8975135506753854484</stp>
        <tr r="E31" s="14"/>
      </tp>
      <tp t="e">
        <v>#N/A</v>
        <stp/>
        <stp>BDH|9635563598458296364</stp>
        <tr r="E61" s="20"/>
      </tp>
      <tp t="e">
        <v>#N/A</v>
        <stp/>
        <stp>BDH|4096626402494516897</stp>
        <tr r="E24" s="11"/>
      </tp>
      <tp t="e">
        <v>#N/A</v>
        <stp/>
        <stp>BDH|8676672277155520214</stp>
        <tr r="E82" s="22"/>
      </tp>
      <tp t="e">
        <v>#N/A</v>
        <stp/>
        <stp>BDH|7609357973724410968</stp>
        <tr r="E145" s="19"/>
      </tp>
      <tp t="e">
        <v>#N/A</v>
        <stp/>
        <stp>BDH|6836178460846468985</stp>
        <tr r="E16" s="11"/>
      </tp>
      <tp t="e">
        <v>#N/A</v>
        <stp/>
        <stp>BDH|2541348683947649072</stp>
        <tr r="E46" s="20"/>
      </tp>
      <tp t="e">
        <v>#N/A</v>
        <stp/>
        <stp>BDH|2088458380627502735</stp>
        <tr r="E86" s="20"/>
      </tp>
      <tp t="e">
        <v>#N/A</v>
        <stp/>
        <stp>BDH|8152233136634559320</stp>
        <tr r="E35" s="20"/>
      </tp>
      <tp t="e">
        <v>#N/A</v>
        <stp/>
        <stp>BDH|1816386404809187563</stp>
        <tr r="E20" s="20"/>
      </tp>
      <tp t="e">
        <v>#N/A</v>
        <stp/>
        <stp>BDH|5877186893431700272</stp>
        <tr r="E35" s="14"/>
      </tp>
      <tp t="e">
        <v>#N/A</v>
        <stp/>
        <stp>BDH|7254094398437341700</stp>
        <tr r="E54" s="22"/>
      </tp>
      <tp t="e">
        <v>#N/A</v>
        <stp/>
        <stp>BDH|1876791043679456572</stp>
        <tr r="E104" s="11"/>
      </tp>
      <tp t="e">
        <v>#N/A</v>
        <stp/>
        <stp>BDH|6047455406508751430</stp>
        <tr r="E155" s="11"/>
      </tp>
      <tp t="e">
        <v>#N/A</v>
        <stp/>
        <stp>BDH|6536611593477014002</stp>
        <tr r="E31" s="7"/>
      </tp>
      <tp t="e">
        <v>#N/A</v>
        <stp/>
        <stp>BDH|2231757988107823438</stp>
        <tr r="E23" s="14"/>
      </tp>
      <tp t="e">
        <v>#N/A</v>
        <stp/>
        <stp>BDH|4514215597070572131</stp>
        <tr r="E95" s="7"/>
      </tp>
      <tp t="s">
        <v>#N/A Requesting Data...1575716316</v>
        <stp/>
        <stp>BQL|7551566594333832702</stp>
        <tr r="G43" s="37"/>
      </tp>
      <tp t="s">
        <v>#N/A Requesting Data...3742696322</v>
        <stp/>
        <stp>BQL|6786164010608012160</stp>
        <tr r="G34" s="36"/>
      </tp>
      <tp t="e">
        <v>#N/A</v>
        <stp/>
        <stp>BDH|7918946705662430361</stp>
        <tr r="E56" s="20"/>
      </tp>
      <tp t="e">
        <v>#N/A</v>
        <stp/>
        <stp>BDH|5495185519292910872</stp>
        <tr r="E63" s="22"/>
      </tp>
      <tp t="e">
        <v>#N/A</v>
        <stp/>
        <stp>BDH|9260130080798919702</stp>
        <tr r="E87" s="19"/>
      </tp>
      <tp t="e">
        <v>#N/A</v>
        <stp/>
        <stp>BDH|5955394832793390995</stp>
        <tr r="E10" s="22"/>
      </tp>
      <tp t="e">
        <v>#N/A</v>
        <stp/>
        <stp>BDH|2305875420917517090</stp>
        <tr r="E87" s="22"/>
      </tp>
      <tp t="e">
        <v>#N/A</v>
        <stp/>
        <stp>BDH|6193929169461227717</stp>
        <tr r="E15" s="19"/>
      </tp>
      <tp t="e">
        <v>#N/A</v>
        <stp/>
        <stp>BDH|8341849499240218657</stp>
        <tr r="E7" s="19"/>
      </tp>
      <tp t="e">
        <v>#N/A</v>
        <stp/>
        <stp>BDH|6475114274989841603</stp>
        <tr r="E87" s="7"/>
      </tp>
      <tp t="e">
        <v>#N/A</v>
        <stp/>
        <stp>BDH|4654614394832969630</stp>
        <tr r="E59" s="14"/>
      </tp>
      <tp t="e">
        <v>#N/A</v>
        <stp/>
        <stp>BDH|3933474934399582211</stp>
        <tr r="E103" s="20"/>
      </tp>
      <tp t="e">
        <v>#N/A</v>
        <stp/>
        <stp>BDH|8544751370740766780</stp>
        <tr r="E37" s="20"/>
      </tp>
      <tp t="e">
        <v>#N/A</v>
        <stp/>
        <stp>BDH|3267593904588448142</stp>
        <tr r="E76" s="19"/>
      </tp>
      <tp t="e">
        <v>#N/A</v>
        <stp/>
        <stp>BDH|8460117402813127593</stp>
        <tr r="E101" s="19"/>
      </tp>
      <tp t="e">
        <v>#N/A</v>
        <stp/>
        <stp>BDH|6556164320448801284</stp>
        <tr r="E134" s="11"/>
      </tp>
      <tp t="e">
        <v>#N/A</v>
        <stp/>
        <stp>BDH|6655166976218521706</stp>
        <tr r="E74" s="19"/>
      </tp>
      <tp t="e">
        <v>#N/A</v>
        <stp/>
        <stp>BDH|9076438912012382112</stp>
        <tr r="E14" s="11"/>
      </tp>
      <tp t="e">
        <v>#N/A</v>
        <stp/>
        <stp>BDH|8704158462684574464</stp>
        <tr r="E71" s="22"/>
      </tp>
      <tp t="e">
        <v>#N/A</v>
        <stp/>
        <stp>BDH|4022957825481324130</stp>
        <tr r="E87" s="14"/>
      </tp>
      <tp t="e">
        <v>#N/A</v>
        <stp/>
        <stp>BDH|8248556471577158279</stp>
        <tr r="E7" s="14"/>
      </tp>
      <tp t="e">
        <v>#N/A</v>
        <stp/>
        <stp>BDH|4143819390069476358</stp>
        <tr r="E99" s="7"/>
      </tp>
      <tp t="e">
        <v>#N/A</v>
        <stp/>
        <stp>BDH|7976134909141414814</stp>
        <tr r="E125" s="7"/>
      </tp>
      <tp t="e">
        <v>#N/A</v>
        <stp/>
        <stp>BDH|6391941627650208244</stp>
        <tr r="E26" s="19"/>
      </tp>
      <tp t="e">
        <v>#N/A</v>
        <stp/>
        <stp>BDH|5936982814033743151</stp>
        <tr r="E139" s="7"/>
      </tp>
      <tp t="e">
        <v>#N/A</v>
        <stp/>
        <stp>BDH|8661111723055390137</stp>
        <tr r="E45" s="14"/>
      </tp>
      <tp t="e">
        <v>#N/A</v>
        <stp/>
        <stp>BDH|7811481961249146351</stp>
        <tr r="E31" s="19"/>
      </tp>
      <tp t="s">
        <v>#N/A Requesting Data...3828327409</v>
        <stp/>
        <stp>BQL|2561995775836511210</stp>
        <tr r="G14" s="37"/>
      </tp>
      <tp t="s">
        <v>#N/A Requesting Data...1956404684</v>
        <stp/>
        <stp>BQL|9242013262020140759</stp>
        <tr r="G51" s="36"/>
      </tp>
      <tp t="s">
        <v>#N/A Requesting Data...2087894008</v>
        <stp/>
        <stp>BQL|2264320526669238203</stp>
        <tr r="G3" s="36"/>
      </tp>
      <tp t="s">
        <v>#N/A Requesting Data...1056619243</v>
        <stp/>
        <stp>BQL|7300970693398424773</stp>
        <tr r="G9" s="37"/>
      </tp>
      <tp t="s">
        <v>#N/A Requesting Data...3698333261</v>
        <stp/>
        <stp>BQL|9301488848243598243</stp>
        <tr r="G12" s="36"/>
      </tp>
      <tp t="e">
        <v>#N/A</v>
        <stp/>
        <stp>BDH|5022018213139897508</stp>
        <tr r="E37" s="11"/>
      </tp>
      <tp t="e">
        <v>#N/A</v>
        <stp/>
        <stp>BDH|5342536999158412960</stp>
        <tr r="E14" s="22"/>
      </tp>
      <tp t="e">
        <v>#N/A</v>
        <stp/>
        <stp>BDH|8400179627096869575</stp>
        <tr r="E77" s="19"/>
      </tp>
      <tp t="e">
        <v>#N/A</v>
        <stp/>
        <stp>BDH|7807304780416566255</stp>
        <tr r="E88" s="11"/>
      </tp>
      <tp t="e">
        <v>#N/A</v>
        <stp/>
        <stp>BDH|8582659660934038487</stp>
        <tr r="E116" s="20"/>
      </tp>
      <tp t="e">
        <v>#N/A</v>
        <stp/>
        <stp>BDH|5761963349293333357</stp>
        <tr r="E46" s="19"/>
      </tp>
      <tp t="e">
        <v>#N/A</v>
        <stp/>
        <stp>BDH|8320144538354482676</stp>
        <tr r="E157" s="20"/>
      </tp>
      <tp t="e">
        <v>#N/A</v>
        <stp/>
        <stp>BDH|7785732333422201991</stp>
        <tr r="E54" s="19"/>
      </tp>
      <tp t="e">
        <v>#N/A</v>
        <stp/>
        <stp>BDH|4705300596742442480</stp>
        <tr r="E146" s="11"/>
      </tp>
      <tp t="e">
        <v>#N/A</v>
        <stp/>
        <stp>BDH|5811617183483084074</stp>
        <tr r="E53" s="7"/>
      </tp>
      <tp t="e">
        <v>#N/A</v>
        <stp/>
        <stp>BDH|8269945497845327505</stp>
        <tr r="E80" s="19"/>
      </tp>
      <tp t="e">
        <v>#N/A</v>
        <stp/>
        <stp>BDH|9501219075671563579</stp>
        <tr r="E7" s="7"/>
      </tp>
      <tp t="e">
        <v>#N/A</v>
        <stp/>
        <stp>BDH|1998091877809349772</stp>
        <tr r="E189" s="20"/>
      </tp>
      <tp t="e">
        <v>#N/A</v>
        <stp/>
        <stp>BDH|7340809455755257776</stp>
        <tr r="E29" s="22"/>
      </tp>
      <tp t="e">
        <v>#N/A</v>
        <stp/>
        <stp>BDH|6175682886275915563</stp>
        <tr r="E102" s="11"/>
      </tp>
      <tp t="e">
        <v>#N/A</v>
        <stp/>
        <stp>BDH|4769865676034396758</stp>
        <tr r="E40" s="14"/>
      </tp>
      <tp t="e">
        <v>#N/A</v>
        <stp/>
        <stp>BDH|5219153077388233348</stp>
        <tr r="E148" s="11"/>
      </tp>
      <tp t="e">
        <v>#N/A</v>
        <stp/>
        <stp>BDH|9634682210971041781</stp>
        <tr r="E79" s="7"/>
      </tp>
      <tp t="e">
        <v>#N/A</v>
        <stp/>
        <stp>BDH|1106655882022082503</stp>
        <tr r="E32" s="20"/>
      </tp>
      <tp t="e">
        <v>#N/A</v>
        <stp/>
        <stp>BDH|1217463132346397825</stp>
        <tr r="E94" s="11"/>
      </tp>
      <tp t="e">
        <v>#N/A</v>
        <stp/>
        <stp>BDH|4391564656948647412</stp>
        <tr r="E39" s="7"/>
      </tp>
      <tp t="e">
        <v>#N/A</v>
        <stp/>
        <stp>BDH|8270957786332762335</stp>
        <tr r="E56" s="19"/>
      </tp>
      <tp t="e">
        <v>#N/A</v>
        <stp/>
        <stp>BDH|3123971678511834430</stp>
        <tr r="E172" s="20"/>
      </tp>
      <tp t="e">
        <v>#N/A</v>
        <stp/>
        <stp>BDH|6451321110309066536</stp>
        <tr r="E105" s="11"/>
      </tp>
      <tp t="e">
        <v>#N/A</v>
        <stp/>
        <stp>BDH|8553216528372181286</stp>
        <tr r="E81" s="14"/>
      </tp>
      <tp t="s">
        <v>#N/A Requesting Data...4118291490</v>
        <stp/>
        <stp>BQL|4493211414198818678</stp>
        <tr r="G14" s="36"/>
      </tp>
      <tp t="s">
        <v>#N/A Requesting Data...3094557085</v>
        <stp/>
        <stp>BQL|9398388384362850935</stp>
        <tr r="G42" s="37"/>
      </tp>
      <tp t="s">
        <v>#N/A Requesting Data...3437669033</v>
        <stp/>
        <stp>BQL|4692948036377359074</stp>
        <tr r="G52" s="37"/>
      </tp>
      <tp t="e">
        <v>#N/A</v>
        <stp/>
        <stp>BDH|5089633416699738291</stp>
        <tr r="E19" s="7"/>
      </tp>
      <tp t="e">
        <v>#N/A</v>
        <stp/>
        <stp>BDH|6298599729830040893</stp>
        <tr r="E43" s="20"/>
      </tp>
      <tp t="e">
        <v>#N/A</v>
        <stp/>
        <stp>BDH|5243614710619830232</stp>
        <tr r="E96" s="7"/>
      </tp>
      <tp t="e">
        <v>#N/A</v>
        <stp/>
        <stp>BDH|6846124230579603434</stp>
        <tr r="E104" s="7"/>
      </tp>
      <tp t="e">
        <v>#N/A</v>
        <stp/>
        <stp>BDH|3850243297067269662</stp>
        <tr r="E129" s="7"/>
      </tp>
      <tp t="e">
        <v>#N/A</v>
        <stp/>
        <stp>BDH|1145001381564834458</stp>
        <tr r="E98" s="14"/>
      </tp>
      <tp t="e">
        <v>#N/A</v>
        <stp/>
        <stp>BDH|9684079301461745157</stp>
        <tr r="E186" s="11"/>
      </tp>
      <tp t="e">
        <v>#N/A</v>
        <stp/>
        <stp>BDH|7229233482251838584</stp>
        <tr r="E164" s="11"/>
      </tp>
      <tp t="e">
        <v>#N/A</v>
        <stp/>
        <stp>BDH|9855051529127100562</stp>
        <tr r="E49" s="7"/>
      </tp>
      <tp t="e">
        <v>#N/A</v>
        <stp/>
        <stp>BDH|5277762486103283007</stp>
        <tr r="E113" s="7"/>
      </tp>
      <tp t="e">
        <v>#N/A</v>
        <stp/>
        <stp>BDH|9528407317803261613</stp>
        <tr r="E29" s="11"/>
      </tp>
      <tp t="e">
        <v>#N/A</v>
        <stp/>
        <stp>BDH|2449462697324635228</stp>
        <tr r="E44" s="14"/>
      </tp>
      <tp t="e">
        <v>#N/A</v>
        <stp/>
        <stp>BDH|9753196938765873783</stp>
        <tr r="E13" s="14"/>
      </tp>
      <tp t="e">
        <v>#N/A</v>
        <stp/>
        <stp>BDH|2941962627161742197</stp>
        <tr r="E111" s="7"/>
      </tp>
      <tp t="e">
        <v>#N/A</v>
        <stp/>
        <stp>BDH|6790037920944669955</stp>
        <tr r="E30" s="14"/>
      </tp>
      <tp t="e">
        <v>#N/A</v>
        <stp/>
        <stp>BDH|2225802479420687497</stp>
        <tr r="E32" s="19"/>
      </tp>
      <tp t="e">
        <v>#N/A</v>
        <stp/>
        <stp>BDH|5185123026476737966</stp>
        <tr r="E69" s="22"/>
      </tp>
      <tp t="e">
        <v>#N/A</v>
        <stp/>
        <stp>BDH|9529536494845747914</stp>
        <tr r="E66" s="19"/>
      </tp>
      <tp t="e">
        <v>#N/A</v>
        <stp/>
        <stp>BDH|9243253183199632370</stp>
        <tr r="E108" s="20"/>
      </tp>
      <tp t="e">
        <v>#N/A</v>
        <stp/>
        <stp>BDH|3306399309139513035</stp>
        <tr r="E96" s="20"/>
      </tp>
      <tp t="s">
        <v>#N/A Requesting Data...1327079603</v>
        <stp/>
        <stp>BQL|7877014487666199312</stp>
        <tr r="G15" s="36"/>
      </tp>
      <tp t="s">
        <v>#N/A Requesting Data...3710870292</v>
        <stp/>
        <stp>BQL|3051029844459859458</stp>
        <tr r="G29" s="36"/>
      </tp>
      <tp t="s">
        <v>#N/A Requesting Data...1963685269</v>
        <stp/>
        <stp>BQL|2253091636922140950</stp>
        <tr r="G5" s="37"/>
      </tp>
      <tp t="s">
        <v>#N/A Requesting Data...3783958029</v>
        <stp/>
        <stp>BQL|1022331550649940429</stp>
        <tr r="G56" s="36"/>
      </tp>
      <tp t="e">
        <v>#N/A</v>
        <stp/>
        <stp>BDH|1277894152342587474</stp>
        <tr r="E43" s="22"/>
      </tp>
      <tp t="e">
        <v>#N/A</v>
        <stp/>
        <stp>BDH|6761824451148563996</stp>
        <tr r="E8" s="14"/>
      </tp>
      <tp t="e">
        <v>#N/A</v>
        <stp/>
        <stp>BDH|1322421488400895799</stp>
        <tr r="E83" s="20"/>
      </tp>
      <tp t="e">
        <v>#N/A</v>
        <stp/>
        <stp>BDH|9423680815175990187</stp>
        <tr r="E149" s="20"/>
      </tp>
      <tp t="e">
        <v>#N/A</v>
        <stp/>
        <stp>BDH|2903311207059128274</stp>
        <tr r="E129" s="20"/>
      </tp>
      <tp t="e">
        <v>#N/A</v>
        <stp/>
        <stp>BDH|1679186054199447672</stp>
        <tr r="E65" s="20"/>
      </tp>
      <tp t="e">
        <v>#N/A</v>
        <stp/>
        <stp>BDH|8061971527810048992</stp>
        <tr r="E109" s="19"/>
      </tp>
      <tp t="e">
        <v>#N/A</v>
        <stp/>
        <stp>BDH|1219129978468778516</stp>
        <tr r="E11" s="22"/>
      </tp>
      <tp t="e">
        <v>#N/A</v>
        <stp/>
        <stp>BDH|7504942306364907010</stp>
        <tr r="E92" s="19"/>
      </tp>
      <tp t="e">
        <v>#N/A</v>
        <stp/>
        <stp>BDH|2299996405205018418</stp>
        <tr r="E60" s="14"/>
      </tp>
      <tp t="e">
        <v>#N/A</v>
        <stp/>
        <stp>BDH|9217498045897231438</stp>
        <tr r="E181" s="11"/>
      </tp>
      <tp t="e">
        <v>#N/A</v>
        <stp/>
        <stp>BDH|7909130193487670239</stp>
        <tr r="E64" s="7"/>
      </tp>
      <tp t="e">
        <v>#N/A</v>
        <stp/>
        <stp>BDH|9168141133068235995</stp>
        <tr r="E74" s="22"/>
      </tp>
      <tp t="e">
        <v>#N/A</v>
        <stp/>
        <stp>BDH|8744953650298941693</stp>
        <tr r="E37" s="14"/>
      </tp>
      <tp t="e">
        <v>#N/A</v>
        <stp/>
        <stp>BDH|1746151882115281707</stp>
        <tr r="E163" s="19"/>
      </tp>
      <tp t="e">
        <v>#N/A</v>
        <stp/>
        <stp>BDH|3990481983513736674</stp>
        <tr r="E56" s="7"/>
      </tp>
      <tp t="e">
        <v>#N/A</v>
        <stp/>
        <stp>BDH|4725515524758491144</stp>
        <tr r="E85" s="11"/>
      </tp>
      <tp t="e">
        <v>#N/A</v>
        <stp/>
        <stp>BDH|4862512892514082688</stp>
        <tr r="E78" s="7"/>
      </tp>
      <tp t="e">
        <v>#N/A</v>
        <stp/>
        <stp>BDH|2693376983102975189</stp>
        <tr r="E57" s="22"/>
      </tp>
      <tp t="e">
        <v>#N/A</v>
        <stp/>
        <stp>BDH|1747457134589028557</stp>
        <tr r="E106" s="11"/>
      </tp>
      <tp t="e">
        <v>#N/A</v>
        <stp/>
        <stp>BDH|5811313726776583890</stp>
        <tr r="E159" s="7"/>
      </tp>
      <tp t="e">
        <v>#N/A</v>
        <stp/>
        <stp>BDH|6482049717405272805</stp>
        <tr r="E90" s="19"/>
      </tp>
      <tp t="e">
        <v>#N/A</v>
        <stp/>
        <stp>BDH|3384513545849057121</stp>
        <tr r="E9" s="19"/>
      </tp>
      <tp t="s">
        <v>#N/A Requesting Data...693626361</v>
        <stp/>
        <stp>BQL|7071072266329163394</stp>
        <tr r="G32" s="37"/>
      </tp>
      <tp t="s">
        <v>#N/A Requesting Data...2347965237</v>
        <stp/>
        <stp>BQL|1947668249519576149</stp>
        <tr r="G54" s="36"/>
      </tp>
      <tp t="s">
        <v>#N/A Requesting Data...879014780</v>
        <stp/>
        <stp>BQL|8675581217001943679</stp>
        <tr r="G7" s="36"/>
      </tp>
      <tp t="s">
        <v>#N/A Requesting Data...3788887425</v>
        <stp/>
        <stp>BQL|5123146361278715127</stp>
        <tr r="G3" s="37"/>
      </tp>
      <tp t="e">
        <v>#N/A</v>
        <stp/>
        <stp>BDH|3443161829128075314</stp>
        <tr r="E7" s="22"/>
      </tp>
      <tp t="e">
        <v>#N/A</v>
        <stp/>
        <stp>BDH|6467817009033325673</stp>
        <tr r="E155" s="19"/>
      </tp>
      <tp t="e">
        <v>#N/A</v>
        <stp/>
        <stp>BDH|1727981318632965077</stp>
        <tr r="E94" s="14"/>
      </tp>
      <tp t="e">
        <v>#N/A</v>
        <stp/>
        <stp>BDH|6612344898167478002</stp>
        <tr r="E54" s="7"/>
      </tp>
      <tp t="e">
        <v>#N/A</v>
        <stp/>
        <stp>BDH|9990601025445991392</stp>
        <tr r="E106" s="7"/>
      </tp>
      <tp t="e">
        <v>#N/A</v>
        <stp/>
        <stp>BDH|4646811943121541215</stp>
        <tr r="E107" s="11"/>
      </tp>
      <tp t="e">
        <v>#N/A</v>
        <stp/>
        <stp>BDH|6978304403646275887</stp>
        <tr r="E130" s="19"/>
      </tp>
      <tp t="e">
        <v>#N/A</v>
        <stp/>
        <stp>BDH|6786544049915222999</stp>
        <tr r="E165" s="20"/>
      </tp>
      <tp t="e">
        <v>#N/A</v>
        <stp/>
        <stp>BDH|9091050828345980523</stp>
        <tr r="E6" s="22"/>
      </tp>
      <tp t="e">
        <v>#N/A</v>
        <stp/>
        <stp>BDH|9142358005685596430</stp>
        <tr r="E73" s="19"/>
      </tp>
      <tp t="e">
        <v>#N/A</v>
        <stp/>
        <stp>BDH|8504405065195448436</stp>
        <tr r="E48" s="14"/>
      </tp>
      <tp t="e">
        <v>#N/A</v>
        <stp/>
        <stp>BDH|6594120345139581125</stp>
        <tr r="E61" s="7"/>
      </tp>
      <tp t="e">
        <v>#N/A</v>
        <stp/>
        <stp>BDH|2092293698160742239</stp>
        <tr r="E4" s="22"/>
      </tp>
      <tp t="s">
        <v>#N/A Requesting Data...2450755081</v>
        <stp/>
        <stp>BQL|6980625170597389441</stp>
        <tr r="G31" s="37"/>
      </tp>
      <tp t="s">
        <v>#N/A Requesting Data...3663427242</v>
        <stp/>
        <stp>BQL|2221891977179950038</stp>
        <tr r="G22" s="36"/>
      </tp>
      <tp t="s">
        <v>#N/A Requesting Data...1695097532</v>
        <stp/>
        <stp>BQL|8617619882673029141</stp>
        <tr r="G52" s="36"/>
      </tp>
      <tp t="e">
        <v>#N/A</v>
        <stp/>
        <stp>BDH|6068943998374320651</stp>
        <tr r="E100" s="14"/>
      </tp>
      <tp t="e">
        <v>#N/A</v>
        <stp/>
        <stp>BDH|3541060513140960637</stp>
        <tr r="E64" s="22"/>
      </tp>
      <tp t="e">
        <v>#N/A</v>
        <stp/>
        <stp>BDH|6580280300251202152</stp>
        <tr r="E23" s="11"/>
      </tp>
      <tp t="e">
        <v>#N/A</v>
        <stp/>
        <stp>BDH|1749140452803312286</stp>
        <tr r="E28" s="14"/>
      </tp>
      <tp t="e">
        <v>#N/A</v>
        <stp/>
        <stp>BDH|2897548412437468511</stp>
        <tr r="E43" s="11"/>
      </tp>
      <tp t="e">
        <v>#N/A</v>
        <stp/>
        <stp>BDH|6412183667560554568</stp>
        <tr r="E60" s="20"/>
      </tp>
      <tp t="e">
        <v>#N/A</v>
        <stp/>
        <stp>BDH|5718023567142817531</stp>
        <tr r="E7" s="20"/>
      </tp>
      <tp t="e">
        <v>#N/A</v>
        <stp/>
        <stp>BDH|1347207749467437406</stp>
        <tr r="E20" s="7"/>
      </tp>
      <tp t="e">
        <v>#N/A</v>
        <stp/>
        <stp>BDH|5365033328284356754</stp>
        <tr r="E78" s="19"/>
      </tp>
      <tp t="e">
        <v>#N/A</v>
        <stp/>
        <stp>BDH|7811245545026006378</stp>
        <tr r="E163" s="11"/>
      </tp>
      <tp t="e">
        <v>#N/A</v>
        <stp/>
        <stp>BDH|7508736624522834450</stp>
        <tr r="E142" s="19"/>
      </tp>
      <tp t="e">
        <v>#N/A</v>
        <stp/>
        <stp>BDH|2996953597644719239</stp>
        <tr r="E42" s="20"/>
      </tp>
      <tp t="e">
        <v>#N/A</v>
        <stp/>
        <stp>BDH|6265054245574491291</stp>
        <tr r="E63" s="14"/>
      </tp>
      <tp t="e">
        <v>#N/A</v>
        <stp/>
        <stp>BDH|3844274869535375694</stp>
        <tr r="E79" s="19"/>
      </tp>
      <tp t="e">
        <v>#N/A</v>
        <stp/>
        <stp>BDH|8129955154701828151</stp>
        <tr r="E72" s="14"/>
      </tp>
      <tp t="e">
        <v>#N/A</v>
        <stp/>
        <stp>BDH|3851427419330882289</stp>
        <tr r="E133" s="20"/>
      </tp>
      <tp t="e">
        <v>#N/A</v>
        <stp/>
        <stp>BDH|3544747797390740910</stp>
        <tr r="E155" s="20"/>
      </tp>
      <tp t="e">
        <v>#N/A</v>
        <stp/>
        <stp>BDH|9805455482378867966</stp>
        <tr r="E110" s="7"/>
      </tp>
      <tp t="e">
        <v>#N/A</v>
        <stp/>
        <stp>BDH|3683022440873267014</stp>
        <tr r="E117" s="20"/>
      </tp>
      <tp t="e">
        <v>#N/A</v>
        <stp/>
        <stp>BDH|3727273323083731434</stp>
        <tr r="E10" s="19"/>
      </tp>
      <tp t="e">
        <v>#N/A</v>
        <stp/>
        <stp>BDH|2126360156106559603</stp>
        <tr r="E90" s="14"/>
      </tp>
      <tp t="e">
        <v>#N/A</v>
        <stp/>
        <stp>BDH|9230832518143887752</stp>
        <tr r="E41" s="19"/>
      </tp>
      <tp t="e">
        <v>#N/A</v>
        <stp/>
        <stp>BDH|4083744921306896385</stp>
        <tr r="E152" s="11"/>
      </tp>
      <tp t="e">
        <v>#N/A</v>
        <stp/>
        <stp>BDH|8264399953292430897</stp>
        <tr r="E177" s="20"/>
      </tp>
      <tp t="s">
        <v>#N/A Requesting Data...3852478855</v>
        <stp/>
        <stp>BQL|6221753803972934652</stp>
        <tr r="G8" s="37"/>
      </tp>
      <tp t="s">
        <v>#N/A Requesting Data...3034349135</v>
        <stp/>
        <stp>BQL|8957788191000171323</stp>
        <tr r="G11" s="37"/>
      </tp>
      <tp t="e">
        <v>#N/A</v>
        <stp/>
        <stp>BDH|6244290100325420451</stp>
        <tr r="E8" s="22"/>
      </tp>
      <tp t="e">
        <v>#N/A</v>
        <stp/>
        <stp>BDH|7007894264498606419</stp>
        <tr r="E77" s="20"/>
      </tp>
      <tp t="e">
        <v>#N/A</v>
        <stp/>
        <stp>BDH|9890307551913370915</stp>
        <tr r="E149" s="7"/>
      </tp>
      <tp t="e">
        <v>#N/A</v>
        <stp/>
        <stp>BDH|8931971950398306950</stp>
        <tr r="E108" s="7"/>
      </tp>
      <tp t="e">
        <v>#N/A</v>
        <stp/>
        <stp>BDH|6394243646975800010</stp>
        <tr r="E15" s="20"/>
      </tp>
      <tp t="e">
        <v>#N/A</v>
        <stp/>
        <stp>BDH|4962731515071695612</stp>
        <tr r="E152" s="20"/>
      </tp>
      <tp t="e">
        <v>#N/A</v>
        <stp/>
        <stp>BDH|4573098134072866087</stp>
        <tr r="E92" s="14"/>
      </tp>
      <tp t="e">
        <v>#N/A</v>
        <stp/>
        <stp>BDH|8410005531118849641</stp>
        <tr r="E169" s="7"/>
      </tp>
      <tp t="e">
        <v>#N/A</v>
        <stp/>
        <stp>BDH|5193115108931407020</stp>
        <tr r="E40" s="20"/>
      </tp>
      <tp t="e">
        <v>#N/A</v>
        <stp/>
        <stp>BDH|7085366964230568792</stp>
        <tr r="E82" s="19"/>
      </tp>
      <tp t="e">
        <v>#N/A</v>
        <stp/>
        <stp>BDH|6028153767536885240</stp>
        <tr r="E72" s="7"/>
      </tp>
      <tp t="e">
        <v>#N/A</v>
        <stp/>
        <stp>BDH|9847954386004106959</stp>
        <tr r="E46" s="22"/>
      </tp>
      <tp t="e">
        <v>#N/A</v>
        <stp/>
        <stp>BDH|5610289463272702650</stp>
        <tr r="E21" s="22"/>
      </tp>
      <tp t="e">
        <v>#N/A</v>
        <stp/>
        <stp>BDH|3421535151503870530</stp>
        <tr r="E176" s="11"/>
      </tp>
      <tp t="e">
        <v>#N/A</v>
        <stp/>
        <stp>BDH|9834636817393625873</stp>
        <tr r="E64" s="11"/>
      </tp>
      <tp t="e">
        <v>#N/A</v>
        <stp/>
        <stp>BDH|9292758964829787464</stp>
        <tr r="E4" s="7"/>
      </tp>
      <tp t="e">
        <v>#N/A</v>
        <stp/>
        <stp>BDH|7611316273202216442</stp>
        <tr r="E53" s="20"/>
      </tp>
      <tp t="e">
        <v>#N/A</v>
        <stp/>
        <stp>BDH|9693318494761290739</stp>
        <tr r="E162" s="7"/>
      </tp>
      <tp t="e">
        <v>#N/A</v>
        <stp/>
        <stp>BDH|7681154594482232877</stp>
        <tr r="E33" s="11"/>
      </tp>
      <tp t="e">
        <v>#N/A</v>
        <stp/>
        <stp>BDH|9941761748259670621</stp>
        <tr r="E20" s="19"/>
      </tp>
      <tp t="e">
        <v>#N/A</v>
        <stp/>
        <stp>BDH|1720117903323058668</stp>
        <tr r="E161" s="7"/>
      </tp>
      <tp t="e">
        <v>#N/A</v>
        <stp/>
        <stp>BDH|8926584824273292947</stp>
        <tr r="E96" s="22"/>
      </tp>
      <tp t="e">
        <v>#N/A</v>
        <stp/>
        <stp>BDH|2104758792569428021</stp>
        <tr r="E48" s="11"/>
      </tp>
      <tp t="e">
        <v>#N/A</v>
        <stp/>
        <stp>BDH|3927157845966962514</stp>
        <tr r="E43" s="14"/>
      </tp>
      <tp t="e">
        <v>#N/A</v>
        <stp/>
        <stp>BDH|4545339628211065188</stp>
        <tr r="E79" s="14"/>
      </tp>
      <tp t="e">
        <v>#N/A</v>
        <stp/>
        <stp>BDH|1007236032320372541</stp>
        <tr r="E143" s="19"/>
      </tp>
      <tp t="e">
        <v>#N/A</v>
        <stp/>
        <stp>BDH|6290575476820268171</stp>
        <tr r="E158" s="19"/>
      </tp>
      <tp t="e">
        <v>#N/A</v>
        <stp/>
        <stp>BDH|1656977479262725896</stp>
        <tr r="E115" s="11"/>
      </tp>
      <tp t="e">
        <v>#N/A</v>
        <stp/>
        <stp>BDH|8852067438996318832</stp>
        <tr r="E96" s="11"/>
      </tp>
      <tp t="e">
        <v>#N/A</v>
        <stp/>
        <stp>BDH|8162190579939425233</stp>
        <tr r="E151" s="19"/>
      </tp>
      <tp t="e">
        <v>#N/A</v>
        <stp/>
        <stp>BDH|5117166258660912417</stp>
        <tr r="E15" s="14"/>
      </tp>
      <tp t="e">
        <v>#N/A</v>
        <stp/>
        <stp>BDH|7373528835725508161</stp>
        <tr r="E78" s="14"/>
      </tp>
      <tp t="e">
        <v>#N/A</v>
        <stp/>
        <stp>BDH|2077464853993432561</stp>
        <tr r="E92" s="11"/>
      </tp>
      <tp t="e">
        <v>#N/A</v>
        <stp/>
        <stp>BDH|4069735459731717296</stp>
        <tr r="E13" s="20"/>
      </tp>
      <tp t="s">
        <v>#N/A Requesting Data...2304758857</v>
        <stp/>
        <stp>BQL|6426013956844613183</stp>
        <tr r="G15" s="37"/>
      </tp>
      <tp t="s">
        <v>#N/A Requesting Data...3994795680</v>
        <stp/>
        <stp>BQL|9532110837058053541</stp>
        <tr r="G39" s="37"/>
      </tp>
      <tp t="s">
        <v>#N/A Requesting Data...3499467614</v>
        <stp/>
        <stp>BQL|9503127294226803199</stp>
        <tr r="G25" s="37"/>
      </tp>
      <tp t="s">
        <v>#N/A Requesting Data...3218996304</v>
        <stp/>
        <stp>BQL|6673495225306353082</stp>
        <tr r="G28" s="36"/>
      </tp>
      <tp t="s">
        <v>#N/A Requesting Data...2725054723</v>
        <stp/>
        <stp>BQL|9724492279254219858</stp>
        <tr r="G23" s="36"/>
      </tp>
      <tp t="e">
        <v>#N/A</v>
        <stp/>
        <stp>BDH|5812124872864169130</stp>
        <tr r="E156" s="19"/>
      </tp>
      <tp t="e">
        <v>#N/A</v>
        <stp/>
        <stp>BDH|3118910920036247888</stp>
        <tr r="E182" s="11"/>
      </tp>
      <tp t="e">
        <v>#N/A</v>
        <stp/>
        <stp>BDH|7277317763125313183</stp>
        <tr r="E24" s="22"/>
      </tp>
      <tp t="e">
        <v>#N/A</v>
        <stp/>
        <stp>BDH|8607250498254276121</stp>
        <tr r="E135" s="20"/>
      </tp>
      <tp t="e">
        <v>#N/A</v>
        <stp/>
        <stp>BDH|7692330038723615230</stp>
        <tr r="E63" s="11"/>
      </tp>
      <tp t="e">
        <v>#N/A</v>
        <stp/>
        <stp>BDH|4673368488891126809</stp>
        <tr r="E89" s="22"/>
      </tp>
      <tp t="e">
        <v>#N/A</v>
        <stp/>
        <stp>BDH|8783305713858897453</stp>
        <tr r="E49" s="20"/>
      </tp>
      <tp t="e">
        <v>#N/A</v>
        <stp/>
        <stp>BDH|8239929558397458523</stp>
        <tr r="E80" s="14"/>
      </tp>
      <tp t="e">
        <v>#N/A</v>
        <stp/>
        <stp>BDH|7505107305887658797</stp>
        <tr r="E138" s="7"/>
      </tp>
      <tp t="e">
        <v>#N/A</v>
        <stp/>
        <stp>BDH|3713858608554084967</stp>
        <tr r="E55" s="11"/>
      </tp>
      <tp t="e">
        <v>#N/A</v>
        <stp/>
        <stp>BDH|4501685450513068215</stp>
        <tr r="E33" s="7"/>
      </tp>
      <tp t="e">
        <v>#N/A</v>
        <stp/>
        <stp>BDH|3569738434119894860</stp>
        <tr r="E34" s="14"/>
      </tp>
      <tp t="e">
        <v>#N/A</v>
        <stp/>
        <stp>BDH|2275312703542977543</stp>
        <tr r="E134" s="7"/>
      </tp>
      <tp t="e">
        <v>#N/A</v>
        <stp/>
        <stp>BDH|7411020571721147742</stp>
        <tr r="E44" s="22"/>
      </tp>
      <tp t="e">
        <v>#N/A</v>
        <stp/>
        <stp>BDH|1569544445285433325</stp>
        <tr r="E9" s="22"/>
      </tp>
      <tp t="e">
        <v>#N/A</v>
        <stp/>
        <stp>BDH|2598310708704924374</stp>
        <tr r="E155" s="7"/>
      </tp>
      <tp t="e">
        <v>#N/A</v>
        <stp/>
        <stp>BDH|4118449884067203908</stp>
        <tr r="E77" s="11"/>
      </tp>
      <tp t="e">
        <v>#N/A</v>
        <stp/>
        <stp>BDH|7682052317147218768</stp>
        <tr r="E197" s="11"/>
      </tp>
      <tp t="e">
        <v>#N/A</v>
        <stp/>
        <stp>BDH|6068787011833150586</stp>
        <tr r="E93" s="11"/>
      </tp>
      <tp t="e">
        <v>#N/A</v>
        <stp/>
        <stp>BDH|3381894238159033748</stp>
        <tr r="E150" s="7"/>
      </tp>
      <tp t="e">
        <v>#N/A</v>
        <stp/>
        <stp>BDH|8476597565238808564</stp>
        <tr r="E177" s="11"/>
      </tp>
      <tp t="e">
        <v>#N/A</v>
        <stp/>
        <stp>BDH|2685695809051204309</stp>
        <tr r="E142" s="20"/>
      </tp>
      <tp t="e">
        <v>#N/A</v>
        <stp/>
        <stp>BDH|3203682439523374347</stp>
        <tr r="E137" s="20"/>
      </tp>
      <tp t="e">
        <v>#N/A</v>
        <stp/>
        <stp>BDH|9322355680387521370</stp>
        <tr r="E12" s="19"/>
      </tp>
      <tp t="e">
        <v>#N/A</v>
        <stp/>
        <stp>BDH|1093378616995645030</stp>
        <tr r="E100" s="22"/>
      </tp>
      <tp t="e">
        <v>#N/A</v>
        <stp/>
        <stp>BDH|8005400062854422832</stp>
        <tr r="E28" s="19"/>
      </tp>
      <tp t="s">
        <v>#N/A Requesting Data...4144945585</v>
        <stp/>
        <stp>BQL|2920798097859171282</stp>
        <tr r="G35" s="36"/>
      </tp>
      <tp t="s">
        <v>#N/A Requesting Data...1095977455</v>
        <stp/>
        <stp>BQL|1843784423936841526</stp>
        <tr r="G44" s="37"/>
      </tp>
      <tp t="s">
        <v>#N/A Requesting Data...3805013471</v>
        <stp/>
        <stp>BQL|5865207710773338231</stp>
        <tr r="G48" s="37"/>
      </tp>
      <tp t="s">
        <v>#N/A Requesting Data...1690126890</v>
        <stp/>
        <stp>BQL|1889019932432518795</stp>
        <tr r="G7" s="37"/>
      </tp>
      <tp t="s">
        <v>#N/A Requesting Data...3171734226</v>
        <stp/>
        <stp>BQL|9077899665471395192</stp>
        <tr r="G29" s="37"/>
      </tp>
      <tp t="s">
        <v>#N/A Requesting Data...2346615501</v>
        <stp/>
        <stp>BQL|4020158519044155788</stp>
        <tr r="G27" s="36"/>
      </tp>
      <tp t="e">
        <v>#N/A</v>
        <stp/>
        <stp>BDH|1590190648994898760</stp>
        <tr r="E65" s="19"/>
      </tp>
      <tp t="e">
        <v>#N/A</v>
        <stp/>
        <stp>BDH|5436108265990903532</stp>
        <tr r="E173" s="20"/>
      </tp>
      <tp t="e">
        <v>#N/A</v>
        <stp/>
        <stp>BDH|5939814664858380463</stp>
        <tr r="E114" s="11"/>
      </tp>
      <tp t="e">
        <v>#N/A</v>
        <stp/>
        <stp>BDH|3815108985099362416</stp>
        <tr r="E19" s="19"/>
      </tp>
      <tp t="e">
        <v>#N/A</v>
        <stp/>
        <stp>BDH|2461490280559398012</stp>
        <tr r="E81" s="22"/>
      </tp>
      <tp t="e">
        <v>#N/A</v>
        <stp/>
        <stp>BDH|7528262144124213291</stp>
        <tr r="E6" s="20"/>
      </tp>
      <tp t="e">
        <v>#N/A</v>
        <stp/>
        <stp>BDH|7390271615230417398</stp>
        <tr r="E147" s="11"/>
      </tp>
      <tp t="e">
        <v>#N/A</v>
        <stp/>
        <stp>BDH|3673169816301857539</stp>
        <tr r="E54" s="11"/>
      </tp>
      <tp t="e">
        <v>#N/A</v>
        <stp/>
        <stp>BDH|4618598503602013412</stp>
        <tr r="E141" s="7"/>
      </tp>
      <tp t="e">
        <v>#N/A</v>
        <stp/>
        <stp>BDH|5386901399080947216</stp>
        <tr r="E152" s="19"/>
      </tp>
      <tp t="e">
        <v>#N/A</v>
        <stp/>
        <stp>BDH|5283233313351809087</stp>
        <tr r="E65" s="22"/>
      </tp>
      <tp t="e">
        <v>#N/A</v>
        <stp/>
        <stp>BDH|9577688885054999424</stp>
        <tr r="E105" s="19"/>
      </tp>
      <tp t="e">
        <v>#N/A</v>
        <stp/>
        <stp>BDH|2987200895676901866</stp>
        <tr r="E57" s="7"/>
      </tp>
      <tp t="e">
        <v>#N/A</v>
        <stp/>
        <stp>BDH|5162172954697498169</stp>
        <tr r="E13" s="11"/>
      </tp>
      <tp t="e">
        <v>#N/A</v>
        <stp/>
        <stp>BDH|9892591780374464731</stp>
        <tr r="E53" s="11"/>
      </tp>
      <tp t="e">
        <v>#N/A</v>
        <stp/>
        <stp>BDH|7723051516090446144</stp>
        <tr r="E135" s="7"/>
      </tp>
      <tp t="e">
        <v>#N/A</v>
        <stp/>
        <stp>BDH|1343021271407301666</stp>
        <tr r="E76" s="11"/>
      </tp>
      <tp t="s">
        <v>#N/A Requesting Data...3009126330</v>
        <stp/>
        <stp>BQL|2438983220100002918</stp>
        <tr r="G13" s="36"/>
      </tp>
      <tp t="s">
        <v>#N/A Requesting Data...4032830880</v>
        <stp/>
        <stp>BQL|5726394008165948350</stp>
        <tr r="G6" s="37"/>
      </tp>
      <tp t="s">
        <v>#N/A Requesting Data...2212428049</v>
        <stp/>
        <stp>BQL|3680718556209146874</stp>
        <tr r="G35" s="37"/>
      </tp>
      <tp t="s">
        <v>#N/A Requesting Data...2005440197</v>
        <stp/>
        <stp>BQL|6758637077907549007</stp>
        <tr r="G49" s="37"/>
      </tp>
      <tp t="s">
        <v>#N/A Requesting Data...4265516517</v>
        <stp/>
        <stp>BQL|2310575390948031666</stp>
        <tr r="G21" s="37"/>
      </tp>
      <tp t="s">
        <v>#N/A Requesting Data...1470413981</v>
        <stp/>
        <stp>BQL|2753778756003545322</stp>
        <tr r="G16" s="36"/>
      </tp>
      <tp t="e">
        <v>#N/A</v>
        <stp/>
        <stp>BDH|4607365793758148685</stp>
        <tr r="E2" s="19"/>
      </tp>
      <tp t="e">
        <v>#N/A</v>
        <stp/>
        <stp>BDH|7014310437596514181</stp>
        <tr r="E153" s="11"/>
      </tp>
      <tp t="e">
        <v>#N/A</v>
        <stp/>
        <stp>BDH|3616080575371549550</stp>
        <tr r="E145" s="20"/>
      </tp>
      <tp t="e">
        <v>#N/A</v>
        <stp/>
        <stp>BDH|2594181015061687360</stp>
        <tr r="E5" s="20"/>
      </tp>
      <tp t="e">
        <v>#N/A</v>
        <stp/>
        <stp>BDH|9735796723378754426</stp>
        <tr r="E112" s="7"/>
      </tp>
      <tp t="e">
        <v>#N/A</v>
        <stp/>
        <stp>BDH|9074450848711000855</stp>
        <tr r="E54" s="20"/>
      </tp>
      <tp t="e">
        <v>#N/A</v>
        <stp/>
        <stp>BDH|6107397905955695026</stp>
        <tr r="E168" s="11"/>
      </tp>
      <tp t="e">
        <v>#N/A</v>
        <stp/>
        <stp>BDH|8899628682924151209</stp>
        <tr r="E43" s="7"/>
      </tp>
      <tp t="e">
        <v>#N/A</v>
        <stp/>
        <stp>BDH|9915532780996132224</stp>
        <tr r="E143" s="11"/>
      </tp>
      <tp t="e">
        <v>#N/A</v>
        <stp/>
        <stp>BDH|2521705646871396098</stp>
        <tr r="E62" s="20"/>
      </tp>
      <tp t="e">
        <v>#N/A</v>
        <stp/>
        <stp>BDH|7534771685349056197</stp>
        <tr r="E72" s="11"/>
      </tp>
      <tp t="e">
        <v>#N/A</v>
        <stp/>
        <stp>BDH|2797219129606299438</stp>
        <tr r="E130" s="7"/>
      </tp>
      <tp t="e">
        <v>#N/A</v>
        <stp/>
        <stp>BDH|4277893482160142469</stp>
        <tr r="E128" s="19"/>
      </tp>
      <tp t="e">
        <v>#N/A</v>
        <stp/>
        <stp>BDH|3069719708360071476</stp>
        <tr r="E185" s="20"/>
      </tp>
      <tp t="e">
        <v>#N/A</v>
        <stp/>
        <stp>BDH|4923572624705150641</stp>
        <tr r="E156" s="11"/>
      </tp>
      <tp t="e">
        <v>#N/A</v>
        <stp/>
        <stp>BDH|1959667918590354690</stp>
        <tr r="E42" s="19"/>
      </tp>
      <tp t="e">
        <v>#N/A</v>
        <stp/>
        <stp>BDH|4085455748622686667</stp>
        <tr r="E26" s="22"/>
      </tp>
      <tp t="e">
        <v>#N/A</v>
        <stp/>
        <stp>BDH|5280171205132772659</stp>
        <tr r="E123" s="19"/>
      </tp>
      <tp t="e">
        <v>#N/A</v>
        <stp/>
        <stp>BDH|7597978132074249903</stp>
        <tr r="E21" s="11"/>
      </tp>
      <tp t="e">
        <v>#N/A</v>
        <stp/>
        <stp>BDH|2791542171947298725</stp>
        <tr r="E124" s="7"/>
      </tp>
      <tp t="e">
        <v>#N/A</v>
        <stp/>
        <stp>BDH|8084887453743836606</stp>
        <tr r="E49" s="22"/>
      </tp>
      <tp t="e">
        <v>#N/A</v>
        <stp/>
        <stp>BDH|2198883349198246626</stp>
        <tr r="E74" s="14"/>
      </tp>
      <tp t="e">
        <v>#N/A</v>
        <stp/>
        <stp>BDH|1695362717614005763</stp>
        <tr r="E118" s="7"/>
      </tp>
      <tp t="e">
        <v>#N/A</v>
        <stp/>
        <stp>BDH|5549289732185985101</stp>
        <tr r="E85" s="14"/>
      </tp>
      <tp t="e">
        <v>#N/A</v>
        <stp/>
        <stp>BDH|4575128954504074445</stp>
        <tr r="E30" s="19"/>
      </tp>
      <tp t="e">
        <v>#N/A</v>
        <stp/>
        <stp>BDH|1083455445765707401</stp>
        <tr r="E67" s="14"/>
      </tp>
      <tp t="e">
        <v>#N/A</v>
        <stp/>
        <stp>BDH|8533395486211867258</stp>
        <tr r="E44" s="7"/>
      </tp>
      <tp t="e">
        <v>#N/A</v>
        <stp/>
        <stp>BDH|9387891056120837435</stp>
        <tr r="E125" s="20"/>
      </tp>
      <tp t="e">
        <v>#N/A</v>
        <stp/>
        <stp>BDH|8366774399892023498</stp>
        <tr r="E21" s="7"/>
      </tp>
      <tp t="e">
        <v>#N/A</v>
        <stp/>
        <stp>BDH|3107051456480331655</stp>
        <tr r="E47" s="20"/>
      </tp>
      <tp t="e">
        <v>#N/A</v>
        <stp/>
        <stp>BDH|3193953182967104538</stp>
        <tr r="E12" s="7"/>
      </tp>
      <tp t="e">
        <v>#N/A</v>
        <stp/>
        <stp>BDH|1726544960600721216</stp>
        <tr r="E161" s="19"/>
      </tp>
      <tp t="e">
        <v>#N/A</v>
        <stp/>
        <stp>BDH|5380173480789021519</stp>
        <tr r="E19" s="22"/>
      </tp>
      <tp t="e">
        <v>#N/A</v>
        <stp/>
        <stp>BDH|5554101551008990980</stp>
        <tr r="E52" s="22"/>
      </tp>
      <tp t="s">
        <v>#N/A Requesting Data...3274127537</v>
        <stp/>
        <stp>BQL|8641604173300930826</stp>
        <tr r="G9" s="36"/>
      </tp>
      <tp t="s">
        <v>#N/A Requesting Data...3694498498</v>
        <stp/>
        <stp>BQL|2155582123914636026</stp>
        <tr r="G4" s="37"/>
      </tp>
      <tp t="s">
        <v>#N/A Requesting Data...3090019771</v>
        <stp/>
        <stp>BQL|5368857958118153163</stp>
        <tr r="G59" s="37"/>
      </tp>
      <tp t="e">
        <v>#N/A</v>
        <stp/>
        <stp>BDH|3842417910650136725</stp>
        <tr r="E50" s="14"/>
      </tp>
      <tp t="e">
        <v>#N/A</v>
        <stp/>
        <stp>BDH|1838356944623792448</stp>
        <tr r="E136" s="11"/>
      </tp>
      <tp t="e">
        <v>#N/A</v>
        <stp/>
        <stp>BDH|7355784150577058316</stp>
        <tr r="E174" s="20"/>
      </tp>
      <tp t="e">
        <v>#N/A</v>
        <stp/>
        <stp>BDH|6372164249353668108</stp>
        <tr r="E26" s="11"/>
      </tp>
      <tp t="e">
        <v>#N/A</v>
        <stp/>
        <stp>BDH|2206689203264116101</stp>
        <tr r="E56" s="14"/>
      </tp>
      <tp t="e">
        <v>#N/A</v>
        <stp/>
        <stp>BDH|2884681859260494045</stp>
        <tr r="E15" s="11"/>
      </tp>
      <tp t="e">
        <v>#N/A</v>
        <stp/>
        <stp>BDH|8893474189867682296</stp>
        <tr r="E9" s="20"/>
      </tp>
      <tp t="e">
        <v>#N/A</v>
        <stp/>
        <stp>BDH|1813257954170016765</stp>
        <tr r="E52" s="14"/>
      </tp>
      <tp t="e">
        <v>#N/A</v>
        <stp/>
        <stp>BDH|9421407498230687557</stp>
        <tr r="E156" s="7"/>
      </tp>
      <tp t="e">
        <v>#N/A</v>
        <stp/>
        <stp>BDH|2919658851562538275</stp>
        <tr r="E46" s="11"/>
      </tp>
      <tp t="e">
        <v>#N/A</v>
        <stp/>
        <stp>BDH|6717892412568211630</stp>
        <tr r="E93" s="20"/>
      </tp>
      <tp t="e">
        <v>#N/A</v>
        <stp/>
        <stp>BDH|3984699456993309282</stp>
        <tr r="E27" s="22"/>
      </tp>
      <tp t="e">
        <v>#N/A</v>
        <stp/>
        <stp>BDH|6093157019695548246</stp>
        <tr r="K2" s="3"/>
      </tp>
      <tp t="e">
        <v>#N/A</v>
        <stp/>
        <stp>BDH|7121448051111368679</stp>
        <tr r="E144" s="7"/>
      </tp>
      <tp t="e">
        <v>#N/A</v>
        <stp/>
        <stp>BDH|8862998026840346255</stp>
        <tr r="E168" s="19"/>
      </tp>
      <tp t="e">
        <v>#N/A</v>
        <stp/>
        <stp>BDH|5284361850352622050</stp>
        <tr r="E31" s="22"/>
      </tp>
      <tp t="e">
        <v>#N/A</v>
        <stp/>
        <stp>BDH|4986397117043621463</stp>
        <tr r="E2" s="7"/>
      </tp>
      <tp t="e">
        <v>#N/A</v>
        <stp/>
        <stp>BDH|4128503417303400266</stp>
        <tr r="E74" s="20"/>
      </tp>
      <tp t="e">
        <v>#N/A</v>
        <stp/>
        <stp>BDH|6718005177173295363</stp>
        <tr r="E200" s="11"/>
      </tp>
      <tp t="e">
        <v>#N/A</v>
        <stp/>
        <stp>BDH|18047939189334602</stp>
        <tr r="E14" s="19"/>
      </tp>
      <tp t="s">
        <v>#N/A Requesting Data...3462066493</v>
        <stp/>
        <stp>BQL|5896975596876444136</stp>
        <tr r="G39" s="36"/>
      </tp>
      <tp t="s">
        <v>#N/A Requesting Data...4117588916</v>
        <stp/>
        <stp>BQL|3134604663650203166</stp>
        <tr r="G61" s="37"/>
      </tp>
      <tp t="s">
        <v>#N/A Requesting Data...3214452592</v>
        <stp/>
        <stp>BQL|8197520571641032944</stp>
        <tr r="G30" s="37"/>
      </tp>
      <tp t="e">
        <v>#N/A</v>
        <stp/>
        <stp>BDH|9809837230752112206</stp>
        <tr r="E101" s="7"/>
      </tp>
      <tp t="e">
        <v>#N/A</v>
        <stp/>
        <stp>BDH|1845375223767297541</stp>
        <tr r="E63" s="19"/>
      </tp>
      <tp t="e">
        <v>#N/A</v>
        <stp/>
        <stp>BDH|1881387725595965775</stp>
        <tr r="E41" s="7"/>
      </tp>
      <tp t="e">
        <v>#N/A</v>
        <stp/>
        <stp>BDH|9958724781826376224</stp>
        <tr r="E132" s="19"/>
      </tp>
      <tp t="e">
        <v>#N/A</v>
        <stp/>
        <stp>BDH|1133499197509497737</stp>
        <tr r="E45" s="11"/>
      </tp>
      <tp t="e">
        <v>#N/A</v>
        <stp/>
        <stp>BDH|1083081346846554139</stp>
        <tr r="E62" s="7"/>
      </tp>
      <tp t="e">
        <v>#N/A</v>
        <stp/>
        <stp>BDH|5256357309511306543</stp>
        <tr r="E122" s="7"/>
      </tp>
      <tp t="e">
        <v>#N/A</v>
        <stp/>
        <stp>BDH|8040826851252593585</stp>
        <tr r="E40" s="11"/>
      </tp>
      <tp t="e">
        <v>#N/A</v>
        <stp/>
        <stp>BDH|9518834068886918389</stp>
        <tr r="E15" s="7"/>
      </tp>
      <tp t="e">
        <v>#N/A</v>
        <stp/>
        <stp>BDH|5905486131022920243</stp>
        <tr r="E153" s="20"/>
      </tp>
      <tp t="e">
        <v>#N/A</v>
        <stp/>
        <stp>BDH|9396175218812934973</stp>
        <tr r="E17" s="22"/>
      </tp>
      <tp t="e">
        <v>#N/A</v>
        <stp/>
        <stp>BDH|9384185579495584875</stp>
        <tr r="E132" s="20"/>
      </tp>
      <tp t="e">
        <v>#N/A</v>
        <stp/>
        <stp>BDH|7344063845322427340</stp>
        <tr r="E47" s="22"/>
      </tp>
      <tp t="e">
        <v>#N/A</v>
        <stp/>
        <stp>BDH|5082604396211756912</stp>
        <tr r="E55" s="20"/>
      </tp>
      <tp t="e">
        <v>#N/A</v>
        <stp/>
        <stp>BDH|4076616805467311767</stp>
        <tr r="E105" s="20"/>
      </tp>
      <tp t="e">
        <v>#N/A</v>
        <stp/>
        <stp>BDH|7443412490310275869</stp>
        <tr r="E93" s="7"/>
      </tp>
      <tp t="e">
        <v>#N/A</v>
        <stp/>
        <stp>BDH|5185456662091243429</stp>
        <tr r="E81" s="11"/>
      </tp>
      <tp t="e">
        <v>#N/A</v>
        <stp/>
        <stp>BDH|5694457655397935194</stp>
        <tr r="E95" s="22"/>
      </tp>
      <tp t="e">
        <v>#N/A</v>
        <stp/>
        <stp>BDH|3868565786415760982</stp>
        <tr r="E14" s="7"/>
      </tp>
      <tp t="e">
        <v>#N/A</v>
        <stp/>
        <stp>BDH|2154437225057348107</stp>
        <tr r="E145" s="11"/>
      </tp>
      <tp t="e">
        <v>#N/A</v>
        <stp/>
        <stp>BDH|9478315202601231916</stp>
        <tr r="E92" s="20"/>
      </tp>
      <tp t="e">
        <v>#N/A</v>
        <stp/>
        <stp>BDH|5872271371937201585</stp>
        <tr r="E123" s="11"/>
      </tp>
      <tp t="e">
        <v>#N/A</v>
        <stp/>
        <stp>BDH|4119984396584893226</stp>
        <tr r="E82" s="11"/>
      </tp>
      <tp t="s">
        <v>#N/A Requesting Data...2496938634</v>
        <stp/>
        <stp>BQL|4463008297267595992</stp>
        <tr r="G55" s="37"/>
      </tp>
      <tp t="s">
        <v>#N/A Requesting Data...3163391362</v>
        <stp/>
        <stp>BQL|9871872990968159340</stp>
        <tr r="G45" s="36"/>
      </tp>
      <tp t="s">
        <v>#N/A Requesting Data...1900328122</v>
        <stp/>
        <stp>BQL|7522673489273038926</stp>
        <tr r="G37" s="36"/>
      </tp>
      <tp t="s">
        <v>#N/A Requesting Data...1951157187</v>
        <stp/>
        <stp>BQL|6432314976619867887</stp>
        <tr r="G32" s="36"/>
      </tp>
      <tp t="e">
        <v>#N/A</v>
        <stp/>
        <stp>BDH|7924929996164602011</stp>
        <tr r="E73" s="11"/>
      </tp>
      <tp t="e">
        <v>#N/A</v>
        <stp/>
        <stp>BDH|4234610333683317185</stp>
        <tr r="E24" s="19"/>
      </tp>
      <tp t="e">
        <v>#N/A</v>
        <stp/>
        <stp>BDH|6675429117938854805</stp>
        <tr r="E97" s="7"/>
      </tp>
      <tp t="e">
        <v>#N/A</v>
        <stp/>
        <stp>BDH|8292313984724872443</stp>
        <tr r="E18" s="22"/>
      </tp>
      <tp t="e">
        <v>#N/A</v>
        <stp/>
        <stp>BDH|4871452977517080324</stp>
        <tr r="E40" s="7"/>
      </tp>
      <tp t="e">
        <v>#N/A</v>
        <stp/>
        <stp>BDH|5293246408060450435</stp>
        <tr r="E66" s="11"/>
      </tp>
      <tp t="e">
        <v>#N/A</v>
        <stp/>
        <stp>BDH|1888543689619358685</stp>
        <tr r="E157" s="11"/>
      </tp>
      <tp t="e">
        <v>#N/A</v>
        <stp/>
        <stp>BDH|7045462699329783079</stp>
        <tr r="E8" s="20"/>
      </tp>
      <tp t="e">
        <v>#N/A</v>
        <stp/>
        <stp>BDH|6100752109092361024</stp>
        <tr r="E175" s="20"/>
      </tp>
      <tp t="e">
        <v>#N/A</v>
        <stp/>
        <stp>BDH|3185122841825724095</stp>
        <tr r="E47" s="11"/>
      </tp>
      <tp t="e">
        <v>#N/A</v>
        <stp/>
        <stp>BDH|2169219039387307771</stp>
        <tr r="E32" s="14"/>
      </tp>
      <tp t="e">
        <v>#N/A</v>
        <stp/>
        <stp>BDH|9189984733791181190</stp>
        <tr r="E128" s="11"/>
      </tp>
      <tp t="e">
        <v>#N/A</v>
        <stp/>
        <stp>BDH|7812685552522651568</stp>
        <tr r="E65" s="7"/>
      </tp>
      <tp t="e">
        <v>#N/A</v>
        <stp/>
        <stp>BDH|1550595178857034741</stp>
        <tr r="E108" s="19"/>
      </tp>
      <tp t="e">
        <v>#N/A</v>
        <stp/>
        <stp>BDH|6481168172402656100</stp>
        <tr r="E127" s="20"/>
      </tp>
      <tp t="e">
        <v>#N/A</v>
        <stp/>
        <stp>BDH|2446776466231516165</stp>
        <tr r="E181" s="20"/>
      </tp>
      <tp t="e">
        <v>#N/A</v>
        <stp/>
        <stp>BDH|5514761948444563184</stp>
        <tr r="E89" s="7"/>
      </tp>
      <tp t="e">
        <v>#N/A</v>
        <stp/>
        <stp>BDH|8931101392702490195</stp>
        <tr r="E44" s="20"/>
      </tp>
      <tp t="e">
        <v>#N/A</v>
        <stp/>
        <stp>BDH|9652315455824013855</stp>
        <tr r="E79" s="22"/>
      </tp>
      <tp t="e">
        <v>#N/A</v>
        <stp/>
        <stp>BDH|7169718476025913181</stp>
        <tr r="E45" s="22"/>
      </tp>
      <tp t="e">
        <v>#N/A</v>
        <stp/>
        <stp>BDH|6969631640181910670</stp>
        <tr r="E60" s="7"/>
      </tp>
      <tp t="e">
        <v>#N/A</v>
        <stp/>
        <stp>BDH|6181325816700469751</stp>
        <tr r="E196" s="20"/>
      </tp>
      <tp t="e">
        <v>#N/A</v>
        <stp/>
        <stp>BDH|4933798707482674255</stp>
        <tr r="E91" s="14"/>
      </tp>
      <tp t="e">
        <v>#N/A</v>
        <stp/>
        <stp>BDH|1474685949262611264</stp>
        <tr r="E6" s="14"/>
      </tp>
      <tp t="e">
        <v>#N/A</v>
        <stp/>
        <stp>BDH|1067091729937048750</stp>
        <tr r="E70" s="22"/>
      </tp>
      <tp t="e">
        <v>#N/A</v>
        <stp/>
        <stp>BDH|2665555418202647789</stp>
        <tr r="E158" s="7"/>
      </tp>
      <tp t="e">
        <v>#N/A</v>
        <stp/>
        <stp>BDH|583303454855874613</stp>
        <tr r="E135" s="19"/>
      </tp>
      <tp t="e">
        <v>#N/A</v>
        <stp/>
        <stp>BDH|957227273301184199</stp>
        <tr r="E47" s="14"/>
      </tp>
      <tp t="e">
        <v>#N/A</v>
        <stp/>
        <stp>BDH|667153832505159231</stp>
        <tr r="E109" s="11"/>
      </tp>
      <tp t="e">
        <v>#N/A</v>
        <stp/>
        <stp>BDH|376340973427334792</stp>
        <tr r="E176" s="20"/>
      </tp>
      <tp t="e">
        <v>#N/A</v>
        <stp/>
        <stp>BDH|418214664431875175</stp>
        <tr r="E118" s="19"/>
      </tp>
      <tp t="e">
        <v>#N/A</v>
        <stp/>
        <stp>BDH|875646543335954349</stp>
        <tr r="E27" s="7"/>
      </tp>
      <tp t="e">
        <v>#N/A</v>
        <stp/>
        <stp>BDH|415738134506234626</stp>
        <tr r="E77" s="14"/>
      </tp>
      <tp t="e">
        <v>#N/A</v>
        <stp/>
        <stp>BDH|972035778082129261</stp>
        <tr r="E126" s="7"/>
      </tp>
      <tp t="e">
        <v>#N/A</v>
        <stp/>
        <stp>BDH|592037002035224200</stp>
        <tr r="E55" s="22"/>
      </tp>
      <tp t="e">
        <v>#N/A</v>
        <stp/>
        <stp>BDH|517153201817267108</stp>
        <tr r="E169" s="20"/>
      </tp>
      <tp t="s">
        <v>#N/A Requesting Data...2593180405</v>
        <stp/>
        <stp>BQL|606215223996631063</stp>
        <tr r="G48" s="36"/>
      </tp>
      <tp t="e">
        <v>#N/A</v>
        <stp/>
        <stp>BDH|166623934372168104</stp>
        <tr r="E51" s="14"/>
      </tp>
      <tp t="s">
        <v>#N/A Requesting Data...3425041037</v>
        <stp/>
        <stp>BQL|650504181033700872</stp>
        <tr r="G25" s="36"/>
      </tp>
      <tp t="e">
        <v>#N/A</v>
        <stp/>
        <stp>BDH|359895304248789173</stp>
        <tr r="E117" s="19"/>
      </tp>
      <tp t="e">
        <v>#N/A</v>
        <stp/>
        <stp>BDH|831391663950595486</stp>
        <tr r="E81" s="20"/>
      </tp>
      <tp t="s">
        <v>#N/A Requesting Data...2901862638</v>
        <stp/>
        <stp>BQL|865746141354542756</stp>
        <tr r="G33" s="37"/>
      </tp>
      <tp t="e">
        <v>#N/A</v>
        <stp/>
        <stp>BDH|533019442065388121</stp>
        <tr r="E43" s="19"/>
      </tp>
      <tp t="e">
        <v>#N/A</v>
        <stp/>
        <stp>BDH|482650671546388732</stp>
        <tr r="E99" s="22"/>
      </tp>
      <tp t="s">
        <v>#N/A Requesting Data...2741296184</v>
        <stp/>
        <stp>BQL|679478368312237356</stp>
        <tr r="G47" s="36"/>
      </tp>
      <tp t="s">
        <v>#N/A Requesting Data...2857803907</v>
        <stp/>
        <stp>BQL|301378148236148293</stp>
        <tr r="G46" s="37"/>
      </tp>
      <tp t="s">
        <v>#N/A Requesting Data...1534085198</v>
        <stp/>
        <stp>BQL|520881169964116833</stp>
        <tr r="G59" s="36"/>
      </tp>
      <tp t="e">
        <v>#N/A</v>
        <stp/>
        <stp>BDH|304594162218513617</stp>
        <tr r="E87" s="11"/>
      </tp>
      <tp t="e">
        <v>#N/A</v>
        <stp/>
        <stp>BDH|334842818354012036</stp>
        <tr r="E48" s="20"/>
      </tp>
      <tp t="e">
        <v>#N/A</v>
        <stp/>
        <stp>BDH|261223358943567921</stp>
        <tr r="E23" s="22"/>
      </tp>
      <tp t="e">
        <v>#N/A</v>
        <stp/>
        <stp>BDH|822760590700430384</stp>
        <tr r="E59" s="22"/>
      </tp>
      <tp t="s">
        <v>#N/A Requesting Data...3055803195</v>
        <stp/>
        <stp>BQL|322767201228775399</stp>
        <tr r="G58" s="37"/>
      </tp>
      <tp t="e">
        <v>#N/A</v>
        <stp/>
        <stp>BDH|907120154220071854</stp>
        <tr r="E42" s="7"/>
      </tp>
      <tp t="e">
        <v>#N/A</v>
        <stp/>
        <stp>BDH|956882867201778331</stp>
        <tr r="E117" s="11"/>
      </tp>
      <tp t="e">
        <v>#N/A</v>
        <stp/>
        <stp>BDH|270487421840149834</stp>
        <tr r="E39" s="14"/>
      </tp>
      <tp t="e">
        <v>#N/A</v>
        <stp/>
        <stp>BDH|627054180207131125</stp>
        <tr r="E20" s="22"/>
      </tp>
      <tp t="e">
        <v>#N/A</v>
        <stp/>
        <stp>BDH|859369118813275887</stp>
        <tr r="E197" s="20"/>
      </tp>
      <tp t="s">
        <v>#N/A Requesting Data...3363906692</v>
        <stp/>
        <stp>BQL|895127351375004867</stp>
        <tr r="G20" s="36"/>
      </tp>
      <tp t="e">
        <v>#N/A</v>
        <stp/>
        <stp>BDH|138661641703211894</stp>
        <tr r="E25" s="7"/>
      </tp>
      <tp t="e">
        <v>#N/A</v>
        <stp/>
        <stp>BDH|896041098708224895</stp>
        <tr r="E27" s="14"/>
      </tp>
      <tp t="e">
        <v>#N/A</v>
        <stp/>
        <stp>BDH|790713095155227276</stp>
        <tr r="E9" s="14"/>
      </tp>
      <tp t="e">
        <v>#N/A</v>
        <stp/>
        <stp>BDH|312238897541540307</stp>
        <tr r="E62" s="19"/>
      </tp>
      <tp t="e">
        <v>#N/A</v>
        <stp/>
        <stp>BDH|997070190105424441</stp>
        <tr r="E120" s="20"/>
      </tp>
      <tp t="e">
        <v>#N/A</v>
        <stp/>
        <stp>BDH|910723487977231083</stp>
        <tr r="E141" s="11"/>
      </tp>
      <tp t="e">
        <v>#N/A</v>
        <stp/>
        <stp>BDH|512360182207162792</stp>
        <tr r="E98" s="22"/>
      </tp>
      <tp t="e">
        <v>#N/A</v>
        <stp/>
        <stp>BDH|618859825382754344</stp>
        <tr r="E24" s="14"/>
      </tp>
      <tp t="e">
        <v>#N/A</v>
        <stp/>
        <stp>BDH|677062633630282870</stp>
        <tr r="E74" s="7"/>
      </tp>
      <tp t="e">
        <v>#N/A</v>
        <stp/>
        <stp>BDH|499350058164277874</stp>
        <tr r="E88" s="14"/>
      </tp>
      <tp t="e">
        <v>#N/A</v>
        <stp/>
        <stp>BDH|510178543107318828</stp>
        <tr r="E14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ea05e603c4159e5/Desktop/KSA%20Banking%20Sector%20Dashboard%2021.xlsx" TargetMode="External"/><Relationship Id="rId1" Type="http://schemas.openxmlformats.org/officeDocument/2006/relationships/externalLinkPath" Target="/1ea05e603c4159e5/Desktop/KSA%20Banking%20Sector%20Dashboard%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shboard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Sheet3"/>
      <sheetName val="Sheet4"/>
      <sheetName val="Saudi GDP "/>
      <sheetName val="Sheet10"/>
      <sheetName val="Raw Data -&gt;"/>
      <sheetName val="Income_Statement_Q"/>
      <sheetName val="Income_Statement_Y"/>
      <sheetName val="Balance_Sheet_Q"/>
      <sheetName val="Balance_Sheet_Y"/>
      <sheetName val="Ratios_Q"/>
      <sheetName val="Ratios_Y"/>
      <sheetName val="Sheet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shboar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CEA6-F7A8-4B8F-9E5F-F4E4BA393966}">
  <sheetPr codeName="Sheet9">
    <tabColor theme="9" tint="0.79998168889431442"/>
  </sheetPr>
  <dimension ref="A1:BG171"/>
  <sheetViews>
    <sheetView tabSelected="1" workbookViewId="0">
      <selection activeCell="E21" sqref="E21"/>
    </sheetView>
  </sheetViews>
  <sheetFormatPr defaultRowHeight="14.5" x14ac:dyDescent="0.35"/>
  <cols>
    <col min="1" max="1" width="6.90625" bestFit="1" customWidth="1"/>
    <col min="2" max="2" width="16.36328125" customWidth="1"/>
    <col min="3" max="3" width="38.54296875" bestFit="1" customWidth="1"/>
    <col min="4" max="4" width="34.453125" customWidth="1"/>
    <col min="5" max="5" width="22.453125" bestFit="1" customWidth="1"/>
    <col min="6" max="6" width="12.6328125" customWidth="1"/>
    <col min="7" max="10" width="9.6328125" bestFit="1" customWidth="1"/>
    <col min="11" max="11" width="9.7265625" customWidth="1"/>
    <col min="12" max="19" width="9.6328125" bestFit="1" customWidth="1"/>
    <col min="20" max="20" width="9" customWidth="1"/>
    <col min="21" max="39" width="9.6328125" bestFit="1" customWidth="1"/>
    <col min="40" max="40" width="10.1796875" bestFit="1" customWidth="1"/>
    <col min="41" max="59" width="9.6328125" bestFit="1" customWidth="1"/>
  </cols>
  <sheetData>
    <row r="1" spans="1:59" x14ac:dyDescent="0.35">
      <c r="A1" s="5" t="s">
        <v>149</v>
      </c>
      <c r="B1" s="5" t="s">
        <v>150</v>
      </c>
      <c r="C1" s="5" t="s">
        <v>151</v>
      </c>
      <c r="D1" s="5" t="s">
        <v>152</v>
      </c>
      <c r="E1" s="5">
        <v>2010</v>
      </c>
      <c r="F1" s="5">
        <v>2011</v>
      </c>
      <c r="G1" s="5">
        <v>2012</v>
      </c>
      <c r="H1" s="5">
        <v>2013</v>
      </c>
      <c r="I1" s="5">
        <v>2014</v>
      </c>
      <c r="J1" s="5">
        <v>2015</v>
      </c>
      <c r="K1" s="5">
        <v>2016</v>
      </c>
      <c r="L1" s="5">
        <v>2017</v>
      </c>
      <c r="M1" s="5">
        <v>2018</v>
      </c>
      <c r="N1" s="5">
        <v>2019</v>
      </c>
      <c r="O1" s="5">
        <v>2020</v>
      </c>
      <c r="P1" s="5">
        <v>2021</v>
      </c>
      <c r="Q1" s="5">
        <v>2022</v>
      </c>
      <c r="R1" s="5"/>
      <c r="S1" s="5"/>
      <c r="T1" s="5"/>
    </row>
    <row r="2" spans="1:59" x14ac:dyDescent="0.35">
      <c r="A2" s="6" t="s">
        <v>14</v>
      </c>
      <c r="B2" s="6" t="str">
        <f>VLOOKUP(A2,References!$A$2:$B$11,2,FALSE)</f>
        <v>BSFR AB Equity</v>
      </c>
      <c r="C2" s="6" t="s">
        <v>24</v>
      </c>
      <c r="D2" s="6" t="s">
        <v>25</v>
      </c>
      <c r="E2" s="8" t="str">
        <f>_xll.BDH($B2,$D2,"CQ1 2010","","Dir=H","Per=Y","Days=A","Dts=H")</f>
        <v>#N/A Connection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 x14ac:dyDescent="0.35">
      <c r="A3" s="6" t="str">
        <f>A2</f>
        <v>BSF</v>
      </c>
      <c r="B3" s="6" t="str">
        <f>VLOOKUP(A3,References!$A$2:$B$11,2,FALSE)</f>
        <v>BSFR AB Equity</v>
      </c>
      <c r="C3" s="6" t="s">
        <v>26</v>
      </c>
      <c r="D3" s="6" t="s">
        <v>27</v>
      </c>
      <c r="E3" s="8" t="str">
        <f>_xll.BDH($B3,$D3,"CQ1 2010","","Dir=H","Per=Y","Days=A","Dts=H")</f>
        <v>#N/A Connection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x14ac:dyDescent="0.35">
      <c r="A4" s="6" t="str">
        <f t="shared" ref="A4:A17" si="0">A3</f>
        <v>BSF</v>
      </c>
      <c r="B4" s="6" t="str">
        <f>VLOOKUP(A4,References!$A$2:$B$11,2,FALSE)</f>
        <v>BSFR AB Equity</v>
      </c>
      <c r="C4" s="6" t="s">
        <v>225</v>
      </c>
      <c r="D4" s="6" t="s">
        <v>29</v>
      </c>
      <c r="E4" s="8" t="str">
        <f>_xll.BDH($B4,$D4,"CQ1 2010","","Dir=H","Per=Y","Days=A","Dts=H")</f>
        <v>#N/A Connection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1:59" x14ac:dyDescent="0.35">
      <c r="A5" s="6" t="str">
        <f t="shared" si="0"/>
        <v>BSF</v>
      </c>
      <c r="B5" s="6" t="str">
        <f>VLOOKUP(A5,References!$A$2:$B$11,2,FALSE)</f>
        <v>BSFR AB Equity</v>
      </c>
      <c r="C5" s="6" t="s">
        <v>226</v>
      </c>
      <c r="D5" s="6" t="s">
        <v>30</v>
      </c>
      <c r="E5" s="8" t="str">
        <f>_xll.BDH($B5,$D5,"CQ1 2010","","Dir=H","Per=Y","Days=A","Dts=H")</f>
        <v>#N/A Connection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x14ac:dyDescent="0.35">
      <c r="A6" s="6" t="str">
        <f t="shared" si="0"/>
        <v>BSF</v>
      </c>
      <c r="B6" s="6" t="str">
        <f>VLOOKUP(A6,References!$A$2:$B$11,2,FALSE)</f>
        <v>BSFR AB Equity</v>
      </c>
      <c r="C6" s="6" t="s">
        <v>32</v>
      </c>
      <c r="D6" s="6" t="s">
        <v>57</v>
      </c>
      <c r="E6" s="8" t="str">
        <f>_xll.BDH($B6,$D6,"CQ1 2010","","Dir=H","Per=Y","Days=A","Dts=H")</f>
        <v>#N/A Connection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59" x14ac:dyDescent="0.35">
      <c r="A7" s="6" t="str">
        <f t="shared" si="0"/>
        <v>BSF</v>
      </c>
      <c r="B7" s="6" t="str">
        <f>VLOOKUP(A7,References!$A$2:$B$11,2,FALSE)</f>
        <v>BSFR AB Equity</v>
      </c>
      <c r="C7" s="6" t="s">
        <v>33</v>
      </c>
      <c r="D7" s="6" t="s">
        <v>39</v>
      </c>
      <c r="E7" s="8" t="str">
        <f>_xll.BDH($B7,$D7,"CQ1 2010","","Dir=H","Per=Y","Days=A","Dts=H")</f>
        <v>#N/A Connection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 x14ac:dyDescent="0.35">
      <c r="A8" s="6" t="str">
        <f t="shared" si="0"/>
        <v>BSF</v>
      </c>
      <c r="B8" s="6" t="str">
        <f>VLOOKUP(A8,References!$A$2:$B$11,2,FALSE)</f>
        <v>BSFR AB Equity</v>
      </c>
      <c r="C8" s="6" t="s">
        <v>227</v>
      </c>
      <c r="D8" s="6" t="s">
        <v>35</v>
      </c>
      <c r="E8" s="8" t="str">
        <f>_xll.BDH($B8,$D8,"CQ1 2010","","Dir=H","Per=Y","Days=A","Dts=H")</f>
        <v>#N/A Connection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1:59" x14ac:dyDescent="0.35">
      <c r="A9" s="6" t="str">
        <f t="shared" si="0"/>
        <v>BSF</v>
      </c>
      <c r="B9" s="6" t="str">
        <f>VLOOKUP(A9,References!$A$2:$B$11,2,FALSE)</f>
        <v>BSFR AB Equity</v>
      </c>
      <c r="C9" s="6" t="s">
        <v>36</v>
      </c>
      <c r="D9" s="6" t="s">
        <v>112</v>
      </c>
      <c r="E9" s="8" t="str">
        <f>_xll.BDH($B9,$D9,"CQ1 2010","","Dir=H","Per=Y","Days=A","Dts=H")</f>
        <v>#N/A Connection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 x14ac:dyDescent="0.35">
      <c r="A10" s="6" t="str">
        <f t="shared" si="0"/>
        <v>BSF</v>
      </c>
      <c r="B10" s="6" t="str">
        <f>VLOOKUP(A10,References!$A$2:$B$11,2,FALSE)</f>
        <v>BSFR AB Equity</v>
      </c>
      <c r="C10" s="6" t="s">
        <v>37</v>
      </c>
      <c r="D10" s="6" t="s">
        <v>1</v>
      </c>
      <c r="E10" s="8" t="str">
        <f>_xll.BDH($B10,$D10,"CQ1 2010","","Dir=H","Per=Y","Days=A","Dts=H")</f>
        <v>#N/A Connection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1:59" x14ac:dyDescent="0.35">
      <c r="A11" s="6" t="str">
        <f t="shared" si="0"/>
        <v>BSF</v>
      </c>
      <c r="B11" s="6" t="str">
        <f>VLOOKUP(A11,References!$A$2:$B$11,2,FALSE)</f>
        <v>BSFR AB Equity</v>
      </c>
      <c r="C11" s="6" t="s">
        <v>228</v>
      </c>
      <c r="D11" s="6" t="s">
        <v>0</v>
      </c>
      <c r="E11" s="8" t="str">
        <f>_xll.BDH($B11,$D11,"CQ1 2010","","Dir=H","Per=Y","Days=A","Dts=H")</f>
        <v>#N/A Connection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59" x14ac:dyDescent="0.35">
      <c r="A12" s="6" t="str">
        <f t="shared" si="0"/>
        <v>BSF</v>
      </c>
      <c r="B12" s="6" t="str">
        <f>VLOOKUP(A12,References!$A$2:$B$11,2,FALSE)</f>
        <v>BSFR AB Equity</v>
      </c>
      <c r="C12" s="6" t="s">
        <v>40</v>
      </c>
      <c r="D12" s="6" t="s">
        <v>41</v>
      </c>
      <c r="E12" s="8" t="str">
        <f>_xll.BDH($B12,$D12,"CQ1 2010","","Dir=H","Per=Y","Days=A","Dts=H")</f>
        <v>#N/A Connection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 x14ac:dyDescent="0.35">
      <c r="A13" s="6" t="str">
        <f t="shared" si="0"/>
        <v>BSF</v>
      </c>
      <c r="B13" s="6" t="str">
        <f>VLOOKUP(A13,References!$A$2:$B$11,2,FALSE)</f>
        <v>BSFR AB Equity</v>
      </c>
      <c r="C13" s="6" t="s">
        <v>229</v>
      </c>
      <c r="D13" s="6" t="s">
        <v>42</v>
      </c>
      <c r="E13" s="8" t="str">
        <f>_xll.BDH($B13,$D13,"CQ1 2010","","Dir=H","Per=Y","Days=A","Dts=H")</f>
        <v>#N/A Connection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 x14ac:dyDescent="0.35">
      <c r="A14" s="6" t="str">
        <f t="shared" si="0"/>
        <v>BSF</v>
      </c>
      <c r="B14" s="6" t="str">
        <f>VLOOKUP(A14,References!$A$2:$B$11,2,FALSE)</f>
        <v>BSFR AB Equity</v>
      </c>
      <c r="C14" s="6" t="s">
        <v>230</v>
      </c>
      <c r="D14" s="6" t="s">
        <v>45</v>
      </c>
      <c r="E14" s="8" t="str">
        <f>_xll.BDH($B14,$D14,"CQ1 2010","","Dir=H","Per=Y","Days=A","Dts=H")</f>
        <v>#N/A Connection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x14ac:dyDescent="0.35">
      <c r="A15" s="6" t="str">
        <f t="shared" si="0"/>
        <v>BSF</v>
      </c>
      <c r="B15" s="6" t="str">
        <f>VLOOKUP(A15,References!$A$2:$B$11,2,FALSE)</f>
        <v>BSFR AB Equity</v>
      </c>
      <c r="C15" s="6" t="s">
        <v>113</v>
      </c>
      <c r="D15" s="6" t="s">
        <v>47</v>
      </c>
      <c r="E15" s="8" t="str">
        <f>_xll.BDH($B15,$D15,"CQ1 2010","","Dir=H","Per=Y","Days=A","Dts=H")</f>
        <v>#N/A Connection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 x14ac:dyDescent="0.35">
      <c r="A16" s="6" t="str">
        <f t="shared" si="0"/>
        <v>BSF</v>
      </c>
      <c r="B16" s="6" t="str">
        <f>VLOOKUP(A16,References!$A$2:$B$11,2,FALSE)</f>
        <v>BSFR AB Equity</v>
      </c>
      <c r="C16" s="6" t="s">
        <v>114</v>
      </c>
      <c r="D16" s="6" t="s">
        <v>115</v>
      </c>
      <c r="E16" s="8" t="str">
        <f>_xll.BDH($B16,$D16,"CQ1 2010","","Dir=H","Per=Y","Days=A","Dts=H")</f>
        <v>#N/A Connection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1:59" x14ac:dyDescent="0.35">
      <c r="A17" s="6" t="str">
        <f t="shared" si="0"/>
        <v>BSF</v>
      </c>
      <c r="B17" s="6" t="str">
        <f>VLOOKUP(A17,References!$A$2:$B$11,2,FALSE)</f>
        <v>BSFR AB Equity</v>
      </c>
      <c r="C17" s="6" t="s">
        <v>214</v>
      </c>
      <c r="D17" s="6" t="s">
        <v>216</v>
      </c>
      <c r="E17" s="8">
        <f>Segments_Y!I2/1000000</f>
        <v>1349.51</v>
      </c>
      <c r="F17" s="8">
        <f>Segments_Y!J2/1000000</f>
        <v>1557.202</v>
      </c>
      <c r="G17" s="8">
        <f>Segments_Y!K2/1000000</f>
        <v>1415.0540000000001</v>
      </c>
      <c r="H17" s="8">
        <f>Segments_Y!L2/1000000</f>
        <v>1450.3630000000001</v>
      </c>
      <c r="I17" s="8">
        <f>Segments_Y!M2/1000000</f>
        <v>1419.4929999999999</v>
      </c>
      <c r="J17" s="8">
        <f>Segments_Y!N2/1000000</f>
        <v>1506.182</v>
      </c>
      <c r="K17" s="8">
        <f>Segments_Y!O2/1000000</f>
        <v>1491.0640000000001</v>
      </c>
      <c r="L17" s="8">
        <f>Segments_Y!P2/1000000</f>
        <v>1552.81</v>
      </c>
      <c r="M17" s="8">
        <f>Segments_Y!Q2/1000000</f>
        <v>1751.019</v>
      </c>
      <c r="N17" s="8">
        <f>Segments_Y!R2/1000000</f>
        <v>1884.7660000000001</v>
      </c>
      <c r="O17" s="8">
        <f>Segments_Y!S2/1000000</f>
        <v>1810.7270000000001</v>
      </c>
      <c r="P17" s="8">
        <f>Segments_Y!T2/1000000</f>
        <v>1865.864</v>
      </c>
      <c r="Q17" s="8">
        <f>Segments_Y!U2/1000000</f>
        <v>2256.8679999999999</v>
      </c>
      <c r="R17" s="8" t="e">
        <f>Segments_Y!V2/1000000</f>
        <v>#N/A</v>
      </c>
      <c r="S17" s="8">
        <f>Segments_Y!W2/1000000</f>
        <v>0</v>
      </c>
      <c r="T17" s="8">
        <f>Segments_Y!X2/1000000</f>
        <v>0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1:59" x14ac:dyDescent="0.35">
      <c r="A18" s="7" t="str">
        <f>A16</f>
        <v>BSF</v>
      </c>
      <c r="B18" s="7" t="str">
        <f>VLOOKUP(A18,References!$A$2:$B$11,2,FALSE)</f>
        <v>BSFR AB Equity</v>
      </c>
      <c r="C18" s="7" t="s">
        <v>215</v>
      </c>
      <c r="D18" s="7" t="s">
        <v>115</v>
      </c>
      <c r="E18" s="11">
        <f>Segments_Y!I3/1000000</f>
        <v>2037.008</v>
      </c>
      <c r="F18" s="11">
        <f>Segments_Y!J3/1000000</f>
        <v>2154.3270000000002</v>
      </c>
      <c r="G18" s="11">
        <f>Segments_Y!K3/1000000</f>
        <v>2337.384</v>
      </c>
      <c r="H18" s="11">
        <f>Segments_Y!L3/1000000</f>
        <v>2518.98</v>
      </c>
      <c r="I18" s="11">
        <f>Segments_Y!M3/1000000</f>
        <v>2740.8130000000001</v>
      </c>
      <c r="J18" s="11">
        <f>Segments_Y!N3/1000000</f>
        <v>3058.47</v>
      </c>
      <c r="K18" s="11">
        <f>Segments_Y!O3/1000000</f>
        <v>3102.8539999999998</v>
      </c>
      <c r="L18" s="11">
        <f>Segments_Y!P3/1000000</f>
        <v>3000.58</v>
      </c>
      <c r="M18" s="11">
        <f>Segments_Y!Q3/1000000</f>
        <v>3092.645</v>
      </c>
      <c r="N18" s="11">
        <f>Segments_Y!R3/1000000</f>
        <v>3059.7710000000002</v>
      </c>
      <c r="O18" s="11">
        <f>Segments_Y!S3/1000000</f>
        <v>2926.42</v>
      </c>
      <c r="P18" s="11">
        <f>Segments_Y!T3/1000000</f>
        <v>2944.0210000000002</v>
      </c>
      <c r="Q18" s="11">
        <f>Segments_Y!U3/1000000</f>
        <v>3543.9479999999999</v>
      </c>
      <c r="R18" s="11" t="e">
        <f>Segments_Y!V3/1000000</f>
        <v>#N/A</v>
      </c>
      <c r="S18" s="11">
        <f>Segments_Y!W3/1000000</f>
        <v>0</v>
      </c>
      <c r="T18" s="11">
        <f>Segments_Y!X3/1000000</f>
        <v>0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</row>
    <row r="19" spans="1:59" x14ac:dyDescent="0.35">
      <c r="A19" s="9" t="s">
        <v>16</v>
      </c>
      <c r="B19" s="9" t="str">
        <f>VLOOKUP(A19,References!$A$2:$B$11,2,FALSE)</f>
        <v>ALINMA AB Equity</v>
      </c>
      <c r="C19" s="9" t="str">
        <f t="shared" ref="C19:C50" si="1">C2</f>
        <v>Interest Income</v>
      </c>
      <c r="D19" s="9" t="s">
        <v>25</v>
      </c>
      <c r="E19" s="8" t="str">
        <f>_xll.BDH($B19,$D19,"CQ1 2010","","Dir=H","Per=Y","Days=A","Dts=H")</f>
        <v>#N/A Connection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 spans="1:59" x14ac:dyDescent="0.35">
      <c r="A20" s="9" t="str">
        <f>A19</f>
        <v>Alinma</v>
      </c>
      <c r="B20" s="9" t="str">
        <f>VLOOKUP(A20,References!$A$2:$B$11,2,FALSE)</f>
        <v>ALINMA AB Equity</v>
      </c>
      <c r="C20" s="9" t="str">
        <f t="shared" si="1"/>
        <v xml:space="preserve">Interest Expenses </v>
      </c>
      <c r="D20" s="9" t="s">
        <v>27</v>
      </c>
      <c r="E20" s="8" t="str">
        <f>_xll.BDH($B20,$D20,"CQ1 2010","","Dir=H","Per=Y","Days=A","Dts=H")</f>
        <v>#N/A Connection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1:59" x14ac:dyDescent="0.35">
      <c r="A21" s="9" t="str">
        <f t="shared" ref="A21:A34" si="2">A20</f>
        <v>Alinma</v>
      </c>
      <c r="B21" s="9" t="str">
        <f>VLOOKUP(A21,References!$A$2:$B$11,2,FALSE)</f>
        <v>ALINMA AB Equity</v>
      </c>
      <c r="C21" s="9" t="str">
        <f t="shared" si="1"/>
        <v>Net Interest Income</v>
      </c>
      <c r="D21" s="9" t="s">
        <v>29</v>
      </c>
      <c r="E21" s="8" t="str">
        <f>_xll.BDH($B21,$D21,"CQ1 2010","","Dir=H","Per=Y","Days=A","Dts=H")</f>
        <v>#N/A Connection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spans="1:59" x14ac:dyDescent="0.35">
      <c r="A22" s="9" t="str">
        <f t="shared" si="2"/>
        <v>Alinma</v>
      </c>
      <c r="B22" s="9" t="str">
        <f>VLOOKUP(A22,References!$A$2:$B$11,2,FALSE)</f>
        <v>ALINMA AB Equity</v>
      </c>
      <c r="C22" s="9" t="str">
        <f t="shared" si="1"/>
        <v>Net Exchange Income</v>
      </c>
      <c r="D22" s="9" t="s">
        <v>30</v>
      </c>
      <c r="E22" s="8" t="str">
        <f>_xll.BDH($B22,$D22,"CQ1 2010","","Dir=H","Per=Y","Days=A","Dts=H")</f>
        <v>#N/A Connection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spans="1:59" x14ac:dyDescent="0.35">
      <c r="A23" s="9" t="str">
        <f t="shared" si="2"/>
        <v>Alinma</v>
      </c>
      <c r="B23" s="9" t="str">
        <f>VLOOKUP(A23,References!$A$2:$B$11,2,FALSE)</f>
        <v>ALINMA AB Equity</v>
      </c>
      <c r="C23" s="9" t="str">
        <f t="shared" si="1"/>
        <v>Net Fee and Comission Income</v>
      </c>
      <c r="D23" s="9" t="s">
        <v>57</v>
      </c>
      <c r="E23" s="8" t="str">
        <f>_xll.BDH($B23,$D23,"CQ1 2010","","Dir=H","Per=Y","Days=A","Dts=H")</f>
        <v>#N/A Connection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</row>
    <row r="24" spans="1:59" x14ac:dyDescent="0.35">
      <c r="A24" s="9" t="str">
        <f t="shared" si="2"/>
        <v>Alinma</v>
      </c>
      <c r="B24" s="9" t="str">
        <f>VLOOKUP(A24,References!$A$2:$B$11,2,FALSE)</f>
        <v>ALINMA AB Equity</v>
      </c>
      <c r="C24" s="9" t="str">
        <f t="shared" si="1"/>
        <v>Total Operating Income</v>
      </c>
      <c r="D24" s="9" t="s">
        <v>39</v>
      </c>
      <c r="E24" s="8" t="str">
        <f>_xll.BDH($B24,$D24,"CQ1 2010","","Dir=H","Per=Y","Days=A","Dts=H")</f>
        <v>#N/A Connection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spans="1:59" x14ac:dyDescent="0.35">
      <c r="A25" s="9" t="str">
        <f t="shared" si="2"/>
        <v>Alinma</v>
      </c>
      <c r="B25" s="9" t="str">
        <f>VLOOKUP(A25,References!$A$2:$B$11,2,FALSE)</f>
        <v>ALINMA AB Equity</v>
      </c>
      <c r="C25" s="9" t="str">
        <f t="shared" si="1"/>
        <v xml:space="preserve">GA Expenses </v>
      </c>
      <c r="D25" s="9" t="s">
        <v>35</v>
      </c>
      <c r="E25" s="8" t="str">
        <f>_xll.BDH($B25,$D25,"CQ1 2010","","Dir=H","Per=Y","Days=A","Dts=H")</f>
        <v>#N/A Connection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spans="1:59" x14ac:dyDescent="0.35">
      <c r="A26" s="9" t="str">
        <f t="shared" si="2"/>
        <v>Alinma</v>
      </c>
      <c r="B26" s="9" t="str">
        <f>VLOOKUP(A26,References!$A$2:$B$11,2,FALSE)</f>
        <v>ALINMA AB Equity</v>
      </c>
      <c r="C26" s="9" t="str">
        <f t="shared" si="1"/>
        <v>Depreciation</v>
      </c>
      <c r="D26" s="9" t="s">
        <v>56</v>
      </c>
      <c r="E26" s="8" t="str">
        <f>_xll.BDH($B26,$D26,"CQ1 2010","","Dir=H","Per=Y","Days=A","Dts=H")</f>
        <v>#N/A Connection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 spans="1:59" x14ac:dyDescent="0.35">
      <c r="A27" s="9" t="str">
        <f t="shared" si="2"/>
        <v>Alinma</v>
      </c>
      <c r="B27" s="9" t="str">
        <f>VLOOKUP(A27,References!$A$2:$B$11,2,FALSE)</f>
        <v>ALINMA AB Equity</v>
      </c>
      <c r="C27" s="9" t="str">
        <f t="shared" si="1"/>
        <v xml:space="preserve">Salaries and Benefits </v>
      </c>
      <c r="D27" s="9" t="s">
        <v>1</v>
      </c>
      <c r="E27" s="8" t="str">
        <f>_xll.BDH($B27,$D27,"CQ1 2010","","Dir=H","Per=Y","Days=A","Dts=H")</f>
        <v>#N/A Connection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</row>
    <row r="28" spans="1:59" x14ac:dyDescent="0.35">
      <c r="A28" s="9" t="str">
        <f t="shared" si="2"/>
        <v>Alinma</v>
      </c>
      <c r="B28" s="9" t="str">
        <f>VLOOKUP(A28,References!$A$2:$B$11,2,FALSE)</f>
        <v>ALINMA AB Equity</v>
      </c>
      <c r="C28" s="9" t="str">
        <f t="shared" si="1"/>
        <v>Operating Exenses</v>
      </c>
      <c r="D28" s="9" t="s">
        <v>0</v>
      </c>
      <c r="E28" s="8" t="str">
        <f>_xll.BDH($B28,$D28,"CQ1 2010","","Dir=H","Per=Y","Days=A","Dts=H")</f>
        <v>#N/A Connection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spans="1:59" x14ac:dyDescent="0.35">
      <c r="A29" s="9" t="str">
        <f t="shared" si="2"/>
        <v>Alinma</v>
      </c>
      <c r="B29" s="9" t="str">
        <f>VLOOKUP(A29,References!$A$2:$B$11,2,FALSE)</f>
        <v>ALINMA AB Equity</v>
      </c>
      <c r="C29" s="9" t="str">
        <f t="shared" si="1"/>
        <v>Total Non-Interest Income</v>
      </c>
      <c r="D29" s="9" t="s">
        <v>41</v>
      </c>
      <c r="E29" s="8" t="str">
        <f>_xll.BDH($B29,$D29,"CQ1 2010","","Dir=H","Per=Y","Days=A","Dts=H")</f>
        <v>#N/A Connection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 spans="1:59" x14ac:dyDescent="0.35">
      <c r="A30" s="9" t="str">
        <f t="shared" si="2"/>
        <v>Alinma</v>
      </c>
      <c r="B30" s="9" t="str">
        <f>VLOOKUP(A30,References!$A$2:$B$11,2,FALSE)</f>
        <v>ALINMA AB Equity</v>
      </c>
      <c r="C30" s="9" t="str">
        <f t="shared" si="1"/>
        <v>Impairment (Provisions)</v>
      </c>
      <c r="D30" s="9" t="s">
        <v>42</v>
      </c>
      <c r="E30" s="8" t="str">
        <f>_xll.BDH($B30,$D30,"CQ1 2010","","Dir=H","Per=Y","Days=A","Dts=H")</f>
        <v>#N/A Connection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</row>
    <row r="31" spans="1:59" x14ac:dyDescent="0.35">
      <c r="A31" s="9" t="str">
        <f t="shared" si="2"/>
        <v>Alinma</v>
      </c>
      <c r="B31" s="9" t="str">
        <f>VLOOKUP(A31,References!$A$2:$B$11,2,FALSE)</f>
        <v>ALINMA AB Equity</v>
      </c>
      <c r="C31" s="9" t="str">
        <f t="shared" si="1"/>
        <v>Net PreTax Income</v>
      </c>
      <c r="D31" s="9" t="s">
        <v>45</v>
      </c>
      <c r="E31" s="8" t="str">
        <f>_xll.BDH($B31,$D31,"CQ1 2010","","Dir=H","Per=Y","Days=A","Dts=H")</f>
        <v>#N/A Connection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spans="1:59" x14ac:dyDescent="0.35">
      <c r="A32" s="9" t="str">
        <f t="shared" si="2"/>
        <v>Alinma</v>
      </c>
      <c r="B32" s="9" t="str">
        <f>VLOOKUP(A32,References!$A$2:$B$11,2,FALSE)</f>
        <v>ALINMA AB Equity</v>
      </c>
      <c r="C32" s="9" t="str">
        <f t="shared" si="1"/>
        <v>Net Income</v>
      </c>
      <c r="D32" s="9" t="s">
        <v>47</v>
      </c>
      <c r="E32" s="8" t="str">
        <f>_xll.BDH($B32,$D32,"CQ1 2010","","Dir=H","Per=Y","Days=A","Dts=H")</f>
        <v>#N/A Connection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 spans="1:59" x14ac:dyDescent="0.35">
      <c r="A33" s="9" t="str">
        <f t="shared" si="2"/>
        <v>Alinma</v>
      </c>
      <c r="B33" s="9" t="str">
        <f>VLOOKUP(A33,References!$A$2:$B$11,2,FALSE)</f>
        <v>ALINMA AB Equity</v>
      </c>
      <c r="C33" s="9" t="str">
        <f t="shared" si="1"/>
        <v>Net Interest Income Less Provisions</v>
      </c>
      <c r="D33" s="9" t="s">
        <v>115</v>
      </c>
      <c r="E33" s="8" t="str">
        <f>_xll.BDH($B33,$D33,"CQ1 2010","","Dir=H","Per=Y","Days=A","Dts=H")</f>
        <v>#N/A Connection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spans="1:59" x14ac:dyDescent="0.35">
      <c r="A34" s="9" t="str">
        <f t="shared" si="2"/>
        <v>Alinma</v>
      </c>
      <c r="B34" s="9" t="str">
        <f>VLOOKUP(A34,References!$A$2:$B$11,2,FALSE)</f>
        <v>ALINMA AB Equity</v>
      </c>
      <c r="C34" s="9" t="str">
        <f t="shared" si="1"/>
        <v>Retail Net Revenue</v>
      </c>
      <c r="D34" s="9"/>
      <c r="E34" s="8">
        <f>Segments_Y!I8/1000000</f>
        <v>53.625</v>
      </c>
      <c r="F34" s="8">
        <f>Segments_Y!J8/1000000</f>
        <v>273.39499999999998</v>
      </c>
      <c r="G34" s="8">
        <f>Segments_Y!K8/1000000</f>
        <v>453.72800000000001</v>
      </c>
      <c r="H34" s="8">
        <f>Segments_Y!L8/1000000</f>
        <v>631.41600000000005</v>
      </c>
      <c r="I34" s="8">
        <f>Segments_Y!M8/1000000</f>
        <v>840.322</v>
      </c>
      <c r="J34" s="8">
        <f>Segments_Y!N8/1000000</f>
        <v>1041.7049999999999</v>
      </c>
      <c r="K34" s="8">
        <f>Segments_Y!O8/1000000</f>
        <v>1135.672</v>
      </c>
      <c r="L34" s="8">
        <f>Segments_Y!P8/1000000</f>
        <v>1621.88</v>
      </c>
      <c r="M34" s="8" t="e">
        <f>Segments_Y!Q8/1000000</f>
        <v>#N/A</v>
      </c>
      <c r="N34" s="8" t="e">
        <f>Segments_Y!R8/1000000</f>
        <v>#N/A</v>
      </c>
      <c r="O34" s="8" t="e">
        <f>Segments_Y!S8/1000000</f>
        <v>#N/A</v>
      </c>
      <c r="P34" s="8">
        <f>Segments_Y!T8/1000000</f>
        <v>2568.1840000000002</v>
      </c>
      <c r="Q34" s="8">
        <f>Segments_Y!U8/1000000</f>
        <v>3247.0369999999998</v>
      </c>
      <c r="R34" s="8" t="e">
        <f>Segments_Y!V8/1000000</f>
        <v>#N/A</v>
      </c>
      <c r="S34" s="8">
        <f>Segments_Y!W8/1000000</f>
        <v>0</v>
      </c>
      <c r="T34" s="8">
        <f>Segments_Y!X8/1000000</f>
        <v>0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spans="1:59" s="13" customFormat="1" x14ac:dyDescent="0.35">
      <c r="A35" s="10" t="str">
        <f>A33</f>
        <v>Alinma</v>
      </c>
      <c r="B35" s="10" t="str">
        <f>VLOOKUP(A35,References!$A$2:$B$11,2,FALSE)</f>
        <v>ALINMA AB Equity</v>
      </c>
      <c r="C35" s="10" t="str">
        <f t="shared" si="1"/>
        <v>Wholesale Net Revenue</v>
      </c>
      <c r="D35" s="10"/>
      <c r="E35" s="11">
        <f>Segments_Y!I9/1000000</f>
        <v>332.90600000000001</v>
      </c>
      <c r="F35" s="11">
        <f>Segments_Y!J9/1000000</f>
        <v>674.27</v>
      </c>
      <c r="G35" s="11">
        <f>Segments_Y!K9/1000000</f>
        <v>978.4</v>
      </c>
      <c r="H35" s="11">
        <f>Segments_Y!L9/1000000</f>
        <v>1125.2360000000001</v>
      </c>
      <c r="I35" s="11">
        <f>Segments_Y!M9/1000000</f>
        <v>1194.981</v>
      </c>
      <c r="J35" s="11">
        <f>Segments_Y!N9/1000000</f>
        <v>1435.0160000000001</v>
      </c>
      <c r="K35" s="11">
        <f>Segments_Y!O9/1000000</f>
        <v>1440.585</v>
      </c>
      <c r="L35" s="11">
        <f>Segments_Y!P9/1000000</f>
        <v>1699.9970000000001</v>
      </c>
      <c r="M35" s="11" t="e">
        <f>Segments_Y!Q9/1000000</f>
        <v>#N/A</v>
      </c>
      <c r="N35" s="11" t="e">
        <f>Segments_Y!R9/1000000</f>
        <v>#N/A</v>
      </c>
      <c r="O35" s="11" t="e">
        <f>Segments_Y!S9/1000000</f>
        <v>#N/A</v>
      </c>
      <c r="P35" s="11">
        <f>Segments_Y!T9/1000000</f>
        <v>2408.12</v>
      </c>
      <c r="Q35" s="11">
        <f>Segments_Y!U9/1000000</f>
        <v>2812.7910000000002</v>
      </c>
      <c r="R35" s="11" t="e">
        <f>Segments_Y!V9/1000000</f>
        <v>#N/A</v>
      </c>
      <c r="S35" s="11">
        <f>Segments_Y!W9/1000000</f>
        <v>0</v>
      </c>
      <c r="T35" s="11">
        <f>Segments_Y!X9/1000000</f>
        <v>0</v>
      </c>
      <c r="U35" s="11"/>
      <c r="V35" s="11"/>
      <c r="W35" s="11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</row>
    <row r="36" spans="1:59" x14ac:dyDescent="0.35">
      <c r="A36" s="6" t="s">
        <v>17</v>
      </c>
      <c r="B36" s="6" t="str">
        <f>VLOOKUP(A36,References!$A$2:$B$11,2,FALSE)</f>
        <v>SABB AB Equity</v>
      </c>
      <c r="C36" s="6" t="str">
        <f t="shared" si="1"/>
        <v>Interest Income</v>
      </c>
      <c r="D36" s="6" t="s">
        <v>25</v>
      </c>
      <c r="E36" s="8" t="str">
        <f>_xll.BDH($B36,$D36,"CQ1 2010","","Dir=H","Per=Y","Days=A","Dts=H")</f>
        <v>#N/A Connection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6"/>
      <c r="V36" s="6"/>
      <c r="W36" s="6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</row>
    <row r="37" spans="1:59" x14ac:dyDescent="0.35">
      <c r="A37" s="6" t="str">
        <f>A36</f>
        <v>SABB</v>
      </c>
      <c r="B37" s="6" t="str">
        <f>VLOOKUP(A37,References!$A$2:$B$11,2,FALSE)</f>
        <v>SABB AB Equity</v>
      </c>
      <c r="C37" s="6" t="str">
        <f t="shared" si="1"/>
        <v xml:space="preserve">Interest Expenses </v>
      </c>
      <c r="D37" s="6" t="s">
        <v>27</v>
      </c>
      <c r="E37" s="8" t="str">
        <f>_xll.BDH($B37,$D37,"CQ1 2010","","Dir=H","Per=Y","Days=A","Dts=H")</f>
        <v>#N/A Connection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6"/>
      <c r="V37" s="6"/>
      <c r="W37" s="6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</row>
    <row r="38" spans="1:59" x14ac:dyDescent="0.35">
      <c r="A38" s="6" t="str">
        <f t="shared" ref="A38:A51" si="3">A37</f>
        <v>SABB</v>
      </c>
      <c r="B38" s="6" t="str">
        <f>VLOOKUP(A38,References!$A$2:$B$11,2,FALSE)</f>
        <v>SABB AB Equity</v>
      </c>
      <c r="C38" s="6" t="str">
        <f t="shared" si="1"/>
        <v>Net Interest Income</v>
      </c>
      <c r="D38" s="6" t="s">
        <v>29</v>
      </c>
      <c r="E38" s="8" t="str">
        <f>_xll.BDH($B38,$D38,"CQ1 2010","","Dir=H","Per=Y","Days=A","Dts=H")</f>
        <v>#N/A Connection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6"/>
      <c r="V38" s="6"/>
      <c r="W38" s="6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  <row r="39" spans="1:59" x14ac:dyDescent="0.35">
      <c r="A39" s="6" t="str">
        <f t="shared" si="3"/>
        <v>SABB</v>
      </c>
      <c r="B39" s="6" t="str">
        <f>VLOOKUP(A39,References!$A$2:$B$11,2,FALSE)</f>
        <v>SABB AB Equity</v>
      </c>
      <c r="C39" s="6" t="str">
        <f t="shared" si="1"/>
        <v>Net Exchange Income</v>
      </c>
      <c r="D39" s="6" t="s">
        <v>30</v>
      </c>
      <c r="E39" s="8" t="str">
        <f>_xll.BDH($B39,$D39,"CQ1 2010","","Dir=H","Per=Y","Days=A","Dts=H")</f>
        <v>#N/A Connection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6"/>
      <c r="V39" s="6"/>
      <c r="W39" s="6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 spans="1:59" x14ac:dyDescent="0.35">
      <c r="A40" s="6" t="str">
        <f t="shared" si="3"/>
        <v>SABB</v>
      </c>
      <c r="B40" s="6" t="str">
        <f>VLOOKUP(A40,References!$A$2:$B$11,2,FALSE)</f>
        <v>SABB AB Equity</v>
      </c>
      <c r="C40" s="6" t="str">
        <f t="shared" si="1"/>
        <v>Net Fee and Comission Income</v>
      </c>
      <c r="D40" s="6" t="s">
        <v>57</v>
      </c>
      <c r="E40" s="8" t="str">
        <f>_xll.BDH($B40,$D40,"CQ1 2010","","Dir=H","Per=Y","Days=A","Dts=H")</f>
        <v>#N/A Connection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6"/>
      <c r="V40" s="6"/>
      <c r="W40" s="6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spans="1:59" x14ac:dyDescent="0.35">
      <c r="A41" s="6" t="str">
        <f t="shared" si="3"/>
        <v>SABB</v>
      </c>
      <c r="B41" s="6" t="str">
        <f>VLOOKUP(A41,References!$A$2:$B$11,2,FALSE)</f>
        <v>SABB AB Equity</v>
      </c>
      <c r="C41" s="6" t="str">
        <f t="shared" si="1"/>
        <v>Total Operating Income</v>
      </c>
      <c r="D41" s="6" t="s">
        <v>39</v>
      </c>
      <c r="E41" s="8" t="str">
        <f>_xll.BDH($B41,$D41,"CQ1 2010","","Dir=H","Per=Y","Days=A","Dts=H")</f>
        <v>#N/A Connection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6"/>
      <c r="V41" s="6"/>
      <c r="W41" s="6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spans="1:59" x14ac:dyDescent="0.35">
      <c r="A42" s="6" t="str">
        <f t="shared" si="3"/>
        <v>SABB</v>
      </c>
      <c r="B42" s="6" t="str">
        <f>VLOOKUP(A42,References!$A$2:$B$11,2,FALSE)</f>
        <v>SABB AB Equity</v>
      </c>
      <c r="C42" s="6" t="str">
        <f t="shared" si="1"/>
        <v xml:space="preserve">GA Expenses </v>
      </c>
      <c r="D42" s="6" t="s">
        <v>35</v>
      </c>
      <c r="E42" s="8" t="str">
        <f>_xll.BDH($B42,$D42,"CQ1 2010","","Dir=H","Per=Y","Days=A","Dts=H")</f>
        <v>#N/A Connection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6"/>
      <c r="V42" s="6"/>
      <c r="W42" s="6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 spans="1:59" x14ac:dyDescent="0.35">
      <c r="A43" s="6" t="str">
        <f t="shared" si="3"/>
        <v>SABB</v>
      </c>
      <c r="B43" s="6" t="str">
        <f>VLOOKUP(A43,References!$A$2:$B$11,2,FALSE)</f>
        <v>SABB AB Equity</v>
      </c>
      <c r="C43" s="6" t="str">
        <f t="shared" si="1"/>
        <v>Depreciation</v>
      </c>
      <c r="D43" s="6" t="s">
        <v>112</v>
      </c>
      <c r="E43" s="8" t="str">
        <f>_xll.BDH($B43,$D43,"CQ1 2010","","Dir=H","Per=Y","Days=A","Dts=H")</f>
        <v>#N/A Connection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6"/>
      <c r="V43" s="6"/>
      <c r="W43" s="6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 spans="1:59" x14ac:dyDescent="0.35">
      <c r="A44" s="6" t="str">
        <f t="shared" si="3"/>
        <v>SABB</v>
      </c>
      <c r="B44" s="6" t="str">
        <f>VLOOKUP(A44,References!$A$2:$B$11,2,FALSE)</f>
        <v>SABB AB Equity</v>
      </c>
      <c r="C44" s="6" t="str">
        <f t="shared" si="1"/>
        <v xml:space="preserve">Salaries and Benefits </v>
      </c>
      <c r="D44" s="6" t="s">
        <v>1</v>
      </c>
      <c r="E44" s="8" t="str">
        <f>_xll.BDH($B44,$D44,"CQ1 2010","","Dir=H","Per=Y","Days=A","Dts=H")</f>
        <v>#N/A Connection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6"/>
      <c r="V44" s="6"/>
      <c r="W44" s="6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</row>
    <row r="45" spans="1:59" x14ac:dyDescent="0.35">
      <c r="A45" s="6" t="str">
        <f t="shared" si="3"/>
        <v>SABB</v>
      </c>
      <c r="B45" s="6" t="str">
        <f>VLOOKUP(A45,References!$A$2:$B$11,2,FALSE)</f>
        <v>SABB AB Equity</v>
      </c>
      <c r="C45" s="6" t="str">
        <f t="shared" si="1"/>
        <v>Operating Exenses</v>
      </c>
      <c r="D45" s="6" t="s">
        <v>0</v>
      </c>
      <c r="E45" s="8" t="str">
        <f>_xll.BDH($B45,$D45,"CQ1 2010","","Dir=H","Per=Y","Days=A","Dts=H")</f>
        <v>#N/A Connection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6"/>
      <c r="V45" s="6"/>
      <c r="W45" s="6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</row>
    <row r="46" spans="1:59" x14ac:dyDescent="0.35">
      <c r="A46" s="6" t="str">
        <f t="shared" si="3"/>
        <v>SABB</v>
      </c>
      <c r="B46" s="6" t="str">
        <f>VLOOKUP(A46,References!$A$2:$B$11,2,FALSE)</f>
        <v>SABB AB Equity</v>
      </c>
      <c r="C46" s="6" t="str">
        <f t="shared" si="1"/>
        <v>Total Non-Interest Income</v>
      </c>
      <c r="D46" s="6" t="s">
        <v>41</v>
      </c>
      <c r="E46" s="8" t="str">
        <f>_xll.BDH($B46,$D46,"CQ1 2010","","Dir=H","Per=Y","Days=A","Dts=H")</f>
        <v>#N/A Connection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6"/>
      <c r="V46" s="6"/>
      <c r="W46" s="6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</row>
    <row r="47" spans="1:59" x14ac:dyDescent="0.35">
      <c r="A47" s="6" t="str">
        <f t="shared" si="3"/>
        <v>SABB</v>
      </c>
      <c r="B47" s="6" t="str">
        <f>VLOOKUP(A47,References!$A$2:$B$11,2,FALSE)</f>
        <v>SABB AB Equity</v>
      </c>
      <c r="C47" s="6" t="str">
        <f t="shared" si="1"/>
        <v>Impairment (Provisions)</v>
      </c>
      <c r="D47" s="6" t="s">
        <v>42</v>
      </c>
      <c r="E47" s="8" t="str">
        <f>_xll.BDH($B47,$D47,"CQ1 2010","","Dir=H","Per=Y","Days=A","Dts=H")</f>
        <v>#N/A Connection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6"/>
      <c r="V47" s="6"/>
      <c r="W47" s="6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</row>
    <row r="48" spans="1:59" x14ac:dyDescent="0.35">
      <c r="A48" s="6" t="str">
        <f t="shared" si="3"/>
        <v>SABB</v>
      </c>
      <c r="B48" s="6" t="str">
        <f>VLOOKUP(A48,References!$A$2:$B$11,2,FALSE)</f>
        <v>SABB AB Equity</v>
      </c>
      <c r="C48" s="6" t="str">
        <f t="shared" si="1"/>
        <v>Net PreTax Income</v>
      </c>
      <c r="D48" s="6" t="s">
        <v>45</v>
      </c>
      <c r="E48" s="8" t="str">
        <f>_xll.BDH($B48,$D48,"CQ1 2010","","Dir=H","Per=Y","Days=A","Dts=H")</f>
        <v>#N/A Connection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6"/>
      <c r="V48" s="6"/>
      <c r="W48" s="6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</row>
    <row r="49" spans="1:59" x14ac:dyDescent="0.35">
      <c r="A49" s="6" t="str">
        <f t="shared" si="3"/>
        <v>SABB</v>
      </c>
      <c r="B49" s="6" t="str">
        <f>VLOOKUP(A49,References!$A$2:$B$11,2,FALSE)</f>
        <v>SABB AB Equity</v>
      </c>
      <c r="C49" s="6" t="str">
        <f t="shared" si="1"/>
        <v>Net Income</v>
      </c>
      <c r="D49" s="6" t="s">
        <v>47</v>
      </c>
      <c r="E49" s="8" t="str">
        <f>_xll.BDH($B49,$D49,"CQ1 2010","","Dir=H","Per=Y","Days=A","Dts=H")</f>
        <v>#N/A Connection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6"/>
      <c r="V49" s="6"/>
      <c r="W49" s="6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</row>
    <row r="50" spans="1:59" x14ac:dyDescent="0.35">
      <c r="A50" s="6" t="str">
        <f t="shared" si="3"/>
        <v>SABB</v>
      </c>
      <c r="B50" s="6" t="str">
        <f>VLOOKUP(A50,References!$A$2:$B$11,2,FALSE)</f>
        <v>SABB AB Equity</v>
      </c>
      <c r="C50" s="6" t="str">
        <f t="shared" si="1"/>
        <v>Net Interest Income Less Provisions</v>
      </c>
      <c r="D50" s="6" t="s">
        <v>115</v>
      </c>
      <c r="E50" s="8" t="str">
        <f>_xll.BDH($B50,$D50,"CQ1 2010","","Dir=H","Per=Y","Days=A","Dts=H")</f>
        <v>#N/A Connection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6"/>
      <c r="V50" s="6"/>
      <c r="W50" s="6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</row>
    <row r="51" spans="1:59" x14ac:dyDescent="0.35">
      <c r="A51" s="6" t="str">
        <f t="shared" si="3"/>
        <v>SABB</v>
      </c>
      <c r="B51" s="6" t="str">
        <f>VLOOKUP(A51,References!$A$2:$B$11,2,FALSE)</f>
        <v>SABB AB Equity</v>
      </c>
      <c r="C51" s="6" t="str">
        <f t="shared" ref="C51:C82" si="4">C34</f>
        <v>Retail Net Revenue</v>
      </c>
      <c r="D51" s="6"/>
      <c r="E51" s="8">
        <f>Segments_Y!I14/1000000</f>
        <v>1544.5360000000001</v>
      </c>
      <c r="F51" s="8">
        <f>Segments_Y!J14/1000000</f>
        <v>1396.914</v>
      </c>
      <c r="G51" s="8">
        <f>Segments_Y!K14/1000000</f>
        <v>1604.7080000000001</v>
      </c>
      <c r="H51" s="8">
        <f>Segments_Y!L14/1000000</f>
        <v>1930.5060000000001</v>
      </c>
      <c r="I51" s="8">
        <f>Segments_Y!M14/1000000</f>
        <v>2247.9340000000002</v>
      </c>
      <c r="J51" s="8">
        <f>Segments_Y!N14/1000000</f>
        <v>2311.6889999999999</v>
      </c>
      <c r="K51" s="8">
        <f>Segments_Y!O14/1000000</f>
        <v>2217.5050000000001</v>
      </c>
      <c r="L51" s="8">
        <f>Segments_Y!P14/1000000</f>
        <v>2567.4380000000001</v>
      </c>
      <c r="M51" s="8">
        <f>Segments_Y!Q14/1000000</f>
        <v>2623.3690000000001</v>
      </c>
      <c r="N51" s="8">
        <f>Segments_Y!R14/1000000</f>
        <v>3469.346</v>
      </c>
      <c r="O51" s="8">
        <f>Segments_Y!S14/1000000</f>
        <v>3162.64</v>
      </c>
      <c r="P51" s="8">
        <f>Segments_Y!T14/1000000</f>
        <v>2522.5189999999998</v>
      </c>
      <c r="Q51" s="8">
        <f>Segments_Y!U14/1000000</f>
        <v>2825.9769999999999</v>
      </c>
      <c r="R51" s="8" t="e">
        <f>Segments_Y!V14/1000000</f>
        <v>#N/A</v>
      </c>
      <c r="S51" s="8">
        <f>Segments_Y!W14/1000000</f>
        <v>0</v>
      </c>
      <c r="T51" s="8">
        <f>Segments_Y!X14/1000000</f>
        <v>0</v>
      </c>
      <c r="U51" s="6"/>
      <c r="V51" s="6"/>
      <c r="W51" s="6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</row>
    <row r="52" spans="1:59" x14ac:dyDescent="0.35">
      <c r="A52" s="7" t="str">
        <f>A50</f>
        <v>SABB</v>
      </c>
      <c r="B52" s="7" t="str">
        <f>VLOOKUP(A52,References!$A$2:$B$11,2,FALSE)</f>
        <v>SABB AB Equity</v>
      </c>
      <c r="C52" s="7" t="str">
        <f t="shared" si="4"/>
        <v>Wholesale Net Revenue</v>
      </c>
      <c r="D52" s="7"/>
      <c r="E52" s="11">
        <f>Segments_Y!I15/1000000</f>
        <v>2265.864</v>
      </c>
      <c r="F52" s="11">
        <f>Segments_Y!J15/1000000</f>
        <v>2370.3710000000001</v>
      </c>
      <c r="G52" s="11">
        <f>Segments_Y!K15/1000000</f>
        <v>2468.8519999999999</v>
      </c>
      <c r="H52" s="11">
        <f>Segments_Y!L15/1000000</f>
        <v>2711.442</v>
      </c>
      <c r="I52" s="11">
        <f>Segments_Y!M15/1000000</f>
        <v>2993.0059999999999</v>
      </c>
      <c r="J52" s="11">
        <f>Segments_Y!N15/1000000</f>
        <v>2970.3620000000001</v>
      </c>
      <c r="K52" s="11">
        <f>Segments_Y!O15/1000000</f>
        <v>4212.4570000000003</v>
      </c>
      <c r="L52" s="11">
        <f>Segments_Y!P15/1000000</f>
        <v>3219.5549999999998</v>
      </c>
      <c r="M52" s="11">
        <f>Segments_Y!Q15/1000000</f>
        <v>3439.92</v>
      </c>
      <c r="N52" s="11">
        <f>Segments_Y!R15/1000000</f>
        <v>4446.0159999999996</v>
      </c>
      <c r="O52" s="11">
        <f>Segments_Y!S15/1000000</f>
        <v>4032.7840000000001</v>
      </c>
      <c r="P52" s="11">
        <f>Segments_Y!T15/1000000</f>
        <v>3239.8910000000001</v>
      </c>
      <c r="Q52" s="11">
        <f>Segments_Y!U15/1000000</f>
        <v>4858.6499999999996</v>
      </c>
      <c r="R52" s="11" t="e">
        <f>Segments_Y!V15/1000000</f>
        <v>#N/A</v>
      </c>
      <c r="S52" s="11">
        <f>Segments_Y!W15/1000000</f>
        <v>0</v>
      </c>
      <c r="T52" s="11">
        <f>Segments_Y!X15/1000000</f>
        <v>0</v>
      </c>
      <c r="U52" s="7"/>
      <c r="V52" s="7"/>
      <c r="W52" s="7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</row>
    <row r="53" spans="1:59" x14ac:dyDescent="0.35">
      <c r="A53" s="9" t="s">
        <v>19</v>
      </c>
      <c r="B53" s="9" t="str">
        <f>VLOOKUP(A53,References!$A$2:$B$11,2,FALSE)</f>
        <v>ARNB AB Equity</v>
      </c>
      <c r="C53" s="9" t="str">
        <f t="shared" si="4"/>
        <v>Interest Income</v>
      </c>
      <c r="D53" s="9" t="s">
        <v>25</v>
      </c>
      <c r="E53" s="8" t="str">
        <f>_xll.BDH($B53,$D53,"CQ1 2010","","Dir=H","Per=Y","Days=A","Dts=H")</f>
        <v>#N/A Connection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9"/>
      <c r="V53" s="9"/>
      <c r="W53" s="9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</row>
    <row r="54" spans="1:59" x14ac:dyDescent="0.35">
      <c r="A54" s="9" t="str">
        <f>A53</f>
        <v>ANB</v>
      </c>
      <c r="B54" s="9" t="str">
        <f>VLOOKUP(A54,References!$A$2:$B$11,2,FALSE)</f>
        <v>ARNB AB Equity</v>
      </c>
      <c r="C54" s="9" t="str">
        <f t="shared" si="4"/>
        <v xml:space="preserve">Interest Expenses </v>
      </c>
      <c r="D54" s="9" t="s">
        <v>27</v>
      </c>
      <c r="E54" s="8" t="str">
        <f>_xll.BDH($B54,$D54,"CQ1 2010","","Dir=H","Per=Y","Days=A","Dts=H")</f>
        <v>#N/A Connection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9"/>
      <c r="V54" s="9"/>
      <c r="W54" s="9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5" spans="1:59" x14ac:dyDescent="0.35">
      <c r="A55" s="9" t="str">
        <f t="shared" ref="A55:A68" si="5">A54</f>
        <v>ANB</v>
      </c>
      <c r="B55" s="9" t="str">
        <f>VLOOKUP(A55,References!$A$2:$B$11,2,FALSE)</f>
        <v>ARNB AB Equity</v>
      </c>
      <c r="C55" s="9" t="str">
        <f t="shared" si="4"/>
        <v>Net Interest Income</v>
      </c>
      <c r="D55" s="9" t="s">
        <v>29</v>
      </c>
      <c r="E55" s="8" t="str">
        <f>_xll.BDH($B55,$D55,"CQ1 2010","","Dir=H","Per=Y","Days=A","Dts=H")</f>
        <v>#N/A Connection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9"/>
      <c r="V55" s="9"/>
      <c r="W55" s="9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</row>
    <row r="56" spans="1:59" x14ac:dyDescent="0.35">
      <c r="A56" s="9" t="str">
        <f t="shared" si="5"/>
        <v>ANB</v>
      </c>
      <c r="B56" s="9" t="str">
        <f>VLOOKUP(A56,References!$A$2:$B$11,2,FALSE)</f>
        <v>ARNB AB Equity</v>
      </c>
      <c r="C56" s="9" t="str">
        <f t="shared" si="4"/>
        <v>Net Exchange Income</v>
      </c>
      <c r="D56" s="9" t="s">
        <v>30</v>
      </c>
      <c r="E56" s="8" t="str">
        <f>_xll.BDH($B56,$D56,"CQ1 2010","","Dir=H","Per=Y","Days=A","Dts=H")</f>
        <v>#N/A Connection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9"/>
      <c r="V56" s="9"/>
      <c r="W56" s="9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</row>
    <row r="57" spans="1:59" x14ac:dyDescent="0.35">
      <c r="A57" s="9" t="str">
        <f t="shared" si="5"/>
        <v>ANB</v>
      </c>
      <c r="B57" s="9" t="str">
        <f>VLOOKUP(A57,References!$A$2:$B$11,2,FALSE)</f>
        <v>ARNB AB Equity</v>
      </c>
      <c r="C57" s="9" t="str">
        <f t="shared" si="4"/>
        <v>Net Fee and Comission Income</v>
      </c>
      <c r="D57" s="9" t="s">
        <v>57</v>
      </c>
      <c r="E57" s="8" t="str">
        <f>_xll.BDH($B57,$D57,"CQ1 2010","","Dir=H","Per=Y","Days=A","Dts=H")</f>
        <v>#N/A Connection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9"/>
      <c r="V57" s="9"/>
      <c r="W57" s="9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</row>
    <row r="58" spans="1:59" x14ac:dyDescent="0.35">
      <c r="A58" s="9" t="str">
        <f t="shared" si="5"/>
        <v>ANB</v>
      </c>
      <c r="B58" s="9" t="str">
        <f>VLOOKUP(A58,References!$A$2:$B$11,2,FALSE)</f>
        <v>ARNB AB Equity</v>
      </c>
      <c r="C58" s="9" t="str">
        <f t="shared" si="4"/>
        <v>Total Operating Income</v>
      </c>
      <c r="D58" s="9" t="s">
        <v>39</v>
      </c>
      <c r="E58" s="8" t="str">
        <f>_xll.BDH($B58,$D58,"CQ1 2010","","Dir=H","Per=Y","Days=A","Dts=H")</f>
        <v>#N/A Connection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9"/>
      <c r="V58" s="9"/>
      <c r="W58" s="9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</row>
    <row r="59" spans="1:59" x14ac:dyDescent="0.35">
      <c r="A59" s="9" t="str">
        <f t="shared" si="5"/>
        <v>ANB</v>
      </c>
      <c r="B59" s="9" t="str">
        <f>VLOOKUP(A59,References!$A$2:$B$11,2,FALSE)</f>
        <v>ARNB AB Equity</v>
      </c>
      <c r="C59" s="9" t="str">
        <f t="shared" si="4"/>
        <v xml:space="preserve">GA Expenses </v>
      </c>
      <c r="D59" s="9" t="s">
        <v>35</v>
      </c>
      <c r="E59" s="8" t="str">
        <f>_xll.BDH($B59,$D59,"CQ1 2010","","Dir=H","Per=Y","Days=A","Dts=H")</f>
        <v>#N/A Connection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9"/>
      <c r="V59" s="9"/>
      <c r="W59" s="9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</row>
    <row r="60" spans="1:59" x14ac:dyDescent="0.35">
      <c r="A60" s="9" t="str">
        <f t="shared" si="5"/>
        <v>ANB</v>
      </c>
      <c r="B60" s="9" t="str">
        <f>VLOOKUP(A60,References!$A$2:$B$11,2,FALSE)</f>
        <v>ARNB AB Equity</v>
      </c>
      <c r="C60" s="9" t="str">
        <f t="shared" si="4"/>
        <v>Depreciation</v>
      </c>
      <c r="D60" s="9" t="s">
        <v>56</v>
      </c>
      <c r="E60" s="8" t="str">
        <f>_xll.BDH($B60,$D60,"CQ1 2010","","Dir=H","Per=Y","Days=A","Dts=H")</f>
        <v>#N/A Connection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9"/>
      <c r="V60" s="9"/>
      <c r="W60" s="9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</row>
    <row r="61" spans="1:59" x14ac:dyDescent="0.35">
      <c r="A61" s="9" t="str">
        <f t="shared" si="5"/>
        <v>ANB</v>
      </c>
      <c r="B61" s="9" t="str">
        <f>VLOOKUP(A61,References!$A$2:$B$11,2,FALSE)</f>
        <v>ARNB AB Equity</v>
      </c>
      <c r="C61" s="9" t="str">
        <f t="shared" si="4"/>
        <v xml:space="preserve">Salaries and Benefits </v>
      </c>
      <c r="D61" s="9" t="s">
        <v>1</v>
      </c>
      <c r="E61" s="8" t="str">
        <f>_xll.BDH($B61,$D61,"CQ1 2010","","Dir=H","Per=Y","Days=A","Dts=H")</f>
        <v>#N/A Connection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9"/>
      <c r="V61" s="9"/>
      <c r="W61" s="9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</row>
    <row r="62" spans="1:59" x14ac:dyDescent="0.35">
      <c r="A62" s="9" t="str">
        <f t="shared" si="5"/>
        <v>ANB</v>
      </c>
      <c r="B62" s="9" t="str">
        <f>VLOOKUP(A62,References!$A$2:$B$11,2,FALSE)</f>
        <v>ARNB AB Equity</v>
      </c>
      <c r="C62" s="9" t="str">
        <f t="shared" si="4"/>
        <v>Operating Exenses</v>
      </c>
      <c r="D62" s="9" t="s">
        <v>0</v>
      </c>
      <c r="E62" s="8" t="str">
        <f>_xll.BDH($B62,$D62,"CQ1 2010","","Dir=H","Per=Y","Days=A","Dts=H")</f>
        <v>#N/A Connection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9"/>
      <c r="V62" s="9"/>
      <c r="W62" s="9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</row>
    <row r="63" spans="1:59" x14ac:dyDescent="0.35">
      <c r="A63" s="9" t="str">
        <f t="shared" si="5"/>
        <v>ANB</v>
      </c>
      <c r="B63" s="9" t="str">
        <f>VLOOKUP(A63,References!$A$2:$B$11,2,FALSE)</f>
        <v>ARNB AB Equity</v>
      </c>
      <c r="C63" s="9" t="str">
        <f t="shared" si="4"/>
        <v>Total Non-Interest Income</v>
      </c>
      <c r="D63" s="9" t="s">
        <v>41</v>
      </c>
      <c r="E63" s="8" t="str">
        <f>_xll.BDH($B63,$D63,"CQ1 2010","","Dir=H","Per=Y","Days=A","Dts=H")</f>
        <v>#N/A Connection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9"/>
      <c r="V63" s="9"/>
      <c r="W63" s="9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</row>
    <row r="64" spans="1:59" x14ac:dyDescent="0.35">
      <c r="A64" s="9" t="str">
        <f t="shared" si="5"/>
        <v>ANB</v>
      </c>
      <c r="B64" s="9" t="str">
        <f>VLOOKUP(A64,References!$A$2:$B$11,2,FALSE)</f>
        <v>ARNB AB Equity</v>
      </c>
      <c r="C64" s="9" t="str">
        <f t="shared" si="4"/>
        <v>Impairment (Provisions)</v>
      </c>
      <c r="D64" s="9" t="s">
        <v>42</v>
      </c>
      <c r="E64" s="8" t="str">
        <f>_xll.BDH($B64,$D64,"CQ1 2010","","Dir=H","Per=Y","Days=A","Dts=H")</f>
        <v>#N/A Connection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9"/>
      <c r="V64" s="9"/>
      <c r="W64" s="9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</row>
    <row r="65" spans="1:59" x14ac:dyDescent="0.35">
      <c r="A65" s="9" t="str">
        <f t="shared" si="5"/>
        <v>ANB</v>
      </c>
      <c r="B65" s="9" t="str">
        <f>VLOOKUP(A65,References!$A$2:$B$11,2,FALSE)</f>
        <v>ARNB AB Equity</v>
      </c>
      <c r="C65" s="9" t="str">
        <f t="shared" si="4"/>
        <v>Net PreTax Income</v>
      </c>
      <c r="D65" s="9" t="s">
        <v>45</v>
      </c>
      <c r="E65" s="8" t="str">
        <f>_xll.BDH($B65,$D65,"CQ1 2010","","Dir=H","Per=Y","Days=A","Dts=H")</f>
        <v>#N/A Connection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9"/>
      <c r="V65" s="9"/>
      <c r="W65" s="9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</row>
    <row r="66" spans="1:59" x14ac:dyDescent="0.35">
      <c r="A66" s="9" t="str">
        <f t="shared" si="5"/>
        <v>ANB</v>
      </c>
      <c r="B66" s="9" t="str">
        <f>VLOOKUP(A66,References!$A$2:$B$11,2,FALSE)</f>
        <v>ARNB AB Equity</v>
      </c>
      <c r="C66" s="9" t="str">
        <f t="shared" si="4"/>
        <v>Net Income</v>
      </c>
      <c r="D66" s="9" t="s">
        <v>47</v>
      </c>
      <c r="E66" s="8" t="str">
        <f>_xll.BDH($B66,$D66,"CQ1 2010","","Dir=H","Per=Y","Days=A","Dts=H")</f>
        <v>#N/A Connection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9"/>
      <c r="V66" s="9"/>
      <c r="W66" s="9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</row>
    <row r="67" spans="1:59" x14ac:dyDescent="0.35">
      <c r="A67" s="9" t="str">
        <f t="shared" si="5"/>
        <v>ANB</v>
      </c>
      <c r="B67" s="9" t="str">
        <f>VLOOKUP(A67,References!$A$2:$B$11,2,FALSE)</f>
        <v>ARNB AB Equity</v>
      </c>
      <c r="C67" s="9" t="str">
        <f t="shared" si="4"/>
        <v>Net Interest Income Less Provisions</v>
      </c>
      <c r="D67" s="9" t="s">
        <v>115</v>
      </c>
      <c r="E67" s="8" t="str">
        <f>_xll.BDH($B67,$D67,"CQ1 2010","","Dir=H","Per=Y","Days=A","Dts=H")</f>
        <v>#N/A Connection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9"/>
      <c r="V67" s="9"/>
      <c r="W67" s="9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</row>
    <row r="68" spans="1:59" x14ac:dyDescent="0.35">
      <c r="A68" s="9" t="str">
        <f t="shared" si="5"/>
        <v>ANB</v>
      </c>
      <c r="B68" s="9" t="str">
        <f>VLOOKUP(A68,References!$A$2:$B$11,2,FALSE)</f>
        <v>ARNB AB Equity</v>
      </c>
      <c r="C68" s="9" t="str">
        <f t="shared" si="4"/>
        <v>Retail Net Revenue</v>
      </c>
      <c r="D68" s="9"/>
      <c r="E68" s="8">
        <f>Segments_Y!I26/1000000</f>
        <v>2170.357</v>
      </c>
      <c r="F68" s="8">
        <f>Segments_Y!J26/1000000</f>
        <v>2194.0680000000002</v>
      </c>
      <c r="G68" s="8">
        <f>Segments_Y!K26/1000000</f>
        <v>2145.4720000000002</v>
      </c>
      <c r="H68" s="8">
        <f>Segments_Y!L26/1000000</f>
        <v>2093.4430000000002</v>
      </c>
      <c r="I68" s="8">
        <f>Segments_Y!M26/1000000</f>
        <v>2178.0120000000002</v>
      </c>
      <c r="J68" s="8">
        <f>Segments_Y!N26/1000000</f>
        <v>2290.2950000000001</v>
      </c>
      <c r="K68" s="8">
        <f>Segments_Y!O26/1000000</f>
        <v>2331.5039999999999</v>
      </c>
      <c r="L68" s="8">
        <f>Segments_Y!P26/1000000</f>
        <v>2389.85</v>
      </c>
      <c r="M68" s="8">
        <f>Segments_Y!Q26/1000000</f>
        <v>2456.817</v>
      </c>
      <c r="N68" s="8">
        <f>Segments_Y!R26/1000000</f>
        <v>2749.9490000000001</v>
      </c>
      <c r="O68" s="8">
        <f>Segments_Y!S26/1000000</f>
        <v>2207.62</v>
      </c>
      <c r="P68" s="8">
        <f>Segments_Y!T26/1000000</f>
        <v>1971.463</v>
      </c>
      <c r="Q68" s="8">
        <f>Segments_Y!U26/1000000</f>
        <v>2294.3389999999999</v>
      </c>
      <c r="R68" s="8" t="e">
        <f>Segments_Y!V26/1000000</f>
        <v>#N/A</v>
      </c>
      <c r="S68" s="8">
        <f>Segments_Y!W26/1000000</f>
        <v>0</v>
      </c>
      <c r="T68" s="8">
        <f>Segments_Y!X26/1000000</f>
        <v>0</v>
      </c>
      <c r="U68" s="8">
        <f>Segments_Y!Y26/1000000</f>
        <v>0</v>
      </c>
      <c r="V68" s="8">
        <f>Segments_Y!Z26/1000000</f>
        <v>0</v>
      </c>
      <c r="W68" s="8">
        <f>Segments_Y!AA26/1000000</f>
        <v>0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</row>
    <row r="69" spans="1:59" s="13" customFormat="1" x14ac:dyDescent="0.35">
      <c r="A69" s="10" t="str">
        <f>A67</f>
        <v>ANB</v>
      </c>
      <c r="B69" s="10" t="str">
        <f>VLOOKUP(A69,References!$A$2:$B$11,2,FALSE)</f>
        <v>ARNB AB Equity</v>
      </c>
      <c r="C69" s="10" t="str">
        <f t="shared" si="4"/>
        <v>Wholesale Net Revenue</v>
      </c>
      <c r="D69" s="10"/>
      <c r="E69" s="11">
        <f>Segments_Y!I27/1000000</f>
        <v>1252.973</v>
      </c>
      <c r="F69" s="11">
        <f>Segments_Y!J27/1000000</f>
        <v>1429.297</v>
      </c>
      <c r="G69" s="11">
        <f>Segments_Y!K27/1000000</f>
        <v>1507.933</v>
      </c>
      <c r="H69" s="11">
        <f>Segments_Y!L27/1000000</f>
        <v>1781.241</v>
      </c>
      <c r="I69" s="11">
        <f>Segments_Y!M27/1000000</f>
        <v>2105.0680000000002</v>
      </c>
      <c r="J69" s="11">
        <f>Segments_Y!N27/1000000</f>
        <v>2235.0709999999999</v>
      </c>
      <c r="K69" s="11">
        <f>Segments_Y!O27/1000000</f>
        <v>2008.451</v>
      </c>
      <c r="L69" s="11">
        <f>Segments_Y!P27/1000000</f>
        <v>2443.8969999999999</v>
      </c>
      <c r="M69" s="11">
        <f>Segments_Y!Q27/1000000</f>
        <v>2470.8270000000002</v>
      </c>
      <c r="N69" s="11">
        <f>Segments_Y!R27/1000000</f>
        <v>2567.6329999999998</v>
      </c>
      <c r="O69" s="11">
        <f>Segments_Y!S27/1000000</f>
        <v>2293.6840000000002</v>
      </c>
      <c r="P69" s="11">
        <f>Segments_Y!T27/1000000</f>
        <v>1946.2550000000001</v>
      </c>
      <c r="Q69" s="11">
        <f>Segments_Y!U27/1000000</f>
        <v>2633.1089999999999</v>
      </c>
      <c r="R69" s="11" t="e">
        <f>Segments_Y!V27/1000000</f>
        <v>#N/A</v>
      </c>
      <c r="S69" s="11">
        <f>Segments_Y!W27/1000000</f>
        <v>0</v>
      </c>
      <c r="T69" s="11">
        <f>Segments_Y!X27/1000000</f>
        <v>0</v>
      </c>
      <c r="U69" s="11">
        <f>Segments_Y!Y27/1000000</f>
        <v>0</v>
      </c>
      <c r="V69" s="11">
        <f>Segments_Y!Z27/1000000</f>
        <v>0</v>
      </c>
      <c r="W69" s="11">
        <f>Segments_Y!AA27/1000000</f>
        <v>0</v>
      </c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</row>
    <row r="70" spans="1:59" x14ac:dyDescent="0.35">
      <c r="A70" s="6" t="s">
        <v>18</v>
      </c>
      <c r="B70" s="6" t="str">
        <f>VLOOKUP(A70,References!$A$2:$B$11,2,FALSE)</f>
        <v>RIBL AB Equity</v>
      </c>
      <c r="C70" s="6" t="str">
        <f t="shared" si="4"/>
        <v>Interest Income</v>
      </c>
      <c r="D70" s="6" t="s">
        <v>25</v>
      </c>
      <c r="E70" s="8" t="str">
        <f>_xll.BDH($B70,$D70,"CQ1 2010","","Dir=H","Per=Y","Days=A","Dts=H")</f>
        <v>#N/A Connection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6"/>
      <c r="V70" s="6"/>
      <c r="W70" s="6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</row>
    <row r="71" spans="1:59" x14ac:dyDescent="0.35">
      <c r="A71" s="6" t="str">
        <f>A70</f>
        <v>Riyad</v>
      </c>
      <c r="B71" s="6" t="str">
        <f>VLOOKUP(A71,References!$A$2:$B$11,2,FALSE)</f>
        <v>RIBL AB Equity</v>
      </c>
      <c r="C71" s="6" t="str">
        <f t="shared" si="4"/>
        <v xml:space="preserve">Interest Expenses </v>
      </c>
      <c r="D71" s="6" t="s">
        <v>27</v>
      </c>
      <c r="E71" s="8" t="str">
        <f>_xll.BDH($B71,$D71,"CQ1 2010","","Dir=H","Per=Y","Days=A","Dts=H")</f>
        <v>#N/A Connection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6"/>
      <c r="V71" s="6"/>
      <c r="W71" s="6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</row>
    <row r="72" spans="1:59" x14ac:dyDescent="0.35">
      <c r="A72" s="6" t="str">
        <f t="shared" ref="A72:A85" si="6">A71</f>
        <v>Riyad</v>
      </c>
      <c r="B72" s="6" t="str">
        <f>VLOOKUP(A72,References!$A$2:$B$11,2,FALSE)</f>
        <v>RIBL AB Equity</v>
      </c>
      <c r="C72" s="6" t="str">
        <f t="shared" si="4"/>
        <v>Net Interest Income</v>
      </c>
      <c r="D72" s="6" t="s">
        <v>29</v>
      </c>
      <c r="E72" s="8" t="str">
        <f>_xll.BDH($B72,$D72,"CQ1 2010","","Dir=H","Per=Y","Days=A","Dts=H")</f>
        <v>#N/A Connection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6"/>
      <c r="V72" s="6"/>
      <c r="W72" s="6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</row>
    <row r="73" spans="1:59" x14ac:dyDescent="0.35">
      <c r="A73" s="6" t="str">
        <f t="shared" si="6"/>
        <v>Riyad</v>
      </c>
      <c r="B73" s="6" t="str">
        <f>VLOOKUP(A73,References!$A$2:$B$11,2,FALSE)</f>
        <v>RIBL AB Equity</v>
      </c>
      <c r="C73" s="6" t="str">
        <f t="shared" si="4"/>
        <v>Net Exchange Income</v>
      </c>
      <c r="D73" s="6" t="s">
        <v>30</v>
      </c>
      <c r="E73" s="8" t="str">
        <f>_xll.BDH($B73,$D73,"CQ1 2010","","Dir=H","Per=Y","Days=A","Dts=H")</f>
        <v>#N/A Connection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6"/>
      <c r="V73" s="6"/>
      <c r="W73" s="6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</row>
    <row r="74" spans="1:59" x14ac:dyDescent="0.35">
      <c r="A74" s="6" t="str">
        <f t="shared" si="6"/>
        <v>Riyad</v>
      </c>
      <c r="B74" s="6" t="str">
        <f>VLOOKUP(A74,References!$A$2:$B$11,2,FALSE)</f>
        <v>RIBL AB Equity</v>
      </c>
      <c r="C74" s="6" t="str">
        <f t="shared" si="4"/>
        <v>Net Fee and Comission Income</v>
      </c>
      <c r="D74" s="6" t="s">
        <v>57</v>
      </c>
      <c r="E74" s="8" t="str">
        <f>_xll.BDH($B74,$D74,"CQ1 2010","","Dir=H","Per=Y","Days=A","Dts=H")</f>
        <v>#N/A Connection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6"/>
      <c r="V74" s="6"/>
      <c r="W74" s="6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</row>
    <row r="75" spans="1:59" x14ac:dyDescent="0.35">
      <c r="A75" s="6" t="str">
        <f t="shared" si="6"/>
        <v>Riyad</v>
      </c>
      <c r="B75" s="6" t="str">
        <f>VLOOKUP(A75,References!$A$2:$B$11,2,FALSE)</f>
        <v>RIBL AB Equity</v>
      </c>
      <c r="C75" s="6" t="str">
        <f t="shared" si="4"/>
        <v>Total Operating Income</v>
      </c>
      <c r="D75" s="6" t="s">
        <v>39</v>
      </c>
      <c r="E75" s="8" t="str">
        <f>_xll.BDH($B75,$D75,"CQ1 2010","","Dir=H","Per=Y","Days=A","Dts=H")</f>
        <v>#N/A Connection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6"/>
      <c r="V75" s="6"/>
      <c r="W75" s="6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</row>
    <row r="76" spans="1:59" x14ac:dyDescent="0.35">
      <c r="A76" s="6" t="str">
        <f t="shared" si="6"/>
        <v>Riyad</v>
      </c>
      <c r="B76" s="6" t="str">
        <f>VLOOKUP(A76,References!$A$2:$B$11,2,FALSE)</f>
        <v>RIBL AB Equity</v>
      </c>
      <c r="C76" s="6" t="str">
        <f t="shared" si="4"/>
        <v xml:space="preserve">GA Expenses </v>
      </c>
      <c r="D76" s="6" t="s">
        <v>35</v>
      </c>
      <c r="E76" s="8" t="str">
        <f>_xll.BDH($B76,$D76,"CQ1 2010","","Dir=H","Per=Y","Days=A","Dts=H")</f>
        <v>#N/A Connection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6"/>
      <c r="V76" s="6"/>
      <c r="W76" s="6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</row>
    <row r="77" spans="1:59" x14ac:dyDescent="0.35">
      <c r="A77" s="6" t="str">
        <f t="shared" si="6"/>
        <v>Riyad</v>
      </c>
      <c r="B77" s="6" t="str">
        <f>VLOOKUP(A77,References!$A$2:$B$11,2,FALSE)</f>
        <v>RIBL AB Equity</v>
      </c>
      <c r="C77" s="6" t="str">
        <f t="shared" si="4"/>
        <v>Depreciation</v>
      </c>
      <c r="D77" s="6" t="s">
        <v>112</v>
      </c>
      <c r="E77" s="8" t="str">
        <f>_xll.BDH($B77,$D77,"CQ1 2010","","Dir=H","Per=Y","Days=A","Dts=H")</f>
        <v>#N/A Connection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6"/>
      <c r="V77" s="6"/>
      <c r="W77" s="6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</row>
    <row r="78" spans="1:59" x14ac:dyDescent="0.35">
      <c r="A78" s="6" t="str">
        <f t="shared" si="6"/>
        <v>Riyad</v>
      </c>
      <c r="B78" s="6" t="str">
        <f>VLOOKUP(A78,References!$A$2:$B$11,2,FALSE)</f>
        <v>RIBL AB Equity</v>
      </c>
      <c r="C78" s="6" t="str">
        <f t="shared" si="4"/>
        <v xml:space="preserve">Salaries and Benefits </v>
      </c>
      <c r="D78" s="6" t="s">
        <v>1</v>
      </c>
      <c r="E78" s="8" t="str">
        <f>_xll.BDH($B78,$D78,"CQ1 2010","","Dir=H","Per=Y","Days=A","Dts=H")</f>
        <v>#N/A Connection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6"/>
      <c r="V78" s="6"/>
      <c r="W78" s="6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</row>
    <row r="79" spans="1:59" x14ac:dyDescent="0.35">
      <c r="A79" s="6" t="str">
        <f t="shared" si="6"/>
        <v>Riyad</v>
      </c>
      <c r="B79" s="6" t="str">
        <f>VLOOKUP(A79,References!$A$2:$B$11,2,FALSE)</f>
        <v>RIBL AB Equity</v>
      </c>
      <c r="C79" s="6" t="str">
        <f t="shared" si="4"/>
        <v>Operating Exenses</v>
      </c>
      <c r="D79" s="6" t="s">
        <v>0</v>
      </c>
      <c r="E79" s="8" t="str">
        <f>_xll.BDH($B79,$D79,"CQ1 2010","","Dir=H","Per=Y","Days=A","Dts=H")</f>
        <v>#N/A Connection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6"/>
      <c r="V79" s="6"/>
      <c r="W79" s="6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</row>
    <row r="80" spans="1:59" x14ac:dyDescent="0.35">
      <c r="A80" s="6" t="str">
        <f t="shared" si="6"/>
        <v>Riyad</v>
      </c>
      <c r="B80" s="6" t="str">
        <f>VLOOKUP(A80,References!$A$2:$B$11,2,FALSE)</f>
        <v>RIBL AB Equity</v>
      </c>
      <c r="C80" s="6" t="str">
        <f t="shared" si="4"/>
        <v>Total Non-Interest Income</v>
      </c>
      <c r="D80" s="6" t="s">
        <v>41</v>
      </c>
      <c r="E80" s="8" t="str">
        <f>_xll.BDH($B80,$D80,"CQ1 2010","","Dir=H","Per=Y","Days=A","Dts=H")</f>
        <v>#N/A Connection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6"/>
      <c r="V80" s="6"/>
      <c r="W80" s="6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</row>
    <row r="81" spans="1:59" x14ac:dyDescent="0.35">
      <c r="A81" s="6" t="str">
        <f t="shared" si="6"/>
        <v>Riyad</v>
      </c>
      <c r="B81" s="6" t="str">
        <f>VLOOKUP(A81,References!$A$2:$B$11,2,FALSE)</f>
        <v>RIBL AB Equity</v>
      </c>
      <c r="C81" s="6" t="str">
        <f t="shared" si="4"/>
        <v>Impairment (Provisions)</v>
      </c>
      <c r="D81" s="6" t="s">
        <v>42</v>
      </c>
      <c r="E81" s="8" t="str">
        <f>_xll.BDH($B81,$D81,"CQ1 2010","","Dir=H","Per=Y","Days=A","Dts=H")</f>
        <v>#N/A Connection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6"/>
      <c r="V81" s="6"/>
      <c r="W81" s="6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</row>
    <row r="82" spans="1:59" x14ac:dyDescent="0.35">
      <c r="A82" s="6" t="str">
        <f t="shared" si="6"/>
        <v>Riyad</v>
      </c>
      <c r="B82" s="6" t="str">
        <f>VLOOKUP(A82,References!$A$2:$B$11,2,FALSE)</f>
        <v>RIBL AB Equity</v>
      </c>
      <c r="C82" s="6" t="str">
        <f t="shared" si="4"/>
        <v>Net PreTax Income</v>
      </c>
      <c r="D82" s="6" t="s">
        <v>45</v>
      </c>
      <c r="E82" s="8" t="str">
        <f>_xll.BDH($B82,$D82,"CQ1 2010","","Dir=H","Per=Y","Days=A","Dts=H")</f>
        <v>#N/A Connection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6"/>
      <c r="V82" s="6"/>
      <c r="W82" s="6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</row>
    <row r="83" spans="1:59" x14ac:dyDescent="0.35">
      <c r="A83" s="6" t="str">
        <f t="shared" si="6"/>
        <v>Riyad</v>
      </c>
      <c r="B83" s="6" t="str">
        <f>VLOOKUP(A83,References!$A$2:$B$11,2,FALSE)</f>
        <v>RIBL AB Equity</v>
      </c>
      <c r="C83" s="6" t="str">
        <f t="shared" ref="C83:C114" si="7">C66</f>
        <v>Net Income</v>
      </c>
      <c r="D83" s="6" t="s">
        <v>47</v>
      </c>
      <c r="E83" s="8" t="str">
        <f>_xll.BDH($B83,$D83,"CQ1 2010","","Dir=H","Per=Y","Days=A","Dts=H")</f>
        <v>#N/A Connection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</row>
    <row r="84" spans="1:59" x14ac:dyDescent="0.35">
      <c r="A84" s="6" t="str">
        <f t="shared" si="6"/>
        <v>Riyad</v>
      </c>
      <c r="B84" s="6" t="str">
        <f>VLOOKUP(A84,References!$A$2:$B$11,2,FALSE)</f>
        <v>RIBL AB Equity</v>
      </c>
      <c r="C84" s="6" t="str">
        <f t="shared" si="7"/>
        <v>Net Interest Income Less Provisions</v>
      </c>
      <c r="D84" s="6" t="s">
        <v>115</v>
      </c>
      <c r="E84" s="8" t="str">
        <f>_xll.BDH($B84,$D84,"CQ1 2010","","Dir=H","Per=Y","Days=A","Dts=H")</f>
        <v>#N/A Connection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6"/>
      <c r="V84" s="6"/>
      <c r="W84" s="6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</row>
    <row r="85" spans="1:59" x14ac:dyDescent="0.35">
      <c r="A85" s="6" t="str">
        <f t="shared" si="6"/>
        <v>Riyad</v>
      </c>
      <c r="B85" s="6" t="str">
        <f>VLOOKUP(A85,References!$A$2:$B$11,2,FALSE)</f>
        <v>RIBL AB Equity</v>
      </c>
      <c r="C85" s="6" t="str">
        <f t="shared" si="7"/>
        <v>Retail Net Revenue</v>
      </c>
      <c r="D85" s="6"/>
      <c r="E85" s="8">
        <f>Segments_Y!I20/1000000</f>
        <v>1655.675</v>
      </c>
      <c r="F85" s="8">
        <f>Segments_Y!J20/1000000</f>
        <v>1930.2059999999999</v>
      </c>
      <c r="G85" s="8">
        <f>Segments_Y!K20/1000000</f>
        <v>2006.6420000000001</v>
      </c>
      <c r="H85" s="8">
        <f>Segments_Y!L20/1000000</f>
        <v>2373.3539999999998</v>
      </c>
      <c r="I85" s="8">
        <f>Segments_Y!M20/1000000</f>
        <v>2502.06</v>
      </c>
      <c r="J85" s="8">
        <f>Segments_Y!N20/1000000</f>
        <v>2732.6149999999998</v>
      </c>
      <c r="K85" s="8">
        <f>Segments_Y!O20/1000000</f>
        <v>2321.8519999999999</v>
      </c>
      <c r="L85" s="8">
        <f>Segments_Y!P20/1000000</f>
        <v>2619.6060000000002</v>
      </c>
      <c r="M85" s="8">
        <f>Segments_Y!Q20/1000000</f>
        <v>3197.3919999999998</v>
      </c>
      <c r="N85" s="8">
        <f>Segments_Y!R20/1000000</f>
        <v>3898.0439999999999</v>
      </c>
      <c r="O85" s="8">
        <f>Segments_Y!S20/1000000</f>
        <v>3744.5439999999999</v>
      </c>
      <c r="P85" s="8">
        <f>Segments_Y!T20/1000000</f>
        <v>3751.5129999999999</v>
      </c>
      <c r="Q85" s="8">
        <f>Segments_Y!U20/1000000</f>
        <v>3996.6260000000002</v>
      </c>
      <c r="R85" s="8" t="e">
        <f>Segments_Y!V20/1000000</f>
        <v>#N/A</v>
      </c>
      <c r="S85" s="8">
        <f>Segments_Y!W20/1000000</f>
        <v>0</v>
      </c>
      <c r="T85" s="8">
        <f>Segments_Y!X20/1000000</f>
        <v>0</v>
      </c>
      <c r="U85" s="8">
        <f>Segments_Y!Y20/1000000</f>
        <v>0</v>
      </c>
      <c r="V85" s="8">
        <f>Segments_Y!Z20/1000000</f>
        <v>0</v>
      </c>
      <c r="W85" s="8">
        <f>Segments_Y!AA20/1000000</f>
        <v>0</v>
      </c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</row>
    <row r="86" spans="1:59" s="13" customFormat="1" x14ac:dyDescent="0.35">
      <c r="A86" s="7" t="str">
        <f>A84</f>
        <v>Riyad</v>
      </c>
      <c r="B86" s="7" t="str">
        <f>VLOOKUP(A86,References!$A$2:$B$11,2,FALSE)</f>
        <v>RIBL AB Equity</v>
      </c>
      <c r="C86" s="7" t="str">
        <f t="shared" si="7"/>
        <v>Wholesale Net Revenue</v>
      </c>
      <c r="D86" s="7"/>
      <c r="E86" s="11">
        <f>Segments_Y!I21/1000000</f>
        <v>2448.9639999999999</v>
      </c>
      <c r="F86" s="11">
        <f>Segments_Y!J21/1000000</f>
        <v>2879.297</v>
      </c>
      <c r="G86" s="11">
        <f>Segments_Y!K21/1000000</f>
        <v>2943.7370000000001</v>
      </c>
      <c r="H86" s="11">
        <f>Segments_Y!L21/1000000</f>
        <v>3212.105</v>
      </c>
      <c r="I86" s="11">
        <f>Segments_Y!M21/1000000</f>
        <v>3621.5630000000001</v>
      </c>
      <c r="J86" s="11">
        <f>Segments_Y!N21/1000000</f>
        <v>3368.6010000000001</v>
      </c>
      <c r="K86" s="11">
        <f>Segments_Y!O21/1000000</f>
        <v>2863.2710000000002</v>
      </c>
      <c r="L86" s="11">
        <f>Segments_Y!P21/1000000</f>
        <v>3481.0540000000001</v>
      </c>
      <c r="M86" s="11">
        <f>Segments_Y!Q21/1000000</f>
        <v>3576.0430000000001</v>
      </c>
      <c r="N86" s="11">
        <f>Segments_Y!R21/1000000</f>
        <v>4062.047</v>
      </c>
      <c r="O86" s="11">
        <f>Segments_Y!S21/1000000</f>
        <v>4301.5810000000001</v>
      </c>
      <c r="P86" s="11">
        <f>Segments_Y!T21/1000000</f>
        <v>4307.2520000000004</v>
      </c>
      <c r="Q86" s="11">
        <f>Segments_Y!U21/1000000</f>
        <v>5638.0510000000004</v>
      </c>
      <c r="R86" s="11" t="e">
        <f>Segments_Y!V21/1000000</f>
        <v>#N/A</v>
      </c>
      <c r="S86" s="11">
        <f>Segments_Y!W21/1000000</f>
        <v>0</v>
      </c>
      <c r="T86" s="11">
        <f>Segments_Y!X21/1000000</f>
        <v>0</v>
      </c>
      <c r="U86" s="11">
        <f>Segments_Y!Y21/1000000</f>
        <v>0</v>
      </c>
      <c r="V86" s="11">
        <f>Segments_Y!Z21/1000000</f>
        <v>0</v>
      </c>
      <c r="W86" s="11">
        <f>Segments_Y!AA21/1000000</f>
        <v>0</v>
      </c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</row>
    <row r="87" spans="1:59" x14ac:dyDescent="0.35">
      <c r="A87" s="9" t="s">
        <v>15</v>
      </c>
      <c r="B87" s="9" t="str">
        <f>VLOOKUP(A87,References!$A$2:$B$11,2,FALSE)</f>
        <v>SNB AB Equity</v>
      </c>
      <c r="C87" s="9" t="str">
        <f t="shared" si="7"/>
        <v>Interest Income</v>
      </c>
      <c r="D87" s="9" t="s">
        <v>25</v>
      </c>
      <c r="E87" s="8" t="str">
        <f>_xll.BDH($B87,$D87,"CQ1 2010","","Dir=H","Per=Y","Days=A","Dts=H")</f>
        <v>#N/A Connection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9"/>
      <c r="V87" s="9"/>
      <c r="W87" s="9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</row>
    <row r="88" spans="1:59" x14ac:dyDescent="0.35">
      <c r="A88" s="9" t="str">
        <f>A87</f>
        <v>SNB</v>
      </c>
      <c r="B88" s="9" t="str">
        <f>VLOOKUP(A88,References!$A$2:$B$11,2,FALSE)</f>
        <v>SNB AB Equity</v>
      </c>
      <c r="C88" s="9" t="str">
        <f t="shared" si="7"/>
        <v xml:space="preserve">Interest Expenses </v>
      </c>
      <c r="D88" s="9" t="s">
        <v>27</v>
      </c>
      <c r="E88" s="8" t="str">
        <f>_xll.BDH($B88,$D88,"CQ1 2010","","Dir=H","Per=Y","Days=A","Dts=H")</f>
        <v>#N/A Connection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9"/>
      <c r="V88" s="9"/>
      <c r="W88" s="9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</row>
    <row r="89" spans="1:59" x14ac:dyDescent="0.35">
      <c r="A89" s="9" t="str">
        <f t="shared" ref="A89:A102" si="8">A88</f>
        <v>SNB</v>
      </c>
      <c r="B89" s="9" t="str">
        <f>VLOOKUP(A89,References!$A$2:$B$11,2,FALSE)</f>
        <v>SNB AB Equity</v>
      </c>
      <c r="C89" s="9" t="str">
        <f t="shared" si="7"/>
        <v>Net Interest Income</v>
      </c>
      <c r="D89" s="9" t="s">
        <v>29</v>
      </c>
      <c r="E89" s="8" t="str">
        <f>_xll.BDH($B89,$D89,"CQ1 2010","","Dir=H","Per=Y","Days=A","Dts=H")</f>
        <v>#N/A Connection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9"/>
      <c r="V89" s="9"/>
      <c r="W89" s="9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</row>
    <row r="90" spans="1:59" x14ac:dyDescent="0.35">
      <c r="A90" s="9" t="str">
        <f t="shared" si="8"/>
        <v>SNB</v>
      </c>
      <c r="B90" s="9" t="str">
        <f>VLOOKUP(A90,References!$A$2:$B$11,2,FALSE)</f>
        <v>SNB AB Equity</v>
      </c>
      <c r="C90" s="9" t="str">
        <f t="shared" si="7"/>
        <v>Net Exchange Income</v>
      </c>
      <c r="D90" s="9" t="s">
        <v>30</v>
      </c>
      <c r="E90" s="8" t="str">
        <f>_xll.BDH($B90,$D90,"CQ1 2010","","Dir=H","Per=Y","Days=A","Dts=H")</f>
        <v>#N/A Connection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9"/>
      <c r="V90" s="9"/>
      <c r="W90" s="9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</row>
    <row r="91" spans="1:59" x14ac:dyDescent="0.35">
      <c r="A91" s="9" t="str">
        <f t="shared" si="8"/>
        <v>SNB</v>
      </c>
      <c r="B91" s="9" t="str">
        <f>VLOOKUP(A91,References!$A$2:$B$11,2,FALSE)</f>
        <v>SNB AB Equity</v>
      </c>
      <c r="C91" s="9" t="str">
        <f t="shared" si="7"/>
        <v>Net Fee and Comission Income</v>
      </c>
      <c r="D91" s="9" t="s">
        <v>57</v>
      </c>
      <c r="E91" s="8" t="str">
        <f>_xll.BDH($B91,$D91,"CQ1 2010","","Dir=H","Per=Y","Days=A","Dts=H")</f>
        <v>#N/A Connection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9"/>
      <c r="V91" s="9"/>
      <c r="W91" s="9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</row>
    <row r="92" spans="1:59" x14ac:dyDescent="0.35">
      <c r="A92" s="9" t="str">
        <f t="shared" si="8"/>
        <v>SNB</v>
      </c>
      <c r="B92" s="9" t="str">
        <f>VLOOKUP(A92,References!$A$2:$B$11,2,FALSE)</f>
        <v>SNB AB Equity</v>
      </c>
      <c r="C92" s="9" t="str">
        <f t="shared" si="7"/>
        <v>Total Operating Income</v>
      </c>
      <c r="D92" s="9" t="s">
        <v>39</v>
      </c>
      <c r="E92" s="8" t="str">
        <f>_xll.BDH($B92,$D92,"CQ1 2010","","Dir=H","Per=Y","Days=A","Dts=H")</f>
        <v>#N/A Connection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9"/>
      <c r="V92" s="9"/>
      <c r="W92" s="9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</row>
    <row r="93" spans="1:59" x14ac:dyDescent="0.35">
      <c r="A93" s="9" t="str">
        <f t="shared" si="8"/>
        <v>SNB</v>
      </c>
      <c r="B93" s="9" t="str">
        <f>VLOOKUP(A93,References!$A$2:$B$11,2,FALSE)</f>
        <v>SNB AB Equity</v>
      </c>
      <c r="C93" s="9" t="str">
        <f t="shared" si="7"/>
        <v xml:space="preserve">GA Expenses </v>
      </c>
      <c r="D93" s="9" t="s">
        <v>35</v>
      </c>
      <c r="E93" s="8" t="str">
        <f>_xll.BDH($B93,$D93,"CQ1 2010","","Dir=H","Per=Y","Days=A","Dts=H")</f>
        <v>#N/A Connection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9"/>
      <c r="V93" s="9"/>
      <c r="W93" s="9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</row>
    <row r="94" spans="1:59" x14ac:dyDescent="0.35">
      <c r="A94" s="9" t="str">
        <f t="shared" si="8"/>
        <v>SNB</v>
      </c>
      <c r="B94" s="9" t="str">
        <f>VLOOKUP(A94,References!$A$2:$B$11,2,FALSE)</f>
        <v>SNB AB Equity</v>
      </c>
      <c r="C94" s="9" t="str">
        <f t="shared" si="7"/>
        <v>Depreciation</v>
      </c>
      <c r="D94" s="9" t="s">
        <v>112</v>
      </c>
      <c r="E94" s="8" t="str">
        <f>_xll.BDH($B94,$D94,"CQ1 2010","","Dir=H","Per=Y","Days=A","Dts=H")</f>
        <v>#N/A Connection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9"/>
      <c r="V94" s="9"/>
      <c r="W94" s="9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</row>
    <row r="95" spans="1:59" x14ac:dyDescent="0.35">
      <c r="A95" s="9" t="str">
        <f t="shared" si="8"/>
        <v>SNB</v>
      </c>
      <c r="B95" s="9" t="str">
        <f>VLOOKUP(A95,References!$A$2:$B$11,2,FALSE)</f>
        <v>SNB AB Equity</v>
      </c>
      <c r="C95" s="9" t="str">
        <f t="shared" si="7"/>
        <v xml:space="preserve">Salaries and Benefits </v>
      </c>
      <c r="D95" s="9" t="s">
        <v>1</v>
      </c>
      <c r="E95" s="8" t="str">
        <f>_xll.BDH($B95,$D95,"CQ1 2010","","Dir=H","Per=Y","Days=A","Dts=H")</f>
        <v>#N/A Connection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9"/>
      <c r="V95" s="9"/>
      <c r="W95" s="9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</row>
    <row r="96" spans="1:59" x14ac:dyDescent="0.35">
      <c r="A96" s="9" t="str">
        <f t="shared" si="8"/>
        <v>SNB</v>
      </c>
      <c r="B96" s="9" t="str">
        <f>VLOOKUP(A96,References!$A$2:$B$11,2,FALSE)</f>
        <v>SNB AB Equity</v>
      </c>
      <c r="C96" s="9" t="str">
        <f t="shared" si="7"/>
        <v>Operating Exenses</v>
      </c>
      <c r="D96" s="9" t="s">
        <v>0</v>
      </c>
      <c r="E96" s="8" t="str">
        <f>_xll.BDH($B96,$D96,"CQ1 2010","","Dir=H","Per=Y","Days=A","Dts=H")</f>
        <v>#N/A Connection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9"/>
      <c r="V96" s="9"/>
      <c r="W96" s="9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</row>
    <row r="97" spans="1:59" x14ac:dyDescent="0.35">
      <c r="A97" s="9" t="str">
        <f t="shared" si="8"/>
        <v>SNB</v>
      </c>
      <c r="B97" s="9" t="str">
        <f>VLOOKUP(A97,References!$A$2:$B$11,2,FALSE)</f>
        <v>SNB AB Equity</v>
      </c>
      <c r="C97" s="9" t="str">
        <f t="shared" si="7"/>
        <v>Total Non-Interest Income</v>
      </c>
      <c r="D97" s="9" t="s">
        <v>41</v>
      </c>
      <c r="E97" s="8" t="str">
        <f>_xll.BDH($B97,$D97,"CQ1 2010","","Dir=H","Per=Y","Days=A","Dts=H")</f>
        <v>#N/A Connection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9"/>
      <c r="V97" s="9"/>
      <c r="W97" s="9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</row>
    <row r="98" spans="1:59" x14ac:dyDescent="0.35">
      <c r="A98" s="9" t="str">
        <f t="shared" si="8"/>
        <v>SNB</v>
      </c>
      <c r="B98" s="9" t="str">
        <f>VLOOKUP(A98,References!$A$2:$B$11,2,FALSE)</f>
        <v>SNB AB Equity</v>
      </c>
      <c r="C98" s="9" t="str">
        <f t="shared" si="7"/>
        <v>Impairment (Provisions)</v>
      </c>
      <c r="D98" s="9" t="s">
        <v>42</v>
      </c>
      <c r="E98" s="8" t="str">
        <f>_xll.BDH($B98,$D98,"CQ1 2010","","Dir=H","Per=Y","Days=A","Dts=H")</f>
        <v>#N/A Connection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9"/>
      <c r="V98" s="9"/>
      <c r="W98" s="9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</row>
    <row r="99" spans="1:59" x14ac:dyDescent="0.35">
      <c r="A99" s="9" t="str">
        <f t="shared" si="8"/>
        <v>SNB</v>
      </c>
      <c r="B99" s="9" t="str">
        <f>VLOOKUP(A99,References!$A$2:$B$11,2,FALSE)</f>
        <v>SNB AB Equity</v>
      </c>
      <c r="C99" s="9" t="str">
        <f t="shared" si="7"/>
        <v>Net PreTax Income</v>
      </c>
      <c r="D99" s="9" t="s">
        <v>45</v>
      </c>
      <c r="E99" s="8" t="str">
        <f>_xll.BDH($B99,$D99,"CQ1 2010","","Dir=H","Per=Y","Days=A","Dts=H")</f>
        <v>#N/A Connection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9"/>
      <c r="V99" s="9"/>
      <c r="W99" s="9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</row>
    <row r="100" spans="1:59" x14ac:dyDescent="0.35">
      <c r="A100" s="9" t="str">
        <f t="shared" si="8"/>
        <v>SNB</v>
      </c>
      <c r="B100" s="9" t="str">
        <f>VLOOKUP(A100,References!$A$2:$B$11,2,FALSE)</f>
        <v>SNB AB Equity</v>
      </c>
      <c r="C100" s="9" t="str">
        <f t="shared" si="7"/>
        <v>Net Income</v>
      </c>
      <c r="D100" s="9" t="s">
        <v>47</v>
      </c>
      <c r="E100" s="8" t="str">
        <f>_xll.BDH($B100,$D100,"CQ1 2010","","Dir=H","Per=Y","Days=A","Dts=H")</f>
        <v>#N/A Connection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9"/>
      <c r="V100" s="9"/>
      <c r="W100" s="9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</row>
    <row r="101" spans="1:59" x14ac:dyDescent="0.35">
      <c r="A101" s="9" t="str">
        <f t="shared" si="8"/>
        <v>SNB</v>
      </c>
      <c r="B101" s="9" t="str">
        <f>VLOOKUP(A101,References!$A$2:$B$11,2,FALSE)</f>
        <v>SNB AB Equity</v>
      </c>
      <c r="C101" s="9" t="str">
        <f t="shared" si="7"/>
        <v>Net Interest Income Less Provisions</v>
      </c>
      <c r="D101" s="9" t="s">
        <v>115</v>
      </c>
      <c r="E101" s="8" t="str">
        <f>_xll.BDH($B101,$D101,"CQ1 2010","","Dir=H","Per=Y","Days=A","Dts=H")</f>
        <v>#N/A Connection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9"/>
      <c r="V101" s="9"/>
      <c r="W101" s="9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</row>
    <row r="102" spans="1:59" x14ac:dyDescent="0.35">
      <c r="A102" s="9" t="str">
        <f t="shared" si="8"/>
        <v>SNB</v>
      </c>
      <c r="B102" s="9" t="str">
        <f>VLOOKUP(A102,References!$A$2:$B$11,2,FALSE)</f>
        <v>SNB AB Equity</v>
      </c>
      <c r="C102" s="9" t="str">
        <f t="shared" si="7"/>
        <v>Retail Net Revenue</v>
      </c>
      <c r="D102" s="9"/>
      <c r="E102" s="8" t="e">
        <f>Segments_Y!I38/1000000</f>
        <v>#N/A</v>
      </c>
      <c r="F102" s="8" t="e">
        <f>Segments_Y!J38/1000000</f>
        <v>#N/A</v>
      </c>
      <c r="G102" s="8" t="e">
        <f>Segments_Y!K38/1000000</f>
        <v>#N/A</v>
      </c>
      <c r="H102" s="8">
        <f>Segments_Y!L38/1000000</f>
        <v>5302.6319999999996</v>
      </c>
      <c r="I102" s="8">
        <f>Segments_Y!M38/1000000</f>
        <v>5721.0129999999999</v>
      </c>
      <c r="J102" s="8">
        <f>Segments_Y!N38/1000000</f>
        <v>6360.6120000000001</v>
      </c>
      <c r="K102" s="8">
        <f>Segments_Y!O38/1000000</f>
        <v>7704.9669999999996</v>
      </c>
      <c r="L102" s="8">
        <f>Segments_Y!P38/1000000</f>
        <v>8141.0129999999999</v>
      </c>
      <c r="M102" s="8">
        <f>Segments_Y!Q38/1000000</f>
        <v>8672.2999999999993</v>
      </c>
      <c r="N102" s="8">
        <f>Segments_Y!R38/1000000</f>
        <v>9707.7440000000006</v>
      </c>
      <c r="O102" s="8">
        <f>Segments_Y!S38/1000000</f>
        <v>10188.688</v>
      </c>
      <c r="P102" s="8">
        <f>Segments_Y!T38/1000000</f>
        <v>12466.291999999999</v>
      </c>
      <c r="Q102" s="8">
        <f>Segments_Y!U38/1000000</f>
        <v>14627.046</v>
      </c>
      <c r="R102" s="8" t="e">
        <f>Segments_Y!V38/1000000</f>
        <v>#N/A</v>
      </c>
      <c r="S102" s="8">
        <f>Segments_Y!W38/1000000</f>
        <v>0</v>
      </c>
      <c r="T102" s="8">
        <f>Segments_Y!X38/1000000</f>
        <v>0</v>
      </c>
      <c r="U102" s="9"/>
      <c r="V102" s="9"/>
      <c r="W102" s="9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</row>
    <row r="103" spans="1:59" s="13" customFormat="1" x14ac:dyDescent="0.35">
      <c r="A103" s="10" t="str">
        <f>A101</f>
        <v>SNB</v>
      </c>
      <c r="B103" s="10" t="str">
        <f>VLOOKUP(A103,References!$A$2:$B$11,2,FALSE)</f>
        <v>SNB AB Equity</v>
      </c>
      <c r="C103" s="10" t="str">
        <f t="shared" si="7"/>
        <v>Wholesale Net Revenue</v>
      </c>
      <c r="D103" s="10"/>
      <c r="E103" s="11" t="e">
        <f>Segments_Y!I39/1000000</f>
        <v>#N/A</v>
      </c>
      <c r="F103" s="11" t="e">
        <f>Segments_Y!J39/1000000</f>
        <v>#N/A</v>
      </c>
      <c r="G103" s="11" t="e">
        <f>Segments_Y!K39/1000000</f>
        <v>#N/A</v>
      </c>
      <c r="H103" s="11" t="e">
        <f>Segments_Y!L39/1000000</f>
        <v>#N/A</v>
      </c>
      <c r="I103" s="11" t="e">
        <f>Segments_Y!M39/1000000</f>
        <v>#N/A</v>
      </c>
      <c r="J103" s="11" t="e">
        <f>Segments_Y!N39/1000000</f>
        <v>#N/A</v>
      </c>
      <c r="K103" s="11" t="e">
        <f>Segments_Y!O39/1000000</f>
        <v>#N/A</v>
      </c>
      <c r="L103" s="11" t="e">
        <f>Segments_Y!P39/1000000</f>
        <v>#N/A</v>
      </c>
      <c r="M103" s="11" t="e">
        <f>Segments_Y!Q39/1000000</f>
        <v>#N/A</v>
      </c>
      <c r="N103" s="11" t="e">
        <f>Segments_Y!R39/1000000</f>
        <v>#N/A</v>
      </c>
      <c r="O103" s="11">
        <f>Segments_Y!S39/1000000</f>
        <v>8533.7289999999994</v>
      </c>
      <c r="P103" s="11">
        <f>Segments_Y!T39/1000000</f>
        <v>12502.374</v>
      </c>
      <c r="Q103" s="11">
        <f>Segments_Y!U39/1000000</f>
        <v>13854.359</v>
      </c>
      <c r="R103" s="11" t="e">
        <f>Segments_Y!V39/1000000</f>
        <v>#N/A</v>
      </c>
      <c r="S103" s="11">
        <f>Segments_Y!W39/1000000</f>
        <v>0</v>
      </c>
      <c r="T103" s="11">
        <f>Segments_Y!X39/1000000</f>
        <v>0</v>
      </c>
      <c r="U103" s="14"/>
      <c r="V103" s="14"/>
      <c r="W103" s="14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</row>
    <row r="104" spans="1:59" x14ac:dyDescent="0.35">
      <c r="A104" s="6" t="s">
        <v>20</v>
      </c>
      <c r="B104" s="6" t="str">
        <f>VLOOKUP(A104,References!$A$2:$B$11,2,FALSE)</f>
        <v>RJHI AB Equity</v>
      </c>
      <c r="C104" s="6" t="str">
        <f t="shared" si="7"/>
        <v>Interest Income</v>
      </c>
      <c r="D104" s="6" t="s">
        <v>25</v>
      </c>
      <c r="E104" s="8" t="str">
        <f>_xll.BDH($B104,$D104,"CQ1 2010","","Dir=H","Per=Y","Days=A","Dts=H")</f>
        <v>#N/A Connection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6"/>
      <c r="V104" s="6"/>
      <c r="W104" s="6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</row>
    <row r="105" spans="1:59" x14ac:dyDescent="0.35">
      <c r="A105" s="6" t="str">
        <f>A104</f>
        <v>Rajhi</v>
      </c>
      <c r="B105" s="6" t="str">
        <f>VLOOKUP(A105,References!$A$2:$B$11,2,FALSE)</f>
        <v>RJHI AB Equity</v>
      </c>
      <c r="C105" s="6" t="str">
        <f t="shared" si="7"/>
        <v xml:space="preserve">Interest Expenses </v>
      </c>
      <c r="D105" s="6" t="s">
        <v>27</v>
      </c>
      <c r="E105" s="8" t="str">
        <f>_xll.BDH($B105,$D105,"CQ1 2010","","Dir=H","Per=Y","Days=A","Dts=H")</f>
        <v>#N/A Connection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6"/>
      <c r="V105" s="6"/>
      <c r="W105" s="6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</row>
    <row r="106" spans="1:59" x14ac:dyDescent="0.35">
      <c r="A106" s="6" t="str">
        <f t="shared" ref="A106:A119" si="9">A105</f>
        <v>Rajhi</v>
      </c>
      <c r="B106" s="6" t="str">
        <f>VLOOKUP(A106,References!$A$2:$B$11,2,FALSE)</f>
        <v>RJHI AB Equity</v>
      </c>
      <c r="C106" s="6" t="str">
        <f t="shared" si="7"/>
        <v>Net Interest Income</v>
      </c>
      <c r="D106" s="6" t="s">
        <v>29</v>
      </c>
      <c r="E106" s="8" t="str">
        <f>_xll.BDH($B106,$D106,"CQ1 2010","","Dir=H","Per=Y","Days=A","Dts=H")</f>
        <v>#N/A Connection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6"/>
      <c r="V106" s="6"/>
      <c r="W106" s="6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</row>
    <row r="107" spans="1:59" x14ac:dyDescent="0.35">
      <c r="A107" s="6" t="str">
        <f t="shared" si="9"/>
        <v>Rajhi</v>
      </c>
      <c r="B107" s="6" t="str">
        <f>VLOOKUP(A107,References!$A$2:$B$11,2,FALSE)</f>
        <v>RJHI AB Equity</v>
      </c>
      <c r="C107" s="6" t="str">
        <f t="shared" si="7"/>
        <v>Net Exchange Income</v>
      </c>
      <c r="D107" s="6" t="s">
        <v>30</v>
      </c>
      <c r="E107" s="8" t="str">
        <f>_xll.BDH($B107,$D107,"CQ1 2010","","Dir=H","Per=Y","Days=A","Dts=H")</f>
        <v>#N/A Connection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6"/>
      <c r="V107" s="6"/>
      <c r="W107" s="6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</row>
    <row r="108" spans="1:59" x14ac:dyDescent="0.35">
      <c r="A108" s="6" t="str">
        <f t="shared" si="9"/>
        <v>Rajhi</v>
      </c>
      <c r="B108" s="6" t="str">
        <f>VLOOKUP(A108,References!$A$2:$B$11,2,FALSE)</f>
        <v>RJHI AB Equity</v>
      </c>
      <c r="C108" s="6" t="str">
        <f t="shared" si="7"/>
        <v>Net Fee and Comission Income</v>
      </c>
      <c r="D108" s="6" t="s">
        <v>57</v>
      </c>
      <c r="E108" s="8" t="str">
        <f>_xll.BDH($B108,$D108,"CQ1 2010","","Dir=H","Per=Y","Days=A","Dts=H")</f>
        <v>#N/A Connection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6"/>
      <c r="V108" s="6"/>
      <c r="W108" s="6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</row>
    <row r="109" spans="1:59" x14ac:dyDescent="0.35">
      <c r="A109" s="6" t="str">
        <f t="shared" si="9"/>
        <v>Rajhi</v>
      </c>
      <c r="B109" s="6" t="str">
        <f>VLOOKUP(A109,References!$A$2:$B$11,2,FALSE)</f>
        <v>RJHI AB Equity</v>
      </c>
      <c r="C109" s="6" t="str">
        <f t="shared" si="7"/>
        <v>Total Operating Income</v>
      </c>
      <c r="D109" s="6" t="s">
        <v>39</v>
      </c>
      <c r="E109" s="8" t="str">
        <f>_xll.BDH($B109,$D109,"CQ1 2010","","Dir=H","Per=Y","Days=A","Dts=H")</f>
        <v>#N/A Connection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6"/>
      <c r="V109" s="6"/>
      <c r="W109" s="6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</row>
    <row r="110" spans="1:59" x14ac:dyDescent="0.35">
      <c r="A110" s="6" t="str">
        <f t="shared" si="9"/>
        <v>Rajhi</v>
      </c>
      <c r="B110" s="6" t="str">
        <f>VLOOKUP(A110,References!$A$2:$B$11,2,FALSE)</f>
        <v>RJHI AB Equity</v>
      </c>
      <c r="C110" s="6" t="str">
        <f t="shared" si="7"/>
        <v xml:space="preserve">GA Expenses </v>
      </c>
      <c r="D110" s="6" t="s">
        <v>35</v>
      </c>
      <c r="E110" s="8" t="str">
        <f>_xll.BDH($B110,$D110,"CQ1 2010","","Dir=H","Per=Y","Days=A","Dts=H")</f>
        <v>#N/A Connection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6"/>
      <c r="V110" s="6"/>
      <c r="W110" s="6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</row>
    <row r="111" spans="1:59" x14ac:dyDescent="0.35">
      <c r="A111" s="6" t="str">
        <f t="shared" si="9"/>
        <v>Rajhi</v>
      </c>
      <c r="B111" s="6" t="str">
        <f>VLOOKUP(A111,References!$A$2:$B$11,2,FALSE)</f>
        <v>RJHI AB Equity</v>
      </c>
      <c r="C111" s="6" t="str">
        <f t="shared" si="7"/>
        <v>Depreciation</v>
      </c>
      <c r="D111" s="6" t="s">
        <v>56</v>
      </c>
      <c r="E111" s="8" t="str">
        <f>_xll.BDH($B111,$D111,"CQ1 2010","","Dir=H","Per=Y","Days=A","Dts=H")</f>
        <v>#N/A Connection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6"/>
      <c r="V111" s="6"/>
      <c r="W111" s="6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</row>
    <row r="112" spans="1:59" x14ac:dyDescent="0.35">
      <c r="A112" s="6" t="str">
        <f t="shared" si="9"/>
        <v>Rajhi</v>
      </c>
      <c r="B112" s="6" t="str">
        <f>VLOOKUP(A112,References!$A$2:$B$11,2,FALSE)</f>
        <v>RJHI AB Equity</v>
      </c>
      <c r="C112" s="6" t="str">
        <f t="shared" si="7"/>
        <v xml:space="preserve">Salaries and Benefits </v>
      </c>
      <c r="D112" s="6" t="s">
        <v>1</v>
      </c>
      <c r="E112" s="8" t="str">
        <f>_xll.BDH($B112,$D112,"CQ1 2010","","Dir=H","Per=Y","Days=A","Dts=H")</f>
        <v>#N/A Connection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6"/>
      <c r="V112" s="6"/>
      <c r="W112" s="6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</row>
    <row r="113" spans="1:59" x14ac:dyDescent="0.35">
      <c r="A113" s="6" t="str">
        <f t="shared" si="9"/>
        <v>Rajhi</v>
      </c>
      <c r="B113" s="6" t="str">
        <f>VLOOKUP(A113,References!$A$2:$B$11,2,FALSE)</f>
        <v>RJHI AB Equity</v>
      </c>
      <c r="C113" s="6" t="str">
        <f t="shared" si="7"/>
        <v>Operating Exenses</v>
      </c>
      <c r="D113" s="6" t="s">
        <v>0</v>
      </c>
      <c r="E113" s="8" t="str">
        <f>_xll.BDH($B113,$D113,"CQ1 2010","","Dir=H","Per=Y","Days=A","Dts=H")</f>
        <v>#N/A Connection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6"/>
      <c r="V113" s="6"/>
      <c r="W113" s="6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</row>
    <row r="114" spans="1:59" x14ac:dyDescent="0.35">
      <c r="A114" s="6" t="str">
        <f t="shared" si="9"/>
        <v>Rajhi</v>
      </c>
      <c r="B114" s="6" t="str">
        <f>VLOOKUP(A114,References!$A$2:$B$11,2,FALSE)</f>
        <v>RJHI AB Equity</v>
      </c>
      <c r="C114" s="6" t="str">
        <f t="shared" si="7"/>
        <v>Total Non-Interest Income</v>
      </c>
      <c r="D114" s="6" t="s">
        <v>41</v>
      </c>
      <c r="E114" s="8" t="e">
        <f>E109-E106</f>
        <v>#VALUE!</v>
      </c>
      <c r="F114" s="8">
        <f t="shared" ref="F114:BG114" si="10">F109-F106</f>
        <v>0</v>
      </c>
      <c r="G114" s="8">
        <f t="shared" si="10"/>
        <v>0</v>
      </c>
      <c r="H114" s="8">
        <f t="shared" si="10"/>
        <v>0</v>
      </c>
      <c r="I114" s="8">
        <f t="shared" si="10"/>
        <v>0</v>
      </c>
      <c r="J114" s="8">
        <f t="shared" si="10"/>
        <v>0</v>
      </c>
      <c r="K114" s="8">
        <f t="shared" si="10"/>
        <v>0</v>
      </c>
      <c r="L114" s="8">
        <f t="shared" si="10"/>
        <v>0</v>
      </c>
      <c r="M114" s="8">
        <f t="shared" si="10"/>
        <v>0</v>
      </c>
      <c r="N114" s="8">
        <f t="shared" si="10"/>
        <v>0</v>
      </c>
      <c r="O114" s="8">
        <f t="shared" si="10"/>
        <v>0</v>
      </c>
      <c r="P114" s="8">
        <f t="shared" si="10"/>
        <v>0</v>
      </c>
      <c r="Q114" s="8">
        <f t="shared" si="10"/>
        <v>0</v>
      </c>
      <c r="R114" s="8">
        <f t="shared" si="10"/>
        <v>0</v>
      </c>
      <c r="S114" s="8">
        <f t="shared" si="10"/>
        <v>0</v>
      </c>
      <c r="T114" s="8">
        <f t="shared" si="10"/>
        <v>0</v>
      </c>
      <c r="U114" s="8">
        <f t="shared" si="10"/>
        <v>0</v>
      </c>
      <c r="V114" s="8">
        <f t="shared" si="10"/>
        <v>0</v>
      </c>
      <c r="W114" s="8">
        <f t="shared" si="10"/>
        <v>0</v>
      </c>
      <c r="X114" s="8">
        <f t="shared" si="10"/>
        <v>0</v>
      </c>
      <c r="Y114" s="8">
        <f t="shared" si="10"/>
        <v>0</v>
      </c>
      <c r="Z114" s="8">
        <f t="shared" si="10"/>
        <v>0</v>
      </c>
      <c r="AA114" s="8">
        <f t="shared" si="10"/>
        <v>0</v>
      </c>
      <c r="AB114" s="8">
        <f t="shared" si="10"/>
        <v>0</v>
      </c>
      <c r="AC114" s="8">
        <f t="shared" si="10"/>
        <v>0</v>
      </c>
      <c r="AD114" s="8">
        <f t="shared" si="10"/>
        <v>0</v>
      </c>
      <c r="AE114" s="8">
        <f t="shared" si="10"/>
        <v>0</v>
      </c>
      <c r="AF114" s="8">
        <f t="shared" si="10"/>
        <v>0</v>
      </c>
      <c r="AG114" s="8">
        <f t="shared" si="10"/>
        <v>0</v>
      </c>
      <c r="AH114" s="8">
        <f t="shared" si="10"/>
        <v>0</v>
      </c>
      <c r="AI114" s="8">
        <f t="shared" si="10"/>
        <v>0</v>
      </c>
      <c r="AJ114" s="8">
        <f t="shared" si="10"/>
        <v>0</v>
      </c>
      <c r="AK114" s="8">
        <f t="shared" si="10"/>
        <v>0</v>
      </c>
      <c r="AL114" s="8">
        <f t="shared" si="10"/>
        <v>0</v>
      </c>
      <c r="AM114" s="8">
        <f t="shared" si="10"/>
        <v>0</v>
      </c>
      <c r="AN114" s="8">
        <f t="shared" si="10"/>
        <v>0</v>
      </c>
      <c r="AO114" s="8">
        <f t="shared" si="10"/>
        <v>0</v>
      </c>
      <c r="AP114" s="8">
        <f t="shared" si="10"/>
        <v>0</v>
      </c>
      <c r="AQ114" s="8">
        <f t="shared" si="10"/>
        <v>0</v>
      </c>
      <c r="AR114" s="8">
        <f t="shared" si="10"/>
        <v>0</v>
      </c>
      <c r="AS114" s="8">
        <f t="shared" si="10"/>
        <v>0</v>
      </c>
      <c r="AT114" s="8">
        <f t="shared" si="10"/>
        <v>0</v>
      </c>
      <c r="AU114" s="8">
        <f t="shared" si="10"/>
        <v>0</v>
      </c>
      <c r="AV114" s="8">
        <f t="shared" si="10"/>
        <v>0</v>
      </c>
      <c r="AW114" s="8">
        <f t="shared" si="10"/>
        <v>0</v>
      </c>
      <c r="AX114" s="8">
        <f t="shared" si="10"/>
        <v>0</v>
      </c>
      <c r="AY114" s="8">
        <f t="shared" si="10"/>
        <v>0</v>
      </c>
      <c r="AZ114" s="8">
        <f t="shared" si="10"/>
        <v>0</v>
      </c>
      <c r="BA114" s="8">
        <f t="shared" si="10"/>
        <v>0</v>
      </c>
      <c r="BB114" s="8">
        <f t="shared" si="10"/>
        <v>0</v>
      </c>
      <c r="BC114" s="8">
        <f t="shared" si="10"/>
        <v>0</v>
      </c>
      <c r="BD114" s="8">
        <f t="shared" si="10"/>
        <v>0</v>
      </c>
      <c r="BE114" s="8">
        <f t="shared" si="10"/>
        <v>0</v>
      </c>
      <c r="BF114" s="8">
        <f t="shared" si="10"/>
        <v>0</v>
      </c>
      <c r="BG114" s="8">
        <f t="shared" si="10"/>
        <v>0</v>
      </c>
    </row>
    <row r="115" spans="1:59" x14ac:dyDescent="0.35">
      <c r="A115" s="6" t="str">
        <f t="shared" si="9"/>
        <v>Rajhi</v>
      </c>
      <c r="B115" s="6" t="str">
        <f>VLOOKUP(A115,References!$A$2:$B$11,2,FALSE)</f>
        <v>RJHI AB Equity</v>
      </c>
      <c r="C115" s="6" t="str">
        <f t="shared" ref="C115:C146" si="11">C98</f>
        <v>Impairment (Provisions)</v>
      </c>
      <c r="D115" s="6" t="s">
        <v>42</v>
      </c>
      <c r="E115" s="8" t="str">
        <f>_xll.BDH($B115,$D115,"CQ1 2010","","Dir=H","Per=Y","Days=A","Dts=H")</f>
        <v>#N/A Connection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6"/>
      <c r="V115" s="6"/>
      <c r="W115" s="6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</row>
    <row r="116" spans="1:59" x14ac:dyDescent="0.35">
      <c r="A116" s="6" t="str">
        <f t="shared" si="9"/>
        <v>Rajhi</v>
      </c>
      <c r="B116" s="6" t="str">
        <f>VLOOKUP(A116,References!$A$2:$B$11,2,FALSE)</f>
        <v>RJHI AB Equity</v>
      </c>
      <c r="C116" s="6" t="str">
        <f t="shared" si="11"/>
        <v>Net PreTax Income</v>
      </c>
      <c r="D116" s="6" t="s">
        <v>45</v>
      </c>
      <c r="E116" s="8" t="str">
        <f>_xll.BDH($B116,$D116,"CQ1 2010","","Dir=H","Per=Y","Days=A","Dts=H")</f>
        <v>#N/A Connection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6"/>
      <c r="V116" s="6"/>
      <c r="W116" s="6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</row>
    <row r="117" spans="1:59" x14ac:dyDescent="0.35">
      <c r="A117" s="6" t="str">
        <f t="shared" si="9"/>
        <v>Rajhi</v>
      </c>
      <c r="B117" s="6" t="str">
        <f>VLOOKUP(A117,References!$A$2:$B$11,2,FALSE)</f>
        <v>RJHI AB Equity</v>
      </c>
      <c r="C117" s="6" t="str">
        <f t="shared" si="11"/>
        <v>Net Income</v>
      </c>
      <c r="D117" s="6" t="s">
        <v>47</v>
      </c>
      <c r="E117" s="8" t="str">
        <f>_xll.BDH($B117,$D117,"CQ1 2010","","Dir=H","Per=Y","Days=A","Dts=H")</f>
        <v>#N/A Connection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6"/>
      <c r="V117" s="6"/>
      <c r="W117" s="6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</row>
    <row r="118" spans="1:59" x14ac:dyDescent="0.35">
      <c r="A118" s="6" t="str">
        <f t="shared" si="9"/>
        <v>Rajhi</v>
      </c>
      <c r="B118" s="6" t="str">
        <f>VLOOKUP(A118,References!$A$2:$B$11,2,FALSE)</f>
        <v>RJHI AB Equity</v>
      </c>
      <c r="C118" s="6" t="str">
        <f t="shared" si="11"/>
        <v>Net Interest Income Less Provisions</v>
      </c>
      <c r="D118" s="6" t="s">
        <v>115</v>
      </c>
      <c r="E118" s="8" t="str">
        <f>_xll.BDH($B118,$D118,"CQ1 2010","","Dir=H","Per=Y","Days=A","Dts=H")</f>
        <v>#N/A Connection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6"/>
      <c r="V118" s="6"/>
      <c r="W118" s="6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</row>
    <row r="119" spans="1:59" x14ac:dyDescent="0.35">
      <c r="A119" s="6" t="str">
        <f t="shared" si="9"/>
        <v>Rajhi</v>
      </c>
      <c r="B119" s="6" t="str">
        <f>VLOOKUP(A119,References!$A$2:$B$11,2,FALSE)</f>
        <v>RJHI AB Equity</v>
      </c>
      <c r="C119" s="6" t="str">
        <f t="shared" si="11"/>
        <v>Retail Net Revenue</v>
      </c>
      <c r="D119" s="6"/>
      <c r="E119" s="8">
        <f>Segments_Y!I32/1000000</f>
        <v>7881.3789999999999</v>
      </c>
      <c r="F119" s="8">
        <f>Segments_Y!J32/1000000</f>
        <v>8808.241</v>
      </c>
      <c r="G119" s="8">
        <f>Segments_Y!K32/1000000</f>
        <v>9556.6170000000002</v>
      </c>
      <c r="H119" s="8">
        <f>Segments_Y!L32/1000000</f>
        <v>9826.3520000000008</v>
      </c>
      <c r="I119" s="8">
        <f>Segments_Y!M32/1000000</f>
        <v>10240.129999999999</v>
      </c>
      <c r="J119" s="8">
        <f>Segments_Y!N32/1000000</f>
        <v>9222.9189999999999</v>
      </c>
      <c r="K119" s="8">
        <f>Segments_Y!O32/1000000</f>
        <v>11018.057000000001</v>
      </c>
      <c r="L119" s="8">
        <f>Segments_Y!P32/1000000</f>
        <v>11838.379000000001</v>
      </c>
      <c r="M119" s="8">
        <f>Segments_Y!Q32/1000000</f>
        <v>11623.434999999999</v>
      </c>
      <c r="N119" s="8">
        <f>Segments_Y!R32/1000000</f>
        <v>13590.815000000001</v>
      </c>
      <c r="O119" s="8">
        <f>Segments_Y!S32/1000000</f>
        <v>13361.369000000001</v>
      </c>
      <c r="P119" s="8">
        <f>Segments_Y!T32/1000000</f>
        <v>14050.539000000001</v>
      </c>
      <c r="Q119" s="8">
        <f>Segments_Y!U32/1000000</f>
        <v>15528.348</v>
      </c>
      <c r="R119" s="8" t="e">
        <f>Segments_Y!V32/1000000</f>
        <v>#N/A</v>
      </c>
      <c r="S119" s="8">
        <f>Segments_Y!W32/1000000</f>
        <v>0</v>
      </c>
      <c r="T119" s="8">
        <f>Segments_Y!X32/1000000</f>
        <v>0</v>
      </c>
      <c r="U119" s="8">
        <f>Segments_Y!Y32/1000000</f>
        <v>0</v>
      </c>
      <c r="V119" s="8">
        <f>Segments_Y!Z32/1000000</f>
        <v>0</v>
      </c>
      <c r="W119" s="8">
        <f>Segments_Y!AA32/1000000</f>
        <v>0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</row>
    <row r="120" spans="1:59" s="13" customFormat="1" x14ac:dyDescent="0.35">
      <c r="A120" s="7" t="str">
        <f>A118</f>
        <v>Rajhi</v>
      </c>
      <c r="B120" s="7" t="str">
        <f>VLOOKUP(A120,References!$A$2:$B$11,2,FALSE)</f>
        <v>RJHI AB Equity</v>
      </c>
      <c r="C120" s="7" t="str">
        <f t="shared" si="11"/>
        <v>Wholesale Net Revenue</v>
      </c>
      <c r="D120" s="7"/>
      <c r="E120" s="11">
        <f>Segments_Y!I33/1000000</f>
        <v>2380.34</v>
      </c>
      <c r="F120" s="11">
        <f>Segments_Y!J33/1000000</f>
        <v>2181.239</v>
      </c>
      <c r="G120" s="11">
        <f>Segments_Y!K33/1000000</f>
        <v>1925.7750000000001</v>
      </c>
      <c r="H120" s="11">
        <f>Segments_Y!L33/1000000</f>
        <v>1847.2239999999999</v>
      </c>
      <c r="I120" s="11">
        <f>Segments_Y!M33/1000000</f>
        <v>1557.0909999999999</v>
      </c>
      <c r="J120" s="11">
        <f>Segments_Y!N33/1000000</f>
        <v>2239.7049999999999</v>
      </c>
      <c r="K120" s="11">
        <f>Segments_Y!O33/1000000</f>
        <v>1994.788</v>
      </c>
      <c r="L120" s="11">
        <f>Segments_Y!P33/1000000</f>
        <v>2309.4859999999999</v>
      </c>
      <c r="M120" s="11">
        <f>Segments_Y!Q33/1000000</f>
        <v>2314.98</v>
      </c>
      <c r="N120" s="11">
        <f>Segments_Y!R33/1000000</f>
        <v>2531.922</v>
      </c>
      <c r="O120" s="11">
        <f>Segments_Y!S33/1000000</f>
        <v>2614.6909999999998</v>
      </c>
      <c r="P120" s="11">
        <f>Segments_Y!T33/1000000</f>
        <v>2844.643</v>
      </c>
      <c r="Q120" s="11">
        <f>Segments_Y!U33/1000000</f>
        <v>4506.6859999999997</v>
      </c>
      <c r="R120" s="11" t="e">
        <f>Segments_Y!V33/1000000</f>
        <v>#N/A</v>
      </c>
      <c r="S120" s="11">
        <f>Segments_Y!W33/1000000</f>
        <v>0</v>
      </c>
      <c r="T120" s="11">
        <f>Segments_Y!X33/1000000</f>
        <v>0</v>
      </c>
      <c r="U120" s="11">
        <f>Segments_Y!Y33/1000000</f>
        <v>0</v>
      </c>
      <c r="V120" s="11">
        <f>Segments_Y!Z33/1000000</f>
        <v>0</v>
      </c>
      <c r="W120" s="11">
        <f>Segments_Y!AA33/1000000</f>
        <v>0</v>
      </c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</row>
    <row r="121" spans="1:59" x14ac:dyDescent="0.35">
      <c r="A121" s="9" t="s">
        <v>22</v>
      </c>
      <c r="B121" s="9" t="str">
        <f>VLOOKUP(A121,References!$A$2:$B$11,2,FALSE)</f>
        <v>BJAZ AB Equity</v>
      </c>
      <c r="C121" s="9" t="str">
        <f t="shared" si="11"/>
        <v>Interest Income</v>
      </c>
      <c r="D121" s="9" t="s">
        <v>25</v>
      </c>
      <c r="E121" s="8" t="str">
        <f>_xll.BDH($B121,$D121,"CQ1 2010","","Dir=H","Per=Y","Days=A","Dts=H")</f>
        <v>#N/A Connection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9"/>
      <c r="V121" s="9"/>
      <c r="W121" s="9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</row>
    <row r="122" spans="1:59" x14ac:dyDescent="0.35">
      <c r="A122" s="9" t="str">
        <f>A121</f>
        <v>Aljazira</v>
      </c>
      <c r="B122" s="9" t="str">
        <f>VLOOKUP(A122,References!$A$2:$B$11,2,FALSE)</f>
        <v>BJAZ AB Equity</v>
      </c>
      <c r="C122" s="9" t="str">
        <f t="shared" si="11"/>
        <v xml:space="preserve">Interest Expenses </v>
      </c>
      <c r="D122" s="9" t="s">
        <v>27</v>
      </c>
      <c r="E122" s="8" t="str">
        <f>_xll.BDH($B122,$D122,"CQ1 2010","","Dir=H","Per=Y","Days=A","Dts=H")</f>
        <v>#N/A Connection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9"/>
      <c r="V122" s="9"/>
      <c r="W122" s="9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</row>
    <row r="123" spans="1:59" x14ac:dyDescent="0.35">
      <c r="A123" s="9" t="str">
        <f t="shared" ref="A123:A136" si="12">A122</f>
        <v>Aljazira</v>
      </c>
      <c r="B123" s="9" t="str">
        <f>VLOOKUP(A123,References!$A$2:$B$11,2,FALSE)</f>
        <v>BJAZ AB Equity</v>
      </c>
      <c r="C123" s="9" t="str">
        <f t="shared" si="11"/>
        <v>Net Interest Income</v>
      </c>
      <c r="D123" s="9" t="s">
        <v>29</v>
      </c>
      <c r="E123" s="8" t="str">
        <f>_xll.BDH($B123,$D123,"CQ1 2010","","Dir=H","Per=Y","Days=A","Dts=H")</f>
        <v>#N/A Connection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9"/>
      <c r="V123" s="9"/>
      <c r="W123" s="9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</row>
    <row r="124" spans="1:59" x14ac:dyDescent="0.35">
      <c r="A124" s="9" t="str">
        <f t="shared" si="12"/>
        <v>Aljazira</v>
      </c>
      <c r="B124" s="9" t="str">
        <f>VLOOKUP(A124,References!$A$2:$B$11,2,FALSE)</f>
        <v>BJAZ AB Equity</v>
      </c>
      <c r="C124" s="9" t="str">
        <f t="shared" si="11"/>
        <v>Net Exchange Income</v>
      </c>
      <c r="D124" s="9" t="s">
        <v>30</v>
      </c>
      <c r="E124" s="8" t="str">
        <f>_xll.BDH($B124,$D124,"CQ1 2010","","Dir=H","Per=Y","Days=A","Dts=H")</f>
        <v>#N/A Connection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9"/>
      <c r="V124" s="9"/>
      <c r="W124" s="9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</row>
    <row r="125" spans="1:59" x14ac:dyDescent="0.35">
      <c r="A125" s="9" t="str">
        <f t="shared" si="12"/>
        <v>Aljazira</v>
      </c>
      <c r="B125" s="9" t="str">
        <f>VLOOKUP(A125,References!$A$2:$B$11,2,FALSE)</f>
        <v>BJAZ AB Equity</v>
      </c>
      <c r="C125" s="9" t="str">
        <f t="shared" si="11"/>
        <v>Net Fee and Comission Income</v>
      </c>
      <c r="D125" s="9" t="s">
        <v>57</v>
      </c>
      <c r="E125" s="8" t="str">
        <f>_xll.BDH($B125,$D125,"CQ1 2010","","Dir=H","Per=Y","Days=A","Dts=H")</f>
        <v>#N/A Connection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9"/>
      <c r="V125" s="9"/>
      <c r="W125" s="9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</row>
    <row r="126" spans="1:59" x14ac:dyDescent="0.35">
      <c r="A126" s="9" t="str">
        <f t="shared" si="12"/>
        <v>Aljazira</v>
      </c>
      <c r="B126" s="9" t="str">
        <f>VLOOKUP(A126,References!$A$2:$B$11,2,FALSE)</f>
        <v>BJAZ AB Equity</v>
      </c>
      <c r="C126" s="9" t="str">
        <f t="shared" si="11"/>
        <v>Total Operating Income</v>
      </c>
      <c r="D126" s="9" t="s">
        <v>39</v>
      </c>
      <c r="E126" s="8" t="str">
        <f>_xll.BDH($B126,$D126,"CQ1 2010","","Dir=H","Per=Y","Days=A","Dts=H")</f>
        <v>#N/A Connection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9"/>
      <c r="V126" s="9"/>
      <c r="W126" s="9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</row>
    <row r="127" spans="1:59" x14ac:dyDescent="0.35">
      <c r="A127" s="9" t="str">
        <f t="shared" si="12"/>
        <v>Aljazira</v>
      </c>
      <c r="B127" s="9" t="str">
        <f>VLOOKUP(A127,References!$A$2:$B$11,2,FALSE)</f>
        <v>BJAZ AB Equity</v>
      </c>
      <c r="C127" s="9" t="str">
        <f t="shared" si="11"/>
        <v xml:space="preserve">GA Expenses </v>
      </c>
      <c r="D127" s="9" t="s">
        <v>35</v>
      </c>
      <c r="E127" s="8" t="str">
        <f>_xll.BDH($B127,$D127,"CQ1 2010","","Dir=H","Per=Y","Days=A","Dts=H")</f>
        <v>#N/A Connection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9"/>
      <c r="V127" s="9"/>
      <c r="W127" s="9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</row>
    <row r="128" spans="1:59" x14ac:dyDescent="0.35">
      <c r="A128" s="9" t="str">
        <f t="shared" si="12"/>
        <v>Aljazira</v>
      </c>
      <c r="B128" s="9" t="str">
        <f>VLOOKUP(A128,References!$A$2:$B$11,2,FALSE)</f>
        <v>BJAZ AB Equity</v>
      </c>
      <c r="C128" s="9" t="str">
        <f t="shared" si="11"/>
        <v>Depreciation</v>
      </c>
      <c r="D128" s="9" t="s">
        <v>112</v>
      </c>
      <c r="E128" s="8" t="str">
        <f>_xll.BDH($B128,$D128,"CQ1 2010","","Dir=H","Per=Y","Days=A","Dts=H")</f>
        <v>#N/A Connection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9"/>
      <c r="V128" s="9"/>
      <c r="W128" s="9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</row>
    <row r="129" spans="1:59" x14ac:dyDescent="0.35">
      <c r="A129" s="9" t="str">
        <f t="shared" si="12"/>
        <v>Aljazira</v>
      </c>
      <c r="B129" s="9" t="str">
        <f>VLOOKUP(A129,References!$A$2:$B$11,2,FALSE)</f>
        <v>BJAZ AB Equity</v>
      </c>
      <c r="C129" s="9" t="str">
        <f t="shared" si="11"/>
        <v xml:space="preserve">Salaries and Benefits </v>
      </c>
      <c r="D129" s="9" t="s">
        <v>1</v>
      </c>
      <c r="E129" s="8" t="str">
        <f>_xll.BDH($B129,$D129,"CQ1 2010","","Dir=H","Per=Y","Days=A","Dts=H")</f>
        <v>#N/A Connection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9"/>
      <c r="V129" s="9"/>
      <c r="W129" s="9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</row>
    <row r="130" spans="1:59" x14ac:dyDescent="0.35">
      <c r="A130" s="9" t="str">
        <f t="shared" si="12"/>
        <v>Aljazira</v>
      </c>
      <c r="B130" s="9" t="str">
        <f>VLOOKUP(A130,References!$A$2:$B$11,2,FALSE)</f>
        <v>BJAZ AB Equity</v>
      </c>
      <c r="C130" s="9" t="str">
        <f t="shared" si="11"/>
        <v>Operating Exenses</v>
      </c>
      <c r="D130" s="9" t="s">
        <v>0</v>
      </c>
      <c r="E130" s="8" t="str">
        <f>_xll.BDH($B130,$D130,"CQ1 2010","","Dir=H","Per=Y","Days=A","Dts=H")</f>
        <v>#N/A Connection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9"/>
      <c r="V130" s="9"/>
      <c r="W130" s="9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</row>
    <row r="131" spans="1:59" x14ac:dyDescent="0.35">
      <c r="A131" s="9" t="str">
        <f t="shared" si="12"/>
        <v>Aljazira</v>
      </c>
      <c r="B131" s="9" t="str">
        <f>VLOOKUP(A131,References!$A$2:$B$11,2,FALSE)</f>
        <v>BJAZ AB Equity</v>
      </c>
      <c r="C131" s="9" t="str">
        <f t="shared" si="11"/>
        <v>Total Non-Interest Income</v>
      </c>
      <c r="D131" s="9" t="s">
        <v>41</v>
      </c>
      <c r="E131" s="8" t="e">
        <f>E126-E123</f>
        <v>#VALUE!</v>
      </c>
      <c r="F131" s="8">
        <f t="shared" ref="F131:BG131" si="13">F126-F123</f>
        <v>0</v>
      </c>
      <c r="G131" s="8">
        <f t="shared" si="13"/>
        <v>0</v>
      </c>
      <c r="H131" s="8">
        <f t="shared" si="13"/>
        <v>0</v>
      </c>
      <c r="I131" s="8">
        <f t="shared" si="13"/>
        <v>0</v>
      </c>
      <c r="J131" s="8">
        <f t="shared" si="13"/>
        <v>0</v>
      </c>
      <c r="K131" s="8">
        <f t="shared" si="13"/>
        <v>0</v>
      </c>
      <c r="L131" s="8">
        <f t="shared" si="13"/>
        <v>0</v>
      </c>
      <c r="M131" s="8">
        <f t="shared" si="13"/>
        <v>0</v>
      </c>
      <c r="N131" s="8">
        <f t="shared" si="13"/>
        <v>0</v>
      </c>
      <c r="O131" s="8">
        <f t="shared" si="13"/>
        <v>0</v>
      </c>
      <c r="P131" s="8">
        <f t="shared" si="13"/>
        <v>0</v>
      </c>
      <c r="Q131" s="8">
        <f t="shared" si="13"/>
        <v>0</v>
      </c>
      <c r="R131" s="8">
        <f t="shared" si="13"/>
        <v>0</v>
      </c>
      <c r="S131" s="8">
        <f t="shared" si="13"/>
        <v>0</v>
      </c>
      <c r="T131" s="8">
        <f t="shared" si="13"/>
        <v>0</v>
      </c>
      <c r="U131" s="8">
        <f t="shared" si="13"/>
        <v>0</v>
      </c>
      <c r="V131" s="8">
        <f t="shared" si="13"/>
        <v>0</v>
      </c>
      <c r="W131" s="8">
        <f t="shared" si="13"/>
        <v>0</v>
      </c>
      <c r="X131" s="8">
        <f t="shared" si="13"/>
        <v>0</v>
      </c>
      <c r="Y131" s="8">
        <f t="shared" si="13"/>
        <v>0</v>
      </c>
      <c r="Z131" s="8">
        <f t="shared" si="13"/>
        <v>0</v>
      </c>
      <c r="AA131" s="8">
        <f t="shared" si="13"/>
        <v>0</v>
      </c>
      <c r="AB131" s="8">
        <f t="shared" si="13"/>
        <v>0</v>
      </c>
      <c r="AC131" s="8">
        <f t="shared" si="13"/>
        <v>0</v>
      </c>
      <c r="AD131" s="8">
        <f t="shared" si="13"/>
        <v>0</v>
      </c>
      <c r="AE131" s="8">
        <f t="shared" si="13"/>
        <v>0</v>
      </c>
      <c r="AF131" s="8">
        <f t="shared" si="13"/>
        <v>0</v>
      </c>
      <c r="AG131" s="8">
        <f t="shared" si="13"/>
        <v>0</v>
      </c>
      <c r="AH131" s="8">
        <f t="shared" si="13"/>
        <v>0</v>
      </c>
      <c r="AI131" s="8">
        <f t="shared" si="13"/>
        <v>0</v>
      </c>
      <c r="AJ131" s="8">
        <f t="shared" si="13"/>
        <v>0</v>
      </c>
      <c r="AK131" s="8">
        <f t="shared" si="13"/>
        <v>0</v>
      </c>
      <c r="AL131" s="8">
        <f t="shared" si="13"/>
        <v>0</v>
      </c>
      <c r="AM131" s="8">
        <f t="shared" si="13"/>
        <v>0</v>
      </c>
      <c r="AN131" s="8">
        <f t="shared" si="13"/>
        <v>0</v>
      </c>
      <c r="AO131" s="8">
        <f t="shared" si="13"/>
        <v>0</v>
      </c>
      <c r="AP131" s="8">
        <f t="shared" si="13"/>
        <v>0</v>
      </c>
      <c r="AQ131" s="8">
        <f t="shared" si="13"/>
        <v>0</v>
      </c>
      <c r="AR131" s="8">
        <f t="shared" si="13"/>
        <v>0</v>
      </c>
      <c r="AS131" s="8">
        <f t="shared" si="13"/>
        <v>0</v>
      </c>
      <c r="AT131" s="8">
        <f t="shared" si="13"/>
        <v>0</v>
      </c>
      <c r="AU131" s="8">
        <f t="shared" si="13"/>
        <v>0</v>
      </c>
      <c r="AV131" s="8">
        <f t="shared" si="13"/>
        <v>0</v>
      </c>
      <c r="AW131" s="8">
        <f t="shared" si="13"/>
        <v>0</v>
      </c>
      <c r="AX131" s="8">
        <f t="shared" si="13"/>
        <v>0</v>
      </c>
      <c r="AY131" s="8">
        <f t="shared" si="13"/>
        <v>0</v>
      </c>
      <c r="AZ131" s="8">
        <f t="shared" si="13"/>
        <v>0</v>
      </c>
      <c r="BA131" s="8">
        <f t="shared" si="13"/>
        <v>0</v>
      </c>
      <c r="BB131" s="8">
        <f t="shared" si="13"/>
        <v>0</v>
      </c>
      <c r="BC131" s="8">
        <f t="shared" si="13"/>
        <v>0</v>
      </c>
      <c r="BD131" s="8">
        <f t="shared" si="13"/>
        <v>0</v>
      </c>
      <c r="BE131" s="8">
        <f t="shared" si="13"/>
        <v>0</v>
      </c>
      <c r="BF131" s="8">
        <f t="shared" si="13"/>
        <v>0</v>
      </c>
      <c r="BG131" s="8">
        <f t="shared" si="13"/>
        <v>0</v>
      </c>
    </row>
    <row r="132" spans="1:59" x14ac:dyDescent="0.35">
      <c r="A132" s="9" t="str">
        <f t="shared" si="12"/>
        <v>Aljazira</v>
      </c>
      <c r="B132" s="9" t="str">
        <f>VLOOKUP(A132,References!$A$2:$B$11,2,FALSE)</f>
        <v>BJAZ AB Equity</v>
      </c>
      <c r="C132" s="9" t="str">
        <f t="shared" si="11"/>
        <v>Impairment (Provisions)</v>
      </c>
      <c r="D132" s="9" t="s">
        <v>42</v>
      </c>
      <c r="E132" s="8" t="str">
        <f>_xll.BDH($B132,$D132,"CQ1 2010","","Dir=H","Per=Y","Days=A","Dts=H")</f>
        <v>#N/A Connection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9"/>
      <c r="V132" s="9"/>
      <c r="W132" s="9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</row>
    <row r="133" spans="1:59" x14ac:dyDescent="0.35">
      <c r="A133" s="9" t="str">
        <f t="shared" si="12"/>
        <v>Aljazira</v>
      </c>
      <c r="B133" s="9" t="str">
        <f>VLOOKUP(A133,References!$A$2:$B$11,2,FALSE)</f>
        <v>BJAZ AB Equity</v>
      </c>
      <c r="C133" s="9" t="str">
        <f t="shared" si="11"/>
        <v>Net PreTax Income</v>
      </c>
      <c r="D133" s="9" t="s">
        <v>45</v>
      </c>
      <c r="E133" s="8" t="str">
        <f>_xll.BDH($B133,$D133,"CQ1 2010","","Dir=H","Per=Y","Days=A","Dts=H")</f>
        <v>#N/A Connection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9"/>
      <c r="V133" s="9"/>
      <c r="W133" s="9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</row>
    <row r="134" spans="1:59" x14ac:dyDescent="0.35">
      <c r="A134" s="9" t="str">
        <f t="shared" si="12"/>
        <v>Aljazira</v>
      </c>
      <c r="B134" s="9" t="str">
        <f>VLOOKUP(A134,References!$A$2:$B$11,2,FALSE)</f>
        <v>BJAZ AB Equity</v>
      </c>
      <c r="C134" s="9" t="str">
        <f t="shared" si="11"/>
        <v>Net Income</v>
      </c>
      <c r="D134" s="9" t="s">
        <v>47</v>
      </c>
      <c r="E134" s="8" t="str">
        <f>_xll.BDH($B134,$D134,"CQ1 2010","","Dir=H","Per=Y","Days=A","Dts=H")</f>
        <v>#N/A Connection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9"/>
      <c r="V134" s="9"/>
      <c r="W134" s="9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</row>
    <row r="135" spans="1:59" x14ac:dyDescent="0.35">
      <c r="A135" s="9" t="str">
        <f t="shared" si="12"/>
        <v>Aljazira</v>
      </c>
      <c r="B135" s="9" t="str">
        <f>VLOOKUP(A135,References!$A$2:$B$11,2,FALSE)</f>
        <v>BJAZ AB Equity</v>
      </c>
      <c r="C135" s="9" t="str">
        <f t="shared" si="11"/>
        <v>Net Interest Income Less Provisions</v>
      </c>
      <c r="D135" s="9" t="s">
        <v>115</v>
      </c>
      <c r="E135" s="8" t="str">
        <f>_xll.BDH($B135,$D135,"CQ1 2010","","Dir=H","Per=Y","Days=A","Dts=H")</f>
        <v>#N/A Connection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9"/>
      <c r="V135" s="9"/>
      <c r="W135" s="9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</row>
    <row r="136" spans="1:59" x14ac:dyDescent="0.35">
      <c r="A136" s="9" t="str">
        <f t="shared" si="12"/>
        <v>Aljazira</v>
      </c>
      <c r="B136" s="9" t="str">
        <f>VLOOKUP(A136,References!$A$2:$B$11,2,FALSE)</f>
        <v>BJAZ AB Equity</v>
      </c>
      <c r="C136" s="9" t="str">
        <f t="shared" si="11"/>
        <v>Retail Net Revenue</v>
      </c>
      <c r="D136" s="9"/>
      <c r="E136" s="8">
        <f>Segments_Y!I50/1000000</f>
        <v>352.07600000000002</v>
      </c>
      <c r="F136" s="8">
        <f>Segments_Y!J50/1000000</f>
        <v>329.46199999999999</v>
      </c>
      <c r="G136" s="8">
        <f>Segments_Y!K50/1000000</f>
        <v>383.50700000000001</v>
      </c>
      <c r="H136" s="8">
        <f>Segments_Y!L50/1000000</f>
        <v>547.923</v>
      </c>
      <c r="I136" s="8">
        <f>Segments_Y!M50/1000000</f>
        <v>739.72400000000005</v>
      </c>
      <c r="J136" s="8">
        <f>Segments_Y!N50/1000000</f>
        <v>893.93700000000001</v>
      </c>
      <c r="K136" s="8">
        <f>Segments_Y!O50/1000000</f>
        <v>919.28599999999994</v>
      </c>
      <c r="L136" s="8">
        <f>Segments_Y!P50/1000000</f>
        <v>1082.223</v>
      </c>
      <c r="M136" s="8">
        <f>Segments_Y!Q50/1000000</f>
        <v>1185.4770000000001</v>
      </c>
      <c r="N136" s="8">
        <f>Segments_Y!R50/1000000</f>
        <v>1402.2080000000001</v>
      </c>
      <c r="O136" s="8">
        <f>Segments_Y!S50/1000000</f>
        <v>1687.9570000000001</v>
      </c>
      <c r="P136" s="8">
        <f>Segments_Y!T50/1000000</f>
        <v>1912.6389999999999</v>
      </c>
      <c r="Q136" s="8">
        <f>Segments_Y!U50/1000000</f>
        <v>1816.03</v>
      </c>
      <c r="R136" s="8" t="e">
        <f>Segments_Y!V50/1000000</f>
        <v>#N/A</v>
      </c>
      <c r="S136" s="8">
        <f>Segments_Y!W50/1000000</f>
        <v>0</v>
      </c>
      <c r="T136" s="8">
        <f>Segments_Y!X50/1000000</f>
        <v>0</v>
      </c>
      <c r="U136" s="8">
        <f>Segments_Y!Y50/1000000</f>
        <v>0</v>
      </c>
      <c r="V136" s="8">
        <f>Segments_Y!Z50/1000000</f>
        <v>0</v>
      </c>
      <c r="W136" s="8">
        <f>Segments_Y!AA50/1000000</f>
        <v>0</v>
      </c>
      <c r="X136" s="8">
        <f>Segments_Y!AB50/1000000</f>
        <v>0</v>
      </c>
      <c r="Y136" s="8">
        <f>Segments_Y!AC50/1000000</f>
        <v>0</v>
      </c>
      <c r="Z136" s="8">
        <f>Segments_Y!AD50/1000000</f>
        <v>0</v>
      </c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</row>
    <row r="137" spans="1:59" s="13" customFormat="1" x14ac:dyDescent="0.35">
      <c r="A137" s="10" t="str">
        <f>A135</f>
        <v>Aljazira</v>
      </c>
      <c r="B137" s="10" t="str">
        <f>VLOOKUP(A137,References!$A$2:$B$11,2,FALSE)</f>
        <v>BJAZ AB Equity</v>
      </c>
      <c r="C137" s="10" t="str">
        <f t="shared" si="11"/>
        <v>Wholesale Net Revenue</v>
      </c>
      <c r="D137" s="10"/>
      <c r="E137" s="11">
        <f>Segments_Y!I51/1000000</f>
        <v>509.48700000000002</v>
      </c>
      <c r="F137" s="11">
        <f>Segments_Y!J51/1000000</f>
        <v>431.72199999999998</v>
      </c>
      <c r="G137" s="11">
        <f>Segments_Y!K51/1000000</f>
        <v>434.06200000000001</v>
      </c>
      <c r="H137" s="11">
        <f>Segments_Y!L51/1000000</f>
        <v>491.84500000000003</v>
      </c>
      <c r="I137" s="11">
        <f>Segments_Y!M51/1000000</f>
        <v>558.50699999999995</v>
      </c>
      <c r="J137" s="11">
        <f>Segments_Y!N51/1000000</f>
        <v>577.67399999999998</v>
      </c>
      <c r="K137" s="11">
        <f>Segments_Y!O51/1000000</f>
        <v>484.20800000000003</v>
      </c>
      <c r="L137" s="11">
        <f>Segments_Y!P51/1000000</f>
        <v>538.18600000000004</v>
      </c>
      <c r="M137" s="11">
        <f>Segments_Y!Q51/1000000</f>
        <v>433.39100000000002</v>
      </c>
      <c r="N137" s="11">
        <f>Segments_Y!R51/1000000</f>
        <v>556.71199999999999</v>
      </c>
      <c r="O137" s="11">
        <f>Segments_Y!S51/1000000</f>
        <v>605.29700000000003</v>
      </c>
      <c r="P137" s="11">
        <f>Segments_Y!T51/1000000</f>
        <v>680.04300000000001</v>
      </c>
      <c r="Q137" s="11">
        <f>Segments_Y!U51/1000000</f>
        <v>807.53399999999999</v>
      </c>
      <c r="R137" s="11" t="e">
        <f>Segments_Y!V51/1000000</f>
        <v>#N/A</v>
      </c>
      <c r="S137" s="11">
        <f>Segments_Y!W51/1000000</f>
        <v>0</v>
      </c>
      <c r="T137" s="11">
        <f>Segments_Y!X51/1000000</f>
        <v>0</v>
      </c>
      <c r="U137" s="11">
        <f>Segments_Y!Y51/1000000</f>
        <v>0</v>
      </c>
      <c r="V137" s="11">
        <f>Segments_Y!Z51/1000000</f>
        <v>0</v>
      </c>
      <c r="W137" s="11">
        <f>Segments_Y!AA51/1000000</f>
        <v>0</v>
      </c>
      <c r="X137" s="11">
        <f>Segments_Y!AB51/1000000</f>
        <v>0</v>
      </c>
      <c r="Y137" s="11">
        <f>Segments_Y!AC51/1000000</f>
        <v>0</v>
      </c>
      <c r="Z137" s="11">
        <f>Segments_Y!AD51/1000000</f>
        <v>0</v>
      </c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</row>
    <row r="138" spans="1:59" x14ac:dyDescent="0.35">
      <c r="A138" s="6" t="s">
        <v>23</v>
      </c>
      <c r="B138" s="6" t="str">
        <f>VLOOKUP(A138,References!$A$2:$B$11,2,FALSE)</f>
        <v>ALBI AB Equity</v>
      </c>
      <c r="C138" s="6" t="str">
        <f t="shared" si="11"/>
        <v>Interest Income</v>
      </c>
      <c r="D138" s="6" t="s">
        <v>25</v>
      </c>
      <c r="E138" s="8" t="str">
        <f>_xll.BDH($B138,$D138,"CQ1 2010","","Dir=H","Per=Y","Days=A","Dts=H")</f>
        <v>#N/A Connection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6"/>
      <c r="V138" s="6"/>
      <c r="W138" s="6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</row>
    <row r="139" spans="1:59" x14ac:dyDescent="0.35">
      <c r="A139" s="6" t="str">
        <f>A138</f>
        <v>Albilad</v>
      </c>
      <c r="B139" s="6" t="str">
        <f>VLOOKUP(A139,References!$A$2:$B$11,2,FALSE)</f>
        <v>ALBI AB Equity</v>
      </c>
      <c r="C139" s="6" t="str">
        <f t="shared" si="11"/>
        <v xml:space="preserve">Interest Expenses </v>
      </c>
      <c r="D139" s="6" t="s">
        <v>27</v>
      </c>
      <c r="E139" s="8" t="str">
        <f>_xll.BDH($B139,$D139,"CQ1 2010","","Dir=H","Per=Y","Days=A","Dts=H")</f>
        <v>#N/A Connection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6"/>
      <c r="V139" s="6"/>
      <c r="W139" s="6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</row>
    <row r="140" spans="1:59" x14ac:dyDescent="0.35">
      <c r="A140" s="6" t="str">
        <f t="shared" ref="A140:A153" si="14">A139</f>
        <v>Albilad</v>
      </c>
      <c r="B140" s="6" t="str">
        <f>VLOOKUP(A140,References!$A$2:$B$11,2,FALSE)</f>
        <v>ALBI AB Equity</v>
      </c>
      <c r="C140" s="6" t="str">
        <f t="shared" si="11"/>
        <v>Net Interest Income</v>
      </c>
      <c r="D140" s="6" t="s">
        <v>29</v>
      </c>
      <c r="E140" s="8" t="str">
        <f>_xll.BDH($B140,$D140,"CQ1 2010","","Dir=H","Per=Y","Days=A","Dts=H")</f>
        <v>#N/A Connection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6"/>
      <c r="V140" s="6"/>
      <c r="W140" s="6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</row>
    <row r="141" spans="1:59" x14ac:dyDescent="0.35">
      <c r="A141" s="6" t="str">
        <f t="shared" si="14"/>
        <v>Albilad</v>
      </c>
      <c r="B141" s="6" t="str">
        <f>VLOOKUP(A141,References!$A$2:$B$11,2,FALSE)</f>
        <v>ALBI AB Equity</v>
      </c>
      <c r="C141" s="6" t="str">
        <f t="shared" si="11"/>
        <v>Net Exchange Income</v>
      </c>
      <c r="D141" s="6" t="s">
        <v>30</v>
      </c>
      <c r="E141" s="8" t="str">
        <f>_xll.BDH($B141,$D141,"CQ1 2010","","Dir=H","Per=Y","Days=A","Dts=H")</f>
        <v>#N/A Connection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6"/>
      <c r="V141" s="6"/>
      <c r="W141" s="6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</row>
    <row r="142" spans="1:59" x14ac:dyDescent="0.35">
      <c r="A142" s="6" t="str">
        <f t="shared" si="14"/>
        <v>Albilad</v>
      </c>
      <c r="B142" s="6" t="str">
        <f>VLOOKUP(A142,References!$A$2:$B$11,2,FALSE)</f>
        <v>ALBI AB Equity</v>
      </c>
      <c r="C142" s="6" t="str">
        <f t="shared" si="11"/>
        <v>Net Fee and Comission Income</v>
      </c>
      <c r="D142" s="6" t="s">
        <v>57</v>
      </c>
      <c r="E142" s="8" t="str">
        <f>_xll.BDH($B142,$D142,"CQ1 2010","","Dir=H","Per=Y","Days=A","Dts=H")</f>
        <v>#N/A Connection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6"/>
      <c r="V142" s="6"/>
      <c r="W142" s="6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</row>
    <row r="143" spans="1:59" x14ac:dyDescent="0.35">
      <c r="A143" s="6" t="str">
        <f t="shared" si="14"/>
        <v>Albilad</v>
      </c>
      <c r="B143" s="6" t="str">
        <f>VLOOKUP(A143,References!$A$2:$B$11,2,FALSE)</f>
        <v>ALBI AB Equity</v>
      </c>
      <c r="C143" s="6" t="str">
        <f t="shared" si="11"/>
        <v>Total Operating Income</v>
      </c>
      <c r="D143" s="6" t="s">
        <v>39</v>
      </c>
      <c r="E143" s="8" t="str">
        <f>_xll.BDH($B143,$D143,"CQ1 2010","","Dir=H","Per=Y","Days=A","Dts=H")</f>
        <v>#N/A Connection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6"/>
      <c r="V143" s="6"/>
      <c r="W143" s="6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</row>
    <row r="144" spans="1:59" x14ac:dyDescent="0.35">
      <c r="A144" s="6" t="str">
        <f t="shared" si="14"/>
        <v>Albilad</v>
      </c>
      <c r="B144" s="6" t="str">
        <f>VLOOKUP(A144,References!$A$2:$B$11,2,FALSE)</f>
        <v>ALBI AB Equity</v>
      </c>
      <c r="C144" s="6" t="str">
        <f t="shared" si="11"/>
        <v xml:space="preserve">GA Expenses </v>
      </c>
      <c r="D144" s="6" t="s">
        <v>35</v>
      </c>
      <c r="E144" s="8" t="str">
        <f>_xll.BDH($B144,$D144,"CQ1 2010","","Dir=H","Per=Y","Days=A","Dts=H")</f>
        <v>#N/A Connection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6"/>
      <c r="V144" s="6"/>
      <c r="W144" s="6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</row>
    <row r="145" spans="1:59" x14ac:dyDescent="0.35">
      <c r="A145" s="6" t="str">
        <f t="shared" si="14"/>
        <v>Albilad</v>
      </c>
      <c r="B145" s="6" t="str">
        <f>VLOOKUP(A145,References!$A$2:$B$11,2,FALSE)</f>
        <v>ALBI AB Equity</v>
      </c>
      <c r="C145" s="6" t="str">
        <f t="shared" si="11"/>
        <v>Depreciation</v>
      </c>
      <c r="D145" s="6" t="s">
        <v>112</v>
      </c>
      <c r="E145" s="8" t="str">
        <f>_xll.BDH($B145,$D145,"CQ1 2010","","Dir=H","Per=Y","Days=A","Dts=H")</f>
        <v>#N/A Connection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6"/>
      <c r="V145" s="6"/>
      <c r="W145" s="6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</row>
    <row r="146" spans="1:59" x14ac:dyDescent="0.35">
      <c r="A146" s="6" t="str">
        <f t="shared" si="14"/>
        <v>Albilad</v>
      </c>
      <c r="B146" s="6" t="str">
        <f>VLOOKUP(A146,References!$A$2:$B$11,2,FALSE)</f>
        <v>ALBI AB Equity</v>
      </c>
      <c r="C146" s="6" t="str">
        <f t="shared" si="11"/>
        <v xml:space="preserve">Salaries and Benefits </v>
      </c>
      <c r="D146" s="6" t="s">
        <v>1</v>
      </c>
      <c r="E146" s="8" t="str">
        <f>_xll.BDH($B146,$D146,"CQ1 2010","","Dir=H","Per=Y","Days=A","Dts=H")</f>
        <v>#N/A Connection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6"/>
      <c r="V146" s="6"/>
      <c r="W146" s="6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</row>
    <row r="147" spans="1:59" x14ac:dyDescent="0.35">
      <c r="A147" s="6" t="str">
        <f t="shared" si="14"/>
        <v>Albilad</v>
      </c>
      <c r="B147" s="6" t="str">
        <f>VLOOKUP(A147,References!$A$2:$B$11,2,FALSE)</f>
        <v>ALBI AB Equity</v>
      </c>
      <c r="C147" s="6" t="str">
        <f t="shared" ref="C147:C171" si="15">C130</f>
        <v>Operating Exenses</v>
      </c>
      <c r="D147" s="6" t="s">
        <v>0</v>
      </c>
      <c r="E147" s="8" t="str">
        <f>_xll.BDH($B147,$D147,"CQ1 2010","","Dir=H","Per=Y","Days=A","Dts=H")</f>
        <v>#N/A Connection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6"/>
      <c r="V147" s="6"/>
      <c r="W147" s="6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</row>
    <row r="148" spans="1:59" x14ac:dyDescent="0.35">
      <c r="A148" s="6" t="str">
        <f t="shared" si="14"/>
        <v>Albilad</v>
      </c>
      <c r="B148" s="6" t="str">
        <f>VLOOKUP(A148,References!$A$2:$B$11,2,FALSE)</f>
        <v>ALBI AB Equity</v>
      </c>
      <c r="C148" s="6" t="str">
        <f t="shared" si="15"/>
        <v>Total Non-Interest Income</v>
      </c>
      <c r="D148" s="6" t="s">
        <v>41</v>
      </c>
      <c r="E148" s="8" t="e">
        <f>E143-E140</f>
        <v>#VALUE!</v>
      </c>
      <c r="F148" s="8">
        <f t="shared" ref="F148:BG148" si="16">F143-F140</f>
        <v>0</v>
      </c>
      <c r="G148" s="8">
        <f t="shared" si="16"/>
        <v>0</v>
      </c>
      <c r="H148" s="8">
        <f t="shared" si="16"/>
        <v>0</v>
      </c>
      <c r="I148" s="8">
        <f t="shared" si="16"/>
        <v>0</v>
      </c>
      <c r="J148" s="8">
        <f t="shared" si="16"/>
        <v>0</v>
      </c>
      <c r="K148" s="8">
        <f t="shared" si="16"/>
        <v>0</v>
      </c>
      <c r="L148" s="8">
        <f t="shared" si="16"/>
        <v>0</v>
      </c>
      <c r="M148" s="8">
        <f t="shared" si="16"/>
        <v>0</v>
      </c>
      <c r="N148" s="8">
        <f t="shared" si="16"/>
        <v>0</v>
      </c>
      <c r="O148" s="8">
        <f t="shared" si="16"/>
        <v>0</v>
      </c>
      <c r="P148" s="8">
        <f t="shared" si="16"/>
        <v>0</v>
      </c>
      <c r="Q148" s="8">
        <f t="shared" si="16"/>
        <v>0</v>
      </c>
      <c r="R148" s="8">
        <f t="shared" si="16"/>
        <v>0</v>
      </c>
      <c r="S148" s="8">
        <f t="shared" si="16"/>
        <v>0</v>
      </c>
      <c r="T148" s="8">
        <f t="shared" si="16"/>
        <v>0</v>
      </c>
      <c r="U148" s="8">
        <f t="shared" si="16"/>
        <v>0</v>
      </c>
      <c r="V148" s="8">
        <f t="shared" si="16"/>
        <v>0</v>
      </c>
      <c r="W148" s="8">
        <f t="shared" si="16"/>
        <v>0</v>
      </c>
      <c r="X148" s="8">
        <f t="shared" si="16"/>
        <v>0</v>
      </c>
      <c r="Y148" s="8">
        <f t="shared" si="16"/>
        <v>0</v>
      </c>
      <c r="Z148" s="8">
        <f t="shared" si="16"/>
        <v>0</v>
      </c>
      <c r="AA148" s="8">
        <f t="shared" si="16"/>
        <v>0</v>
      </c>
      <c r="AB148" s="8">
        <f t="shared" si="16"/>
        <v>0</v>
      </c>
      <c r="AC148" s="8">
        <f t="shared" si="16"/>
        <v>0</v>
      </c>
      <c r="AD148" s="8">
        <f t="shared" si="16"/>
        <v>0</v>
      </c>
      <c r="AE148" s="8">
        <f t="shared" si="16"/>
        <v>0</v>
      </c>
      <c r="AF148" s="8">
        <f t="shared" si="16"/>
        <v>0</v>
      </c>
      <c r="AG148" s="8">
        <f t="shared" si="16"/>
        <v>0</v>
      </c>
      <c r="AH148" s="8">
        <f t="shared" si="16"/>
        <v>0</v>
      </c>
      <c r="AI148" s="8">
        <f t="shared" si="16"/>
        <v>0</v>
      </c>
      <c r="AJ148" s="8">
        <f t="shared" si="16"/>
        <v>0</v>
      </c>
      <c r="AK148" s="8">
        <f t="shared" si="16"/>
        <v>0</v>
      </c>
      <c r="AL148" s="8">
        <f t="shared" si="16"/>
        <v>0</v>
      </c>
      <c r="AM148" s="8">
        <f t="shared" si="16"/>
        <v>0</v>
      </c>
      <c r="AN148" s="8">
        <f t="shared" si="16"/>
        <v>0</v>
      </c>
      <c r="AO148" s="8">
        <f t="shared" si="16"/>
        <v>0</v>
      </c>
      <c r="AP148" s="8">
        <f t="shared" si="16"/>
        <v>0</v>
      </c>
      <c r="AQ148" s="8">
        <f t="shared" si="16"/>
        <v>0</v>
      </c>
      <c r="AR148" s="8">
        <f t="shared" si="16"/>
        <v>0</v>
      </c>
      <c r="AS148" s="8">
        <f t="shared" si="16"/>
        <v>0</v>
      </c>
      <c r="AT148" s="8">
        <f t="shared" si="16"/>
        <v>0</v>
      </c>
      <c r="AU148" s="8">
        <f t="shared" si="16"/>
        <v>0</v>
      </c>
      <c r="AV148" s="8">
        <f t="shared" si="16"/>
        <v>0</v>
      </c>
      <c r="AW148" s="8">
        <f t="shared" si="16"/>
        <v>0</v>
      </c>
      <c r="AX148" s="8">
        <f t="shared" si="16"/>
        <v>0</v>
      </c>
      <c r="AY148" s="8">
        <f t="shared" si="16"/>
        <v>0</v>
      </c>
      <c r="AZ148" s="8">
        <f t="shared" si="16"/>
        <v>0</v>
      </c>
      <c r="BA148" s="8">
        <f t="shared" si="16"/>
        <v>0</v>
      </c>
      <c r="BB148" s="8">
        <f t="shared" si="16"/>
        <v>0</v>
      </c>
      <c r="BC148" s="8">
        <f t="shared" si="16"/>
        <v>0</v>
      </c>
      <c r="BD148" s="8">
        <f t="shared" si="16"/>
        <v>0</v>
      </c>
      <c r="BE148" s="8">
        <f t="shared" si="16"/>
        <v>0</v>
      </c>
      <c r="BF148" s="8">
        <f t="shared" si="16"/>
        <v>0</v>
      </c>
      <c r="BG148" s="8">
        <f t="shared" si="16"/>
        <v>0</v>
      </c>
    </row>
    <row r="149" spans="1:59" x14ac:dyDescent="0.35">
      <c r="A149" s="6" t="str">
        <f t="shared" si="14"/>
        <v>Albilad</v>
      </c>
      <c r="B149" s="6" t="str">
        <f>VLOOKUP(A149,References!$A$2:$B$11,2,FALSE)</f>
        <v>ALBI AB Equity</v>
      </c>
      <c r="C149" s="6" t="str">
        <f t="shared" si="15"/>
        <v>Impairment (Provisions)</v>
      </c>
      <c r="D149" s="6" t="s">
        <v>42</v>
      </c>
      <c r="E149" s="8" t="str">
        <f>_xll.BDH($B149,$D149,"CQ1 2010","","Dir=H","Per=Y","Days=A","Dts=H")</f>
        <v>#N/A Connection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6"/>
      <c r="V149" s="6"/>
      <c r="W149" s="6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</row>
    <row r="150" spans="1:59" x14ac:dyDescent="0.35">
      <c r="A150" s="6" t="str">
        <f t="shared" si="14"/>
        <v>Albilad</v>
      </c>
      <c r="B150" s="6" t="str">
        <f>VLOOKUP(A150,References!$A$2:$B$11,2,FALSE)</f>
        <v>ALBI AB Equity</v>
      </c>
      <c r="C150" s="6" t="str">
        <f t="shared" si="15"/>
        <v>Net PreTax Income</v>
      </c>
      <c r="D150" s="6" t="s">
        <v>45</v>
      </c>
      <c r="E150" s="8" t="str">
        <f>_xll.BDH($B150,$D150,"CQ1 2010","","Dir=H","Per=Y","Days=A","Dts=H")</f>
        <v>#N/A Connection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6"/>
      <c r="V150" s="6"/>
      <c r="W150" s="6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</row>
    <row r="151" spans="1:59" x14ac:dyDescent="0.35">
      <c r="A151" s="6" t="str">
        <f t="shared" si="14"/>
        <v>Albilad</v>
      </c>
      <c r="B151" s="6" t="str">
        <f>VLOOKUP(A151,References!$A$2:$B$11,2,FALSE)</f>
        <v>ALBI AB Equity</v>
      </c>
      <c r="C151" s="6" t="str">
        <f t="shared" si="15"/>
        <v>Net Income</v>
      </c>
      <c r="D151" s="6" t="s">
        <v>47</v>
      </c>
      <c r="E151" s="8" t="str">
        <f>_xll.BDH($B151,$D151,"CQ1 2010","","Dir=H","Per=Y","Days=A","Dts=H")</f>
        <v>#N/A Connection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6"/>
      <c r="V151" s="6"/>
      <c r="W151" s="6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</row>
    <row r="152" spans="1:59" x14ac:dyDescent="0.35">
      <c r="A152" s="6" t="str">
        <f t="shared" si="14"/>
        <v>Albilad</v>
      </c>
      <c r="B152" s="6" t="str">
        <f>VLOOKUP(A152,References!$A$2:$B$11,2,FALSE)</f>
        <v>ALBI AB Equity</v>
      </c>
      <c r="C152" s="6" t="str">
        <f t="shared" si="15"/>
        <v>Net Interest Income Less Provisions</v>
      </c>
      <c r="D152" s="6" t="s">
        <v>115</v>
      </c>
      <c r="E152" s="8" t="str">
        <f>_xll.BDH($B152,$D152,"CQ1 2010","","Dir=H","Per=Y","Days=A","Dts=H")</f>
        <v>#N/A Connection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6"/>
      <c r="V152" s="6"/>
      <c r="W152" s="6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</row>
    <row r="153" spans="1:59" x14ac:dyDescent="0.35">
      <c r="A153" s="6" t="str">
        <f t="shared" si="14"/>
        <v>Albilad</v>
      </c>
      <c r="B153" s="6" t="str">
        <f>VLOOKUP(A153,References!$A$2:$B$11,2,FALSE)</f>
        <v>ALBI AB Equity</v>
      </c>
      <c r="C153" s="6" t="str">
        <f t="shared" si="15"/>
        <v>Retail Net Revenue</v>
      </c>
      <c r="D153" s="6"/>
      <c r="E153" s="8">
        <v>571.26300000000003</v>
      </c>
      <c r="F153" s="8">
        <v>795.76199999999994</v>
      </c>
      <c r="G153" s="8">
        <v>1000.921</v>
      </c>
      <c r="H153" s="8">
        <v>1060.086</v>
      </c>
      <c r="I153" s="8">
        <v>1135.83</v>
      </c>
      <c r="J153" s="8">
        <v>1247.855</v>
      </c>
      <c r="K153" s="8">
        <v>1294.288</v>
      </c>
      <c r="L153" s="8">
        <v>1573.3489999999999</v>
      </c>
      <c r="M153" s="8">
        <v>1896.5039999999999</v>
      </c>
      <c r="N153" s="8">
        <v>2281.817</v>
      </c>
      <c r="O153" s="8">
        <v>2614.9319999999998</v>
      </c>
      <c r="P153" s="8">
        <v>2922.221</v>
      </c>
      <c r="Q153" s="8">
        <f>Segments_Y!U56/1000000</f>
        <v>2768.0030000000002</v>
      </c>
      <c r="R153" s="8" t="e">
        <f>Segments_Y!V56/1000000</f>
        <v>#N/A</v>
      </c>
      <c r="S153" s="8">
        <f>Segments_Y!W56/1000000</f>
        <v>0</v>
      </c>
      <c r="T153" s="8">
        <f>Segments_Y!X56/1000000</f>
        <v>0</v>
      </c>
      <c r="U153" s="6"/>
      <c r="V153" s="6"/>
      <c r="W153" s="6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</row>
    <row r="154" spans="1:59" x14ac:dyDescent="0.35">
      <c r="A154" s="7" t="str">
        <f>A152</f>
        <v>Albilad</v>
      </c>
      <c r="B154" s="7" t="str">
        <f>VLOOKUP(A154,References!$A$2:$B$11,2,FALSE)</f>
        <v>ALBI AB Equity</v>
      </c>
      <c r="C154" s="7" t="str">
        <f t="shared" si="15"/>
        <v>Wholesale Net Revenue</v>
      </c>
      <c r="D154" s="7"/>
      <c r="E154" s="11">
        <v>353.28199999999998</v>
      </c>
      <c r="F154" s="11">
        <v>408.15499999999997</v>
      </c>
      <c r="G154" s="11">
        <v>499.5</v>
      </c>
      <c r="H154" s="11">
        <v>577.04899999999998</v>
      </c>
      <c r="I154" s="11">
        <v>636.19399999999996</v>
      </c>
      <c r="J154" s="11">
        <v>733.56399999999996</v>
      </c>
      <c r="K154" s="11">
        <v>795.80700000000002</v>
      </c>
      <c r="L154" s="11">
        <v>933.803</v>
      </c>
      <c r="M154" s="11">
        <v>962.85699999999997</v>
      </c>
      <c r="N154" s="11">
        <v>1057.0319999999999</v>
      </c>
      <c r="O154" s="11">
        <v>1004.515</v>
      </c>
      <c r="P154" s="11">
        <v>781.80200000000002</v>
      </c>
      <c r="Q154" s="11">
        <f>Segments_Y!U57/1000000</f>
        <v>1414.2760000000001</v>
      </c>
      <c r="R154" s="11" t="e">
        <f>Segments_Y!V57/1000000</f>
        <v>#N/A</v>
      </c>
      <c r="S154" s="11">
        <f>Segments_Y!W57/1000000</f>
        <v>0</v>
      </c>
      <c r="T154" s="11">
        <f>Segments_Y!X57/1000000</f>
        <v>0</v>
      </c>
      <c r="U154" s="7"/>
      <c r="V154" s="7"/>
      <c r="W154" s="7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</row>
    <row r="155" spans="1:59" x14ac:dyDescent="0.35">
      <c r="A155" s="9" t="s">
        <v>21</v>
      </c>
      <c r="B155" s="9" t="str">
        <f>VLOOKUP(A155,References!$A$2:$B$11,2,FALSE)</f>
        <v>SIBC AB Equity</v>
      </c>
      <c r="C155" s="9" t="str">
        <f t="shared" si="15"/>
        <v>Interest Income</v>
      </c>
      <c r="D155" s="9" t="s">
        <v>25</v>
      </c>
      <c r="E155" s="8" t="str">
        <f>_xll.BDH($B155,$D155,"CQ1 2010","","Dir=H","Per=Y","Days=A","Dts=H")</f>
        <v>#N/A Connection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9"/>
      <c r="V155" s="9"/>
      <c r="W155" s="9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</row>
    <row r="156" spans="1:59" x14ac:dyDescent="0.35">
      <c r="A156" s="9" t="str">
        <f>A155</f>
        <v>SAIB</v>
      </c>
      <c r="B156" s="9" t="str">
        <f>VLOOKUP(A156,References!$A$2:$B$11,2,FALSE)</f>
        <v>SIBC AB Equity</v>
      </c>
      <c r="C156" s="9" t="str">
        <f t="shared" si="15"/>
        <v xml:space="preserve">Interest Expenses </v>
      </c>
      <c r="D156" s="9" t="s">
        <v>27</v>
      </c>
      <c r="E156" s="8" t="str">
        <f>_xll.BDH($B156,$D156,"CQ1 2010","","Dir=H","Per=Y","Days=A","Dts=H")</f>
        <v>#N/A Connection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9"/>
      <c r="V156" s="9"/>
      <c r="W156" s="9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</row>
    <row r="157" spans="1:59" x14ac:dyDescent="0.35">
      <c r="A157" s="9" t="str">
        <f t="shared" ref="A157:A170" si="17">A156</f>
        <v>SAIB</v>
      </c>
      <c r="B157" s="9" t="str">
        <f>VLOOKUP(A157,References!$A$2:$B$11,2,FALSE)</f>
        <v>SIBC AB Equity</v>
      </c>
      <c r="C157" s="9" t="str">
        <f t="shared" si="15"/>
        <v>Net Interest Income</v>
      </c>
      <c r="D157" s="9" t="s">
        <v>29</v>
      </c>
      <c r="E157" s="8" t="str">
        <f>_xll.BDH($B157,$D157,"CQ1 2010","","Dir=H","Per=Y","Days=A","Dts=H")</f>
        <v>#N/A Connection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9"/>
      <c r="V157" s="9"/>
      <c r="W157" s="9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</row>
    <row r="158" spans="1:59" x14ac:dyDescent="0.35">
      <c r="A158" s="9" t="str">
        <f t="shared" si="17"/>
        <v>SAIB</v>
      </c>
      <c r="B158" s="9" t="str">
        <f>VLOOKUP(A158,References!$A$2:$B$11,2,FALSE)</f>
        <v>SIBC AB Equity</v>
      </c>
      <c r="C158" s="9" t="str">
        <f t="shared" si="15"/>
        <v>Net Exchange Income</v>
      </c>
      <c r="D158" s="9" t="s">
        <v>30</v>
      </c>
      <c r="E158" s="8" t="str">
        <f>_xll.BDH($B158,$D158,"CQ1 2010","","Dir=H","Per=Y","Days=A","Dts=H")</f>
        <v>#N/A Connection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9"/>
      <c r="V158" s="9"/>
      <c r="W158" s="9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</row>
    <row r="159" spans="1:59" x14ac:dyDescent="0.35">
      <c r="A159" s="9" t="str">
        <f t="shared" si="17"/>
        <v>SAIB</v>
      </c>
      <c r="B159" s="9" t="str">
        <f>VLOOKUP(A159,References!$A$2:$B$11,2,FALSE)</f>
        <v>SIBC AB Equity</v>
      </c>
      <c r="C159" s="9" t="str">
        <f t="shared" si="15"/>
        <v>Net Fee and Comission Income</v>
      </c>
      <c r="D159" s="9" t="s">
        <v>57</v>
      </c>
      <c r="E159" s="8" t="str">
        <f>_xll.BDH($B159,$D159,"CQ1 2010","","Dir=H","Per=Y","Days=A","Dts=H")</f>
        <v>#N/A Connection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9"/>
      <c r="V159" s="9"/>
      <c r="W159" s="9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</row>
    <row r="160" spans="1:59" x14ac:dyDescent="0.35">
      <c r="A160" s="9" t="str">
        <f t="shared" si="17"/>
        <v>SAIB</v>
      </c>
      <c r="B160" s="9" t="str">
        <f>VLOOKUP(A160,References!$A$2:$B$11,2,FALSE)</f>
        <v>SIBC AB Equity</v>
      </c>
      <c r="C160" s="9" t="str">
        <f t="shared" si="15"/>
        <v>Total Operating Income</v>
      </c>
      <c r="D160" s="9" t="s">
        <v>39</v>
      </c>
      <c r="E160" s="8" t="str">
        <f>_xll.BDH($B160,$D160,"CQ1 2010","","Dir=H","Per=Y","Days=A","Dts=H")</f>
        <v>#N/A Connection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9"/>
      <c r="V160" s="9"/>
      <c r="W160" s="9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</row>
    <row r="161" spans="1:59" x14ac:dyDescent="0.35">
      <c r="A161" s="9" t="str">
        <f t="shared" si="17"/>
        <v>SAIB</v>
      </c>
      <c r="B161" s="9" t="str">
        <f>VLOOKUP(A161,References!$A$2:$B$11,2,FALSE)</f>
        <v>SIBC AB Equity</v>
      </c>
      <c r="C161" s="9" t="str">
        <f t="shared" si="15"/>
        <v xml:space="preserve">GA Expenses </v>
      </c>
      <c r="D161" s="9" t="s">
        <v>35</v>
      </c>
      <c r="E161" s="8" t="str">
        <f>_xll.BDH($B161,$D161,"CQ1 2010","","Dir=H","Per=Y","Days=A","Dts=H")</f>
        <v>#N/A Connection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9"/>
      <c r="V161" s="9"/>
      <c r="W161" s="9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</row>
    <row r="162" spans="1:59" x14ac:dyDescent="0.35">
      <c r="A162" s="9" t="str">
        <f t="shared" si="17"/>
        <v>SAIB</v>
      </c>
      <c r="B162" s="9" t="str">
        <f>VLOOKUP(A162,References!$A$2:$B$11,2,FALSE)</f>
        <v>SIBC AB Equity</v>
      </c>
      <c r="C162" s="9" t="str">
        <f t="shared" si="15"/>
        <v>Depreciation</v>
      </c>
      <c r="D162" s="9" t="s">
        <v>112</v>
      </c>
      <c r="E162" s="8" t="str">
        <f>_xll.BDH($B162,$D162,"CQ1 2010","","Dir=H","Per=Y","Days=A","Dts=H")</f>
        <v>#N/A Connection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9"/>
      <c r="V162" s="9"/>
      <c r="W162" s="9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</row>
    <row r="163" spans="1:59" x14ac:dyDescent="0.35">
      <c r="A163" s="9" t="str">
        <f t="shared" si="17"/>
        <v>SAIB</v>
      </c>
      <c r="B163" s="9" t="str">
        <f>VLOOKUP(A163,References!$A$2:$B$11,2,FALSE)</f>
        <v>SIBC AB Equity</v>
      </c>
      <c r="C163" s="9" t="str">
        <f t="shared" si="15"/>
        <v xml:space="preserve">Salaries and Benefits </v>
      </c>
      <c r="D163" s="9" t="s">
        <v>1</v>
      </c>
      <c r="E163" s="8" t="str">
        <f>_xll.BDH($B163,$D163,"CQ1 2010","","Dir=H","Per=Y","Days=A","Dts=H")</f>
        <v>#N/A Connection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9"/>
      <c r="V163" s="9"/>
      <c r="W163" s="9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</row>
    <row r="164" spans="1:59" x14ac:dyDescent="0.35">
      <c r="A164" s="9" t="str">
        <f t="shared" si="17"/>
        <v>SAIB</v>
      </c>
      <c r="B164" s="9" t="str">
        <f>VLOOKUP(A164,References!$A$2:$B$11,2,FALSE)</f>
        <v>SIBC AB Equity</v>
      </c>
      <c r="C164" s="9" t="str">
        <f t="shared" si="15"/>
        <v>Operating Exenses</v>
      </c>
      <c r="D164" s="9" t="s">
        <v>0</v>
      </c>
      <c r="E164" s="8" t="str">
        <f>_xll.BDH($B164,$D164,"CQ1 2010","","Dir=H","Per=Y","Days=A","Dts=H")</f>
        <v>#N/A Connection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9"/>
      <c r="V164" s="9"/>
      <c r="W164" s="9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</row>
    <row r="165" spans="1:59" x14ac:dyDescent="0.35">
      <c r="A165" s="9" t="str">
        <f t="shared" si="17"/>
        <v>SAIB</v>
      </c>
      <c r="B165" s="9" t="str">
        <f>VLOOKUP(A165,References!$A$2:$B$11,2,FALSE)</f>
        <v>SIBC AB Equity</v>
      </c>
      <c r="C165" s="9" t="str">
        <f t="shared" si="15"/>
        <v>Total Non-Interest Income</v>
      </c>
      <c r="D165" s="9" t="s">
        <v>41</v>
      </c>
      <c r="E165" s="8" t="e">
        <f>E160-E157</f>
        <v>#VALUE!</v>
      </c>
      <c r="F165" s="8">
        <f t="shared" ref="F165:BG165" si="18">F160-F157</f>
        <v>0</v>
      </c>
      <c r="G165" s="8">
        <f t="shared" si="18"/>
        <v>0</v>
      </c>
      <c r="H165" s="8">
        <f t="shared" si="18"/>
        <v>0</v>
      </c>
      <c r="I165" s="8">
        <f t="shared" si="18"/>
        <v>0</v>
      </c>
      <c r="J165" s="8">
        <f t="shared" si="18"/>
        <v>0</v>
      </c>
      <c r="K165" s="8">
        <f t="shared" si="18"/>
        <v>0</v>
      </c>
      <c r="L165" s="8">
        <f t="shared" si="18"/>
        <v>0</v>
      </c>
      <c r="M165" s="8">
        <f t="shared" si="18"/>
        <v>0</v>
      </c>
      <c r="N165" s="8">
        <f t="shared" si="18"/>
        <v>0</v>
      </c>
      <c r="O165" s="8">
        <f t="shared" si="18"/>
        <v>0</v>
      </c>
      <c r="P165" s="8">
        <f t="shared" si="18"/>
        <v>0</v>
      </c>
      <c r="Q165" s="8">
        <f t="shared" si="18"/>
        <v>0</v>
      </c>
      <c r="R165" s="8">
        <f t="shared" si="18"/>
        <v>0</v>
      </c>
      <c r="S165" s="8">
        <f t="shared" si="18"/>
        <v>0</v>
      </c>
      <c r="T165" s="8">
        <f t="shared" si="18"/>
        <v>0</v>
      </c>
      <c r="U165" s="8">
        <f t="shared" si="18"/>
        <v>0</v>
      </c>
      <c r="V165" s="8">
        <f t="shared" si="18"/>
        <v>0</v>
      </c>
      <c r="W165" s="8">
        <f t="shared" si="18"/>
        <v>0</v>
      </c>
      <c r="X165" s="8">
        <f t="shared" si="18"/>
        <v>0</v>
      </c>
      <c r="Y165" s="8">
        <f t="shared" si="18"/>
        <v>0</v>
      </c>
      <c r="Z165" s="8">
        <f t="shared" si="18"/>
        <v>0</v>
      </c>
      <c r="AA165" s="8">
        <f t="shared" si="18"/>
        <v>0</v>
      </c>
      <c r="AB165" s="8">
        <f t="shared" si="18"/>
        <v>0</v>
      </c>
      <c r="AC165" s="8">
        <f t="shared" si="18"/>
        <v>0</v>
      </c>
      <c r="AD165" s="8">
        <f t="shared" si="18"/>
        <v>0</v>
      </c>
      <c r="AE165" s="8">
        <f t="shared" si="18"/>
        <v>0</v>
      </c>
      <c r="AF165" s="8">
        <f t="shared" si="18"/>
        <v>0</v>
      </c>
      <c r="AG165" s="8">
        <f t="shared" si="18"/>
        <v>0</v>
      </c>
      <c r="AH165" s="8">
        <f t="shared" si="18"/>
        <v>0</v>
      </c>
      <c r="AI165" s="8">
        <f t="shared" si="18"/>
        <v>0</v>
      </c>
      <c r="AJ165" s="8">
        <f t="shared" si="18"/>
        <v>0</v>
      </c>
      <c r="AK165" s="8">
        <f t="shared" si="18"/>
        <v>0</v>
      </c>
      <c r="AL165" s="8">
        <f t="shared" si="18"/>
        <v>0</v>
      </c>
      <c r="AM165" s="8">
        <f t="shared" si="18"/>
        <v>0</v>
      </c>
      <c r="AN165" s="8">
        <f t="shared" si="18"/>
        <v>0</v>
      </c>
      <c r="AO165" s="8">
        <f t="shared" si="18"/>
        <v>0</v>
      </c>
      <c r="AP165" s="8">
        <f t="shared" si="18"/>
        <v>0</v>
      </c>
      <c r="AQ165" s="8">
        <f t="shared" si="18"/>
        <v>0</v>
      </c>
      <c r="AR165" s="8">
        <f t="shared" si="18"/>
        <v>0</v>
      </c>
      <c r="AS165" s="8">
        <f t="shared" si="18"/>
        <v>0</v>
      </c>
      <c r="AT165" s="8">
        <f t="shared" si="18"/>
        <v>0</v>
      </c>
      <c r="AU165" s="8">
        <f t="shared" si="18"/>
        <v>0</v>
      </c>
      <c r="AV165" s="8">
        <f t="shared" si="18"/>
        <v>0</v>
      </c>
      <c r="AW165" s="8">
        <f t="shared" si="18"/>
        <v>0</v>
      </c>
      <c r="AX165" s="8">
        <f t="shared" si="18"/>
        <v>0</v>
      </c>
      <c r="AY165" s="8">
        <f t="shared" si="18"/>
        <v>0</v>
      </c>
      <c r="AZ165" s="8">
        <f t="shared" si="18"/>
        <v>0</v>
      </c>
      <c r="BA165" s="8">
        <f t="shared" si="18"/>
        <v>0</v>
      </c>
      <c r="BB165" s="8">
        <f t="shared" si="18"/>
        <v>0</v>
      </c>
      <c r="BC165" s="8">
        <f t="shared" si="18"/>
        <v>0</v>
      </c>
      <c r="BD165" s="8">
        <f t="shared" si="18"/>
        <v>0</v>
      </c>
      <c r="BE165" s="8">
        <f t="shared" si="18"/>
        <v>0</v>
      </c>
      <c r="BF165" s="8">
        <f t="shared" si="18"/>
        <v>0</v>
      </c>
      <c r="BG165" s="8">
        <f t="shared" si="18"/>
        <v>0</v>
      </c>
    </row>
    <row r="166" spans="1:59" x14ac:dyDescent="0.35">
      <c r="A166" s="9" t="str">
        <f t="shared" si="17"/>
        <v>SAIB</v>
      </c>
      <c r="B166" s="9" t="str">
        <f>VLOOKUP(A166,References!$A$2:$B$11,2,FALSE)</f>
        <v>SIBC AB Equity</v>
      </c>
      <c r="C166" s="9" t="str">
        <f t="shared" si="15"/>
        <v>Impairment (Provisions)</v>
      </c>
      <c r="D166" s="9" t="s">
        <v>42</v>
      </c>
      <c r="E166" s="8" t="str">
        <f>_xll.BDH($B166,$D166,"CQ1 2010","","Dir=H","Per=Y","Days=A","Dts=H")</f>
        <v>#N/A Connection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9"/>
      <c r="V166" s="9"/>
      <c r="W166" s="9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</row>
    <row r="167" spans="1:59" x14ac:dyDescent="0.35">
      <c r="A167" s="9" t="str">
        <f t="shared" si="17"/>
        <v>SAIB</v>
      </c>
      <c r="B167" s="9" t="str">
        <f>VLOOKUP(A167,References!$A$2:$B$11,2,FALSE)</f>
        <v>SIBC AB Equity</v>
      </c>
      <c r="C167" s="9" t="str">
        <f t="shared" si="15"/>
        <v>Net PreTax Income</v>
      </c>
      <c r="D167" s="9" t="s">
        <v>45</v>
      </c>
      <c r="E167" s="8" t="str">
        <f>_xll.BDH($B167,$D167,"CQ1 2010","","Dir=H","Per=Y","Days=A","Dts=H")</f>
        <v>#N/A Connection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9"/>
      <c r="V167" s="9"/>
      <c r="W167" s="9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</row>
    <row r="168" spans="1:59" x14ac:dyDescent="0.35">
      <c r="A168" s="9" t="str">
        <f t="shared" si="17"/>
        <v>SAIB</v>
      </c>
      <c r="B168" s="9" t="str">
        <f>VLOOKUP(A168,References!$A$2:$B$11,2,FALSE)</f>
        <v>SIBC AB Equity</v>
      </c>
      <c r="C168" s="9" t="str">
        <f t="shared" si="15"/>
        <v>Net Income</v>
      </c>
      <c r="D168" s="9" t="s">
        <v>47</v>
      </c>
      <c r="E168" s="8" t="str">
        <f>_xll.BDH($B168,$D168,"CQ1 2010","","Dir=H","Per=Y","Days=A","Dts=H")</f>
        <v>#N/A Connection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9"/>
      <c r="V168" s="9"/>
      <c r="W168" s="9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</row>
    <row r="169" spans="1:59" x14ac:dyDescent="0.35">
      <c r="A169" s="9" t="str">
        <f t="shared" si="17"/>
        <v>SAIB</v>
      </c>
      <c r="B169" s="9" t="str">
        <f>VLOOKUP(A169,References!$A$2:$B$11,2,FALSE)</f>
        <v>SIBC AB Equity</v>
      </c>
      <c r="C169" s="9" t="str">
        <f t="shared" si="15"/>
        <v>Net Interest Income Less Provisions</v>
      </c>
      <c r="D169" s="9" t="s">
        <v>115</v>
      </c>
      <c r="E169" s="8" t="str">
        <f>_xll.BDH($B169,$D169,"CQ1 2010","","Dir=H","Per=Y","Days=A","Dts=H")</f>
        <v>#N/A Connection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9"/>
      <c r="V169" s="9"/>
      <c r="W169" s="9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</row>
    <row r="170" spans="1:59" x14ac:dyDescent="0.35">
      <c r="A170" s="9" t="str">
        <f t="shared" si="17"/>
        <v>SAIB</v>
      </c>
      <c r="B170" s="9" t="str">
        <f>VLOOKUP(A170,References!$A$2:$B$11,2,FALSE)</f>
        <v>SIBC AB Equity</v>
      </c>
      <c r="C170" s="9" t="str">
        <f t="shared" si="15"/>
        <v>Retail Net Revenue</v>
      </c>
      <c r="D170" s="9"/>
      <c r="E170" s="8" t="e">
        <f>Segments_Y!I44/1000000</f>
        <v>#N/A</v>
      </c>
      <c r="F170" s="8">
        <f>Segments_Y!J44/1000000</f>
        <v>646.06100000000004</v>
      </c>
      <c r="G170" s="8">
        <f>Segments_Y!K44/1000000</f>
        <v>687.70600000000002</v>
      </c>
      <c r="H170" s="8">
        <f>Segments_Y!L44/1000000</f>
        <v>678.18799999999999</v>
      </c>
      <c r="I170" s="8">
        <f>Segments_Y!M44/1000000</f>
        <v>922.88599999999997</v>
      </c>
      <c r="J170" s="8">
        <f>Segments_Y!N44/1000000</f>
        <v>908.31299999999999</v>
      </c>
      <c r="K170" s="8">
        <f>Segments_Y!O44/1000000</f>
        <v>1002.705</v>
      </c>
      <c r="L170" s="8">
        <f>Segments_Y!P44/1000000</f>
        <v>1171.4100000000001</v>
      </c>
      <c r="M170" s="8">
        <f>Segments_Y!Q44/1000000</f>
        <v>1072.307</v>
      </c>
      <c r="N170" s="8">
        <f>Segments_Y!R44/1000000</f>
        <v>763.3</v>
      </c>
      <c r="O170" s="8">
        <f>Segments_Y!S44/1000000</f>
        <v>932.28300000000002</v>
      </c>
      <c r="P170" s="8">
        <f>Segments_Y!T44/1000000</f>
        <v>847.01700000000005</v>
      </c>
      <c r="Q170" s="8">
        <f>Segments_Y!U44/1000000</f>
        <v>1248.712</v>
      </c>
      <c r="R170" s="8">
        <f>Segments_Y!V44/1000000</f>
        <v>1517.6255991600001</v>
      </c>
      <c r="S170" s="8">
        <f>Segments_Y!W44/1000000</f>
        <v>0</v>
      </c>
      <c r="T170" s="8">
        <f>Segments_Y!X44/1000000</f>
        <v>0</v>
      </c>
      <c r="U170" s="9"/>
      <c r="V170" s="9"/>
      <c r="W170" s="9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</row>
    <row r="171" spans="1:59" s="13" customFormat="1" x14ac:dyDescent="0.35">
      <c r="A171" s="10" t="str">
        <f>A169</f>
        <v>SAIB</v>
      </c>
      <c r="B171" s="10" t="str">
        <f>VLOOKUP(A171,References!$A$2:$B$11,2,FALSE)</f>
        <v>SIBC AB Equity</v>
      </c>
      <c r="C171" s="10" t="str">
        <f t="shared" si="15"/>
        <v>Wholesale Net Revenue</v>
      </c>
      <c r="D171" s="10"/>
      <c r="E171" s="8" t="e">
        <f>Segments_Y!I45/1000000</f>
        <v>#N/A</v>
      </c>
      <c r="F171" s="8">
        <f>Segments_Y!J45/1000000</f>
        <v>671.26300000000003</v>
      </c>
      <c r="G171" s="8">
        <f>Segments_Y!K45/1000000</f>
        <v>620.58900000000006</v>
      </c>
      <c r="H171" s="8">
        <f>Segments_Y!L45/1000000</f>
        <v>605.35400000000004</v>
      </c>
      <c r="I171" s="8">
        <f>Segments_Y!M45/1000000</f>
        <v>827.74199999999996</v>
      </c>
      <c r="J171" s="8">
        <f>Segments_Y!N45/1000000</f>
        <v>959.327</v>
      </c>
      <c r="K171" s="8">
        <f>Segments_Y!O45/1000000</f>
        <v>1113.8030000000001</v>
      </c>
      <c r="L171" s="8">
        <f>Segments_Y!P45/1000000</f>
        <v>1071.037</v>
      </c>
      <c r="M171" s="8">
        <f>Segments_Y!Q45/1000000</f>
        <v>1068.153</v>
      </c>
      <c r="N171" s="8">
        <f>Segments_Y!R45/1000000</f>
        <v>1362.38</v>
      </c>
      <c r="O171" s="8">
        <f>Segments_Y!S45/1000000</f>
        <v>1105.7339999999999</v>
      </c>
      <c r="P171" s="8">
        <f>Segments_Y!T45/1000000</f>
        <v>838.07799999999997</v>
      </c>
      <c r="Q171" s="8">
        <f>Segments_Y!U45/1000000</f>
        <v>1260.3789999999999</v>
      </c>
      <c r="R171" s="8" t="e">
        <f>Segments_Y!V45/1000000</f>
        <v>#N/A</v>
      </c>
      <c r="S171" s="8">
        <f>Segments_Y!W45/1000000</f>
        <v>0</v>
      </c>
      <c r="T171" s="8">
        <f>Segments_Y!X45/1000000</f>
        <v>0</v>
      </c>
      <c r="U171" s="14"/>
      <c r="V171" s="14"/>
      <c r="W171" s="14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3330-3DE6-4D96-844E-C0B05F597A3B}">
  <sheetPr codeName="Sheet11">
    <tabColor theme="9" tint="0.79998168889431442"/>
  </sheetPr>
  <dimension ref="A1:BG201"/>
  <sheetViews>
    <sheetView tabSelected="1" workbookViewId="0">
      <selection activeCell="E21" sqref="E21"/>
    </sheetView>
  </sheetViews>
  <sheetFormatPr defaultRowHeight="14.5" x14ac:dyDescent="0.35"/>
  <cols>
    <col min="1" max="1" width="14.1796875" customWidth="1"/>
    <col min="2" max="2" width="16" customWidth="1"/>
    <col min="3" max="3" width="38.54296875" bestFit="1" customWidth="1"/>
    <col min="4" max="4" width="34.90625" customWidth="1"/>
    <col min="5" max="5" width="22.453125" bestFit="1" customWidth="1"/>
    <col min="6" max="6" width="12.6328125" customWidth="1"/>
    <col min="7" max="10" width="9.6328125" bestFit="1" customWidth="1"/>
    <col min="11" max="11" width="9.7265625" customWidth="1"/>
    <col min="12" max="39" width="9.6328125" bestFit="1" customWidth="1"/>
    <col min="40" max="40" width="10.1796875" bestFit="1" customWidth="1"/>
    <col min="41" max="59" width="9.6328125" bestFit="1" customWidth="1"/>
  </cols>
  <sheetData>
    <row r="1" spans="1:59" x14ac:dyDescent="0.35">
      <c r="A1" s="5" t="s">
        <v>149</v>
      </c>
      <c r="B1" s="5" t="s">
        <v>150</v>
      </c>
      <c r="C1" s="5" t="s">
        <v>151</v>
      </c>
      <c r="D1" s="5" t="s">
        <v>152</v>
      </c>
      <c r="E1" s="5">
        <v>2010</v>
      </c>
      <c r="F1" s="5">
        <v>2011</v>
      </c>
      <c r="G1" s="5">
        <v>2012</v>
      </c>
      <c r="H1" s="5">
        <v>2013</v>
      </c>
      <c r="I1" s="5">
        <v>2014</v>
      </c>
      <c r="J1" s="5">
        <v>2015</v>
      </c>
      <c r="K1" s="5">
        <v>2016</v>
      </c>
      <c r="L1" s="5">
        <v>2017</v>
      </c>
      <c r="M1" s="5">
        <v>2018</v>
      </c>
      <c r="N1" s="5">
        <v>2019</v>
      </c>
      <c r="O1" s="5">
        <v>2020</v>
      </c>
      <c r="P1" s="5">
        <v>2021</v>
      </c>
      <c r="Q1" s="5">
        <v>2022</v>
      </c>
      <c r="R1" s="5">
        <v>2023</v>
      </c>
      <c r="S1" s="5">
        <v>2024</v>
      </c>
      <c r="T1" s="5">
        <v>2025</v>
      </c>
    </row>
    <row r="2" spans="1:59" x14ac:dyDescent="0.35">
      <c r="A2" s="6" t="s">
        <v>14</v>
      </c>
      <c r="B2" s="6" t="str">
        <f>VLOOKUP(A2,References!$A$2:$B$11,2,FALSE)</f>
        <v>BSFR AB Equity</v>
      </c>
      <c r="C2" s="6" t="s">
        <v>133</v>
      </c>
      <c r="D2" s="6" t="s">
        <v>117</v>
      </c>
      <c r="E2" s="8">
        <f>_xll.BDH($B2,$D2,"CQ1 2010","","Dir=H","Per=Y","Days=A","Dts=H","cols=14;rows=1")</f>
        <v>10864.136</v>
      </c>
      <c r="F2" s="8">
        <v>18115.581999999999</v>
      </c>
      <c r="G2" s="8">
        <v>15233.244000000001</v>
      </c>
      <c r="H2" s="8">
        <v>18139.602999999999</v>
      </c>
      <c r="I2" s="8">
        <v>20013.841</v>
      </c>
      <c r="J2" s="8">
        <v>9768.2839999999997</v>
      </c>
      <c r="K2" s="8">
        <v>20344.108</v>
      </c>
      <c r="L2" s="8">
        <v>22393.237000000001</v>
      </c>
      <c r="M2" s="8">
        <v>20925.86</v>
      </c>
      <c r="N2" s="8">
        <v>9117.3359999999993</v>
      </c>
      <c r="O2" s="8">
        <v>10548.398999999999</v>
      </c>
      <c r="P2" s="8">
        <v>9795.0679999999993</v>
      </c>
      <c r="Q2" s="8">
        <v>11325.585999999999</v>
      </c>
      <c r="R2" s="8">
        <v>11325.585999999999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</row>
    <row r="3" spans="1:59" x14ac:dyDescent="0.35">
      <c r="A3" s="6" t="str">
        <f>A2</f>
        <v>BSF</v>
      </c>
      <c r="B3" s="6" t="str">
        <f>VLOOKUP(A3,References!$A$2:$B$11,2,FALSE)</f>
        <v>BSFR AB Equity</v>
      </c>
      <c r="C3" s="6" t="s">
        <v>134</v>
      </c>
      <c r="D3" s="6" t="s">
        <v>118</v>
      </c>
      <c r="E3" s="8">
        <f>_xll.BDH($B3,$D3,"CQ1 2010","","Dir=H","Per=Y","Days=A","Dts=H","cols=14;rows=1")</f>
        <v>19840.715</v>
      </c>
      <c r="F3" s="8">
        <v>16669.276999999998</v>
      </c>
      <c r="G3" s="8">
        <v>27497.999</v>
      </c>
      <c r="H3" s="8">
        <v>34298.873</v>
      </c>
      <c r="I3" s="8">
        <v>45102.281000000003</v>
      </c>
      <c r="J3" s="8">
        <v>28418.518</v>
      </c>
      <c r="K3" s="8">
        <v>24074.379000000001</v>
      </c>
      <c r="L3" s="8">
        <v>25324.895</v>
      </c>
      <c r="M3" s="8">
        <v>28371.98</v>
      </c>
      <c r="N3" s="8">
        <v>31453.778999999999</v>
      </c>
      <c r="O3" s="8">
        <v>37678.641000000003</v>
      </c>
      <c r="P3" s="8">
        <v>43858.241000000002</v>
      </c>
      <c r="Q3" s="8">
        <v>44517.548999999999</v>
      </c>
      <c r="R3" s="8">
        <v>44517.548999999999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</row>
    <row r="4" spans="1:59" x14ac:dyDescent="0.35">
      <c r="A4" s="6" t="str">
        <f t="shared" ref="A4:A21" si="0">A3</f>
        <v>BSF</v>
      </c>
      <c r="B4" s="6" t="str">
        <f>VLOOKUP(A4,References!$A$2:$B$11,2,FALSE)</f>
        <v>BSFR AB Equity</v>
      </c>
      <c r="C4" s="6" t="s">
        <v>135</v>
      </c>
      <c r="D4" s="6" t="s">
        <v>119</v>
      </c>
      <c r="E4" s="8">
        <f>_xll.BDH($B4,$D4,"CQ1 2010","","Dir=H","Per=Y","Days=A","Dts=H","cols=14;rows=1")</f>
        <v>67947.27</v>
      </c>
      <c r="F4" s="8">
        <v>76567.293999999994</v>
      </c>
      <c r="G4" s="8">
        <v>86346.338000000003</v>
      </c>
      <c r="H4" s="8">
        <v>94997.876999999993</v>
      </c>
      <c r="I4" s="8">
        <v>101167.734</v>
      </c>
      <c r="J4" s="8">
        <v>114623.91899999999</v>
      </c>
      <c r="K4" s="8">
        <v>119253.027</v>
      </c>
      <c r="L4" s="8">
        <v>109827.075</v>
      </c>
      <c r="M4" s="8">
        <v>107544.03</v>
      </c>
      <c r="N4" s="8">
        <v>107970.558</v>
      </c>
      <c r="O4" s="8">
        <v>108514.11</v>
      </c>
      <c r="P4" s="8">
        <v>121282.954</v>
      </c>
      <c r="Q4" s="8">
        <v>130156.44</v>
      </c>
      <c r="R4" s="8">
        <v>130156.44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59" x14ac:dyDescent="0.35">
      <c r="A5" s="6" t="str">
        <f t="shared" si="0"/>
        <v>BSF</v>
      </c>
      <c r="B5" s="6" t="str">
        <f>VLOOKUP(A5,References!$A$2:$B$11,2,FALSE)</f>
        <v>BSFR AB Equity</v>
      </c>
      <c r="C5" s="6" t="s">
        <v>136</v>
      </c>
      <c r="D5" s="6" t="s">
        <v>120</v>
      </c>
      <c r="E5" s="8">
        <f>_xll.BDH($B5,$D5,"CQ1 2010","","Dir=H","Per=Y","Days=A","Dts=H","cols=14;rows=1")</f>
        <v>8113.2219999999998</v>
      </c>
      <c r="F5" s="8">
        <v>10776.513000000001</v>
      </c>
      <c r="G5" s="8">
        <v>10969.357</v>
      </c>
      <c r="H5" s="8">
        <v>10751.334999999999</v>
      </c>
      <c r="I5" s="8">
        <v>9544.6579999999994</v>
      </c>
      <c r="J5" s="8">
        <v>10354.764999999999</v>
      </c>
      <c r="K5" s="8">
        <v>11502.696</v>
      </c>
      <c r="L5" s="8">
        <v>12115.717000000001</v>
      </c>
      <c r="M5" s="8">
        <v>13522.791999999999</v>
      </c>
      <c r="N5" s="8">
        <v>18045.329000000002</v>
      </c>
      <c r="O5" s="8">
        <v>22977.145</v>
      </c>
      <c r="P5" s="8">
        <v>27404.38</v>
      </c>
      <c r="Q5" s="8">
        <v>29685.703000000001</v>
      </c>
      <c r="R5" s="8">
        <v>29685.703000000001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</row>
    <row r="6" spans="1:59" x14ac:dyDescent="0.35">
      <c r="A6" s="6" t="str">
        <f t="shared" si="0"/>
        <v>BSF</v>
      </c>
      <c r="B6" s="6" t="str">
        <f>VLOOKUP(A6,References!$A$2:$B$11,2,FALSE)</f>
        <v>BSFR AB Equity</v>
      </c>
      <c r="C6" s="6" t="s">
        <v>137</v>
      </c>
      <c r="D6" s="6" t="s">
        <v>121</v>
      </c>
      <c r="E6" s="8">
        <f>_xll.BDH($B6,$D6,"CQ1 2010","","Dir=H","Per=Y","Days=A","Dts=H","cols=14;rows=1")</f>
        <v>82469.504000000001</v>
      </c>
      <c r="F6" s="8">
        <v>93863.771999999997</v>
      </c>
      <c r="G6" s="8">
        <v>104337.667</v>
      </c>
      <c r="H6" s="8">
        <v>113525.211</v>
      </c>
      <c r="I6" s="8">
        <v>118843.864</v>
      </c>
      <c r="J6" s="8">
        <v>126108.40300000001</v>
      </c>
      <c r="K6" s="8">
        <v>132462.62</v>
      </c>
      <c r="L6" s="8">
        <v>125364.833</v>
      </c>
      <c r="M6" s="8">
        <v>124691.988</v>
      </c>
      <c r="N6" s="8">
        <v>129433.38400000001</v>
      </c>
      <c r="O6" s="8">
        <v>135257.845</v>
      </c>
      <c r="P6" s="8">
        <v>152545.58300000001</v>
      </c>
      <c r="Q6" s="8">
        <v>164012.06700000001</v>
      </c>
      <c r="R6" s="8">
        <v>164012.06700000001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</row>
    <row r="7" spans="1:59" x14ac:dyDescent="0.35">
      <c r="A7" s="6" t="str">
        <f t="shared" si="0"/>
        <v>BSF</v>
      </c>
      <c r="B7" s="6" t="str">
        <f>VLOOKUP(A7,References!$A$2:$B$11,2,FALSE)</f>
        <v>BSFR AB Equity</v>
      </c>
      <c r="C7" s="6" t="s">
        <v>138</v>
      </c>
      <c r="D7" s="6" t="s">
        <v>122</v>
      </c>
      <c r="E7" s="8">
        <f>_xll.BDH($B7,$D7,"CQ1 2010","","Dir=H","Per=Y","Days=A","Dts=H","cols=14;rows=1")</f>
        <v>1492.9169999999999</v>
      </c>
      <c r="F7" s="8">
        <v>1538.73</v>
      </c>
      <c r="G7" s="8">
        <v>1552.2950000000001</v>
      </c>
      <c r="H7" s="8">
        <v>2218.3069999999998</v>
      </c>
      <c r="I7" s="8">
        <v>2303.1799999999998</v>
      </c>
      <c r="J7" s="8">
        <v>2338.9459999999999</v>
      </c>
      <c r="K7" s="8">
        <v>3004.7510000000002</v>
      </c>
      <c r="L7" s="8">
        <v>3424.4389999999999</v>
      </c>
      <c r="M7" s="8">
        <v>4060.3539999999998</v>
      </c>
      <c r="N7" s="8">
        <v>3708.288</v>
      </c>
      <c r="O7" s="8">
        <v>4693.01</v>
      </c>
      <c r="P7" s="8">
        <v>4732.8239999999996</v>
      </c>
      <c r="Q7" s="8">
        <v>5000.5420000000004</v>
      </c>
      <c r="R7" s="8">
        <v>5000.5420000000004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</row>
    <row r="8" spans="1:59" x14ac:dyDescent="0.35">
      <c r="A8" s="6" t="str">
        <f t="shared" si="0"/>
        <v>BSF</v>
      </c>
      <c r="B8" s="6" t="str">
        <f>VLOOKUP(A8,References!$A$2:$B$11,2,FALSE)</f>
        <v>BSFR AB Equity</v>
      </c>
      <c r="C8" s="6" t="s">
        <v>139</v>
      </c>
      <c r="D8" s="6" t="s">
        <v>123</v>
      </c>
      <c r="E8" s="8">
        <f>_xll.BDH($B8,$D8,"CQ1 2010","","Dir=H","Per=Y","Days=A","Dts=H","cols=14;rows=1")</f>
        <v>80976.587</v>
      </c>
      <c r="F8" s="8">
        <v>92325.042000000001</v>
      </c>
      <c r="G8" s="8">
        <v>102785.372</v>
      </c>
      <c r="H8" s="8">
        <v>111306.90399999999</v>
      </c>
      <c r="I8" s="8">
        <v>116540.68399999999</v>
      </c>
      <c r="J8" s="8">
        <v>123769.45699999999</v>
      </c>
      <c r="K8" s="8">
        <v>129457.86900000001</v>
      </c>
      <c r="L8" s="8">
        <v>121940.394</v>
      </c>
      <c r="M8" s="8">
        <v>120631.63400000001</v>
      </c>
      <c r="N8" s="8">
        <v>125725.09600000001</v>
      </c>
      <c r="O8" s="8">
        <v>130564.83500000001</v>
      </c>
      <c r="P8" s="8">
        <v>147812.75899999999</v>
      </c>
      <c r="Q8" s="8">
        <v>159011.52499999999</v>
      </c>
      <c r="R8" s="8">
        <v>159011.52499999999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</row>
    <row r="9" spans="1:59" x14ac:dyDescent="0.35">
      <c r="A9" s="6" t="str">
        <f t="shared" si="0"/>
        <v>BSF</v>
      </c>
      <c r="B9" s="6" t="str">
        <f>VLOOKUP(A9,References!$A$2:$B$11,2,FALSE)</f>
        <v>BSFR AB Equity</v>
      </c>
      <c r="C9" s="6" t="s">
        <v>140</v>
      </c>
      <c r="D9" s="6" t="s">
        <v>124</v>
      </c>
      <c r="E9" s="8">
        <f>_xll.BDH($B9,$D9,"CQ1 2010","","Dir=H","Per=Y","Days=A","Dts=H","cols=14;rows=1")</f>
        <v>123218.33</v>
      </c>
      <c r="F9" s="8">
        <v>140479.95800000001</v>
      </c>
      <c r="G9" s="8">
        <v>157777.302</v>
      </c>
      <c r="H9" s="8">
        <v>170056.674</v>
      </c>
      <c r="I9" s="8">
        <v>188776.90299999999</v>
      </c>
      <c r="J9" s="8">
        <v>183724.28099999999</v>
      </c>
      <c r="K9" s="8">
        <v>203428.709</v>
      </c>
      <c r="L9" s="8">
        <v>192928.88099999999</v>
      </c>
      <c r="M9" s="8">
        <v>190250.277</v>
      </c>
      <c r="N9" s="8">
        <v>178148.57699999999</v>
      </c>
      <c r="O9" s="8">
        <v>194073.584</v>
      </c>
      <c r="P9" s="8">
        <v>215802.02600000001</v>
      </c>
      <c r="Q9" s="8">
        <v>232078.11900000001</v>
      </c>
      <c r="R9" s="8">
        <v>232078.11900000001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</row>
    <row r="10" spans="1:59" x14ac:dyDescent="0.35">
      <c r="A10" s="6" t="str">
        <f t="shared" si="0"/>
        <v>BSF</v>
      </c>
      <c r="B10" s="6" t="str">
        <f>VLOOKUP(A10,References!$A$2:$B$11,2,FALSE)</f>
        <v>BSFR AB Equity</v>
      </c>
      <c r="C10" s="6" t="s">
        <v>191</v>
      </c>
      <c r="D10" s="6" t="s">
        <v>216</v>
      </c>
      <c r="E10" s="8">
        <f>Segments_Y!I4/1000000</f>
        <v>14203.918</v>
      </c>
      <c r="F10" s="8">
        <f>Segments_Y!J4/1000000</f>
        <v>16802.118999999999</v>
      </c>
      <c r="G10" s="8">
        <f>Segments_Y!K4/1000000</f>
        <v>15769.665999999999</v>
      </c>
      <c r="H10" s="8">
        <f>Segments_Y!L4/1000000</f>
        <v>16006.414000000001</v>
      </c>
      <c r="I10" s="8">
        <f>Segments_Y!M4/1000000</f>
        <v>14190.365</v>
      </c>
      <c r="J10" s="8">
        <f>Segments_Y!N4/1000000</f>
        <v>15977.791999999999</v>
      </c>
      <c r="K10" s="8">
        <f>Segments_Y!O4/1000000</f>
        <v>16500.468000000001</v>
      </c>
      <c r="L10" s="8">
        <f>Segments_Y!P4/1000000</f>
        <v>17791.035</v>
      </c>
      <c r="M10" s="8">
        <f>Segments_Y!Q4/1000000</f>
        <v>19763.892</v>
      </c>
      <c r="N10" s="8">
        <f>Segments_Y!R4/1000000</f>
        <v>23704.697</v>
      </c>
      <c r="O10" s="8">
        <f>Segments_Y!S4/1000000</f>
        <v>29086.054</v>
      </c>
      <c r="P10" s="8">
        <f>Segments_Y!T4/1000000</f>
        <v>34195.495999999999</v>
      </c>
      <c r="Q10" s="8">
        <f>Segments_Y!U4/1000000</f>
        <v>38411.305</v>
      </c>
      <c r="R10" s="8" t="e">
        <f>Segments_Y!V4/1000000</f>
        <v>#N/A</v>
      </c>
      <c r="S10" s="8">
        <f>Segments_Y!W4/1000000</f>
        <v>0</v>
      </c>
      <c r="T10" s="8">
        <f>Segments_Y!X4/1000000</f>
        <v>0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</row>
    <row r="11" spans="1:59" x14ac:dyDescent="0.35">
      <c r="A11" s="6" t="str">
        <f t="shared" si="0"/>
        <v>BSF</v>
      </c>
      <c r="B11" s="6" t="str">
        <f>VLOOKUP(A11,References!$A$2:$B$11,2,FALSE)</f>
        <v>BSFR AB Equity</v>
      </c>
      <c r="C11" s="6" t="s">
        <v>190</v>
      </c>
      <c r="D11" s="6" t="s">
        <v>216</v>
      </c>
      <c r="E11" s="8">
        <f>Segments_Y!I5/1000000</f>
        <v>71821.357999999993</v>
      </c>
      <c r="F11" s="8">
        <f>Segments_Y!J5/1000000</f>
        <v>79965.066000000006</v>
      </c>
      <c r="G11" s="8">
        <f>Segments_Y!K5/1000000</f>
        <v>90979.517000000007</v>
      </c>
      <c r="H11" s="8">
        <f>Segments_Y!L5/1000000</f>
        <v>98733.562000000005</v>
      </c>
      <c r="I11" s="8">
        <f>Segments_Y!M5/1000000</f>
        <v>105680.567</v>
      </c>
      <c r="J11" s="8">
        <f>Segments_Y!N5/1000000</f>
        <v>110465.599</v>
      </c>
      <c r="K11" s="8">
        <f>Segments_Y!O5/1000000</f>
        <v>116504.685</v>
      </c>
      <c r="L11" s="8">
        <f>Segments_Y!P5/1000000</f>
        <v>107093.458</v>
      </c>
      <c r="M11" s="8">
        <f>Segments_Y!Q5/1000000</f>
        <v>102522.524</v>
      </c>
      <c r="N11" s="8">
        <f>Segments_Y!R5/1000000</f>
        <v>103245.226</v>
      </c>
      <c r="O11" s="8">
        <f>Segments_Y!S5/1000000</f>
        <v>102506.558</v>
      </c>
      <c r="P11" s="8">
        <f>Segments_Y!T5/1000000</f>
        <v>114226.14599999999</v>
      </c>
      <c r="Q11" s="8">
        <f>Segments_Y!U5/1000000</f>
        <v>122840.81</v>
      </c>
      <c r="R11" s="8" t="e">
        <f>Segments_Y!V5/1000000</f>
        <v>#N/A</v>
      </c>
      <c r="S11" s="8">
        <f>Segments_Y!W5/1000000</f>
        <v>0</v>
      </c>
      <c r="T11" s="8">
        <f>Segments_Y!X5/1000000</f>
        <v>0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</row>
    <row r="12" spans="1:59" x14ac:dyDescent="0.35">
      <c r="A12" s="6" t="str">
        <f t="shared" si="0"/>
        <v>BSF</v>
      </c>
      <c r="B12" s="6" t="str">
        <f>VLOOKUP(A12,References!$A$2:$B$11,2,FALSE)</f>
        <v>BSFR AB Equity</v>
      </c>
      <c r="C12" s="6" t="s">
        <v>147</v>
      </c>
      <c r="D12" s="6" t="s">
        <v>125</v>
      </c>
      <c r="E12" s="8">
        <f>_xll.BDH($B12,$D12,"CQ1 2010","","Dir=H","Per=Y","Days=A","Dts=H","cols=14;rows=1")</f>
        <v>43231.502</v>
      </c>
      <c r="F12" s="8">
        <v>51816.883000000002</v>
      </c>
      <c r="G12" s="8">
        <v>61805.381999999998</v>
      </c>
      <c r="H12" s="8">
        <v>82924.577999999994</v>
      </c>
      <c r="I12" s="8">
        <v>102369.25</v>
      </c>
      <c r="J12" s="8">
        <v>89112.001000000004</v>
      </c>
      <c r="K12" s="8">
        <v>88525.872000000003</v>
      </c>
      <c r="L12" s="8">
        <v>81474.078999999998</v>
      </c>
      <c r="M12" s="8">
        <v>67792.228000000003</v>
      </c>
      <c r="N12" s="8">
        <v>67732.501000000004</v>
      </c>
      <c r="O12" s="8">
        <v>79860.073000000004</v>
      </c>
      <c r="P12" s="8">
        <v>88999.785000000003</v>
      </c>
      <c r="Q12" s="8">
        <v>91181.331999999995</v>
      </c>
      <c r="R12" s="8">
        <v>91181.331999999995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</row>
    <row r="13" spans="1:59" x14ac:dyDescent="0.35">
      <c r="A13" s="6" t="str">
        <f t="shared" si="0"/>
        <v>BSF</v>
      </c>
      <c r="B13" s="6" t="str">
        <f>VLOOKUP(A13,References!$A$2:$B$11,2,FALSE)</f>
        <v>BSFR AB Equity</v>
      </c>
      <c r="C13" s="6" t="s">
        <v>146</v>
      </c>
      <c r="D13" s="6" t="s">
        <v>126</v>
      </c>
      <c r="E13" s="8">
        <f>_xll.BDH($B13,$D13,"CQ1 2010","","Dir=H","Per=Y","Days=A","Dts=H","cols=14;rows=1")</f>
        <v>47103.993000000002</v>
      </c>
      <c r="F13" s="8">
        <v>54463.892999999996</v>
      </c>
      <c r="G13" s="8">
        <v>50685.296000000002</v>
      </c>
      <c r="H13" s="8">
        <v>45508.718999999997</v>
      </c>
      <c r="I13" s="8">
        <v>38652.978000000003</v>
      </c>
      <c r="J13" s="8">
        <v>47843.05</v>
      </c>
      <c r="K13" s="8">
        <v>66291.290999999997</v>
      </c>
      <c r="L13" s="8">
        <v>65146.533000000003</v>
      </c>
      <c r="M13" s="8">
        <v>76229.88</v>
      </c>
      <c r="N13" s="8">
        <v>60070.762999999999</v>
      </c>
      <c r="O13" s="8">
        <v>41195.341999999997</v>
      </c>
      <c r="P13" s="8">
        <v>46972.241999999998</v>
      </c>
      <c r="Q13" s="8">
        <v>61329.095000000001</v>
      </c>
      <c r="R13" s="8">
        <v>61329.095000000001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</row>
    <row r="14" spans="1:59" x14ac:dyDescent="0.35">
      <c r="A14" s="6" t="str">
        <f t="shared" si="0"/>
        <v>BSF</v>
      </c>
      <c r="B14" s="6" t="str">
        <f>VLOOKUP(A14,References!$A$2:$B$11,2,FALSE)</f>
        <v>BSFR AB Equity</v>
      </c>
      <c r="C14" s="6" t="s">
        <v>141</v>
      </c>
      <c r="D14" s="6" t="s">
        <v>127</v>
      </c>
      <c r="E14" s="8">
        <f>_xll.BDH($B14,$D14,"CQ1 2010","","Dir=H","Per=Y","Days=A","Dts=H","cols=14;rows=1")</f>
        <v>93529.251000000004</v>
      </c>
      <c r="F14" s="8">
        <v>109963.41099999999</v>
      </c>
      <c r="G14" s="8">
        <v>115571.76700000001</v>
      </c>
      <c r="H14" s="8">
        <v>131601.18700000001</v>
      </c>
      <c r="I14" s="8">
        <v>145275.245</v>
      </c>
      <c r="J14" s="8">
        <v>141852.1</v>
      </c>
      <c r="K14" s="8">
        <v>158458.47200000001</v>
      </c>
      <c r="L14" s="8">
        <v>150954.18700000001</v>
      </c>
      <c r="M14" s="8">
        <v>148368.00399999999</v>
      </c>
      <c r="N14" s="8">
        <v>132837.50200000001</v>
      </c>
      <c r="O14" s="8">
        <v>127111.644</v>
      </c>
      <c r="P14" s="8">
        <v>141950.20800000001</v>
      </c>
      <c r="Q14" s="8">
        <v>157592.32000000001</v>
      </c>
      <c r="R14" s="8">
        <v>157592.32000000001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</row>
    <row r="15" spans="1:59" x14ac:dyDescent="0.35">
      <c r="A15" s="6" t="str">
        <f t="shared" si="0"/>
        <v>BSF</v>
      </c>
      <c r="B15" s="6" t="str">
        <f>VLOOKUP(A15,References!$A$2:$B$11,2,FALSE)</f>
        <v>BSFR AB Equity</v>
      </c>
      <c r="C15" s="6" t="s">
        <v>148</v>
      </c>
      <c r="D15" s="6" t="s">
        <v>128</v>
      </c>
      <c r="E15" s="8">
        <f>_xll.BDH($B15,$D15,"CQ1 2010","","Dir=H","Per=Y","Days=A","Dts=H","cols=14;rows=1")</f>
        <v>2312.9059999999999</v>
      </c>
      <c r="F15" s="8">
        <v>2063.748</v>
      </c>
      <c r="G15" s="8">
        <v>5662.4679999999998</v>
      </c>
      <c r="H15" s="8">
        <v>3667.893</v>
      </c>
      <c r="I15" s="8">
        <v>3863.482</v>
      </c>
      <c r="J15" s="8">
        <v>1557.19</v>
      </c>
      <c r="K15" s="8">
        <v>4288.5320000000002</v>
      </c>
      <c r="L15" s="8">
        <v>2963.2730000000001</v>
      </c>
      <c r="M15" s="8">
        <v>2145.4810000000002</v>
      </c>
      <c r="N15" s="8">
        <v>2372.14</v>
      </c>
      <c r="O15" s="8">
        <v>16792.213</v>
      </c>
      <c r="P15" s="8">
        <v>23853.857</v>
      </c>
      <c r="Q15" s="8">
        <v>16770.441999999999</v>
      </c>
      <c r="R15" s="8">
        <v>16770.441999999999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</row>
    <row r="16" spans="1:59" x14ac:dyDescent="0.35">
      <c r="A16" s="6" t="str">
        <f t="shared" si="0"/>
        <v>BSF</v>
      </c>
      <c r="B16" s="6" t="str">
        <f>VLOOKUP(A16,References!$A$2:$B$11,2,FALSE)</f>
        <v>BSFR AB Equity</v>
      </c>
      <c r="C16" s="6" t="s">
        <v>142</v>
      </c>
      <c r="D16" s="6" t="s">
        <v>129</v>
      </c>
      <c r="E16" s="8">
        <f>_xll.BDH($B16,$D16,"CQ1 2010","","Dir=H","Per=Y","Days=A","Dts=H","cols=14;rows=1")</f>
        <v>4893.7749999999996</v>
      </c>
      <c r="F16" s="8">
        <v>4229.5690000000004</v>
      </c>
      <c r="G16" s="8">
        <v>8908.3469999999998</v>
      </c>
      <c r="H16" s="8">
        <v>7130.1009999999997</v>
      </c>
      <c r="I16" s="8">
        <v>9131.0669999999991</v>
      </c>
      <c r="J16" s="8">
        <v>6720.2780000000002</v>
      </c>
      <c r="K16" s="8">
        <v>6726.1120000000001</v>
      </c>
      <c r="L16" s="8">
        <v>2002.5650000000001</v>
      </c>
      <c r="M16" s="8">
        <v>2003.34</v>
      </c>
      <c r="N16" s="8">
        <v>711.88800000000003</v>
      </c>
      <c r="O16" s="8">
        <v>702.16200000000003</v>
      </c>
      <c r="P16" s="8">
        <v>755.86900000000003</v>
      </c>
      <c r="Q16" s="8">
        <v>5234.3729999999996</v>
      </c>
      <c r="R16" s="8">
        <v>5234.3729999999996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</row>
    <row r="17" spans="1:59" x14ac:dyDescent="0.35">
      <c r="A17" s="6" t="str">
        <f t="shared" si="0"/>
        <v>BSF</v>
      </c>
      <c r="B17" s="6" t="str">
        <f>VLOOKUP(A17,References!$A$2:$B$11,2,FALSE)</f>
        <v>BSFR AB Equity</v>
      </c>
      <c r="C17" s="6" t="s">
        <v>143</v>
      </c>
      <c r="D17" s="6" t="s">
        <v>130</v>
      </c>
      <c r="E17" s="8">
        <f>_xll.BDH($B17,$D17,"CQ1 2010","","Dir=H","Per=Y","Days=A","Dts=H","cols=14;rows=1")</f>
        <v>105195.28200000001</v>
      </c>
      <c r="F17" s="8">
        <v>120824.63099999999</v>
      </c>
      <c r="G17" s="8">
        <v>135090.484</v>
      </c>
      <c r="H17" s="8">
        <v>146840.04300000001</v>
      </c>
      <c r="I17" s="8">
        <v>162305.56599999999</v>
      </c>
      <c r="J17" s="8">
        <v>156240.48000000001</v>
      </c>
      <c r="K17" s="8">
        <v>173729.70600000001</v>
      </c>
      <c r="L17" s="8">
        <v>161267.5</v>
      </c>
      <c r="M17" s="8">
        <v>159388.32699999999</v>
      </c>
      <c r="N17" s="8">
        <v>145201.859</v>
      </c>
      <c r="O17" s="8">
        <v>155437.639</v>
      </c>
      <c r="P17" s="8">
        <v>176116.356</v>
      </c>
      <c r="Q17" s="8">
        <v>193332.79399999999</v>
      </c>
      <c r="R17" s="8">
        <v>193332.79399999999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</row>
    <row r="18" spans="1:59" x14ac:dyDescent="0.35">
      <c r="A18" s="6" t="str">
        <f t="shared" si="0"/>
        <v>BSF</v>
      </c>
      <c r="B18" s="6" t="str">
        <f>VLOOKUP(A18,References!$A$2:$B$11,2,FALSE)</f>
        <v>BSFR AB Equity</v>
      </c>
      <c r="C18" s="6" t="s">
        <v>223</v>
      </c>
      <c r="D18" s="6" t="s">
        <v>216</v>
      </c>
      <c r="E18" s="8">
        <f>Segments_Y!I6/1000000</f>
        <v>40584.923999999999</v>
      </c>
      <c r="F18" s="8">
        <f>Segments_Y!J6/1000000</f>
        <v>45950.747000000003</v>
      </c>
      <c r="G18" s="8">
        <f>Segments_Y!K6/1000000</f>
        <v>53797.177000000003</v>
      </c>
      <c r="H18" s="8">
        <f>Segments_Y!L6/1000000</f>
        <v>66101.013000000006</v>
      </c>
      <c r="I18" s="8">
        <f>Segments_Y!M6/1000000</f>
        <v>70327.831999999995</v>
      </c>
      <c r="J18" s="8">
        <f>Segments_Y!N6/1000000</f>
        <v>77454.528999999995</v>
      </c>
      <c r="K18" s="8">
        <f>Segments_Y!O6/1000000</f>
        <v>82875.331000000006</v>
      </c>
      <c r="L18" s="8">
        <f>Segments_Y!P6/1000000</f>
        <v>71996.172000000006</v>
      </c>
      <c r="M18" s="8">
        <f>Segments_Y!Q6/1000000</f>
        <v>70767.490000000005</v>
      </c>
      <c r="N18" s="8">
        <f>Segments_Y!R6/1000000</f>
        <v>70547.235000000001</v>
      </c>
      <c r="O18" s="8">
        <f>Segments_Y!S6/1000000</f>
        <v>74966.55</v>
      </c>
      <c r="P18" s="8">
        <f>Segments_Y!T6/1000000</f>
        <v>81535.61</v>
      </c>
      <c r="Q18" s="8">
        <f>Segments_Y!U6/1000000</f>
        <v>78542.043000000005</v>
      </c>
      <c r="R18" s="8" t="e">
        <f>Segments_Y!V6/1000000</f>
        <v>#N/A</v>
      </c>
      <c r="S18" s="8">
        <f>Segments_Y!W6/1000000</f>
        <v>0</v>
      </c>
      <c r="T18" s="8">
        <f>Segments_Y!X6/1000000</f>
        <v>0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</row>
    <row r="19" spans="1:59" x14ac:dyDescent="0.35">
      <c r="A19" s="6" t="str">
        <f t="shared" si="0"/>
        <v>BSF</v>
      </c>
      <c r="B19" s="6" t="str">
        <f>VLOOKUP(A19,References!$A$2:$B$11,2,FALSE)</f>
        <v>BSFR AB Equity</v>
      </c>
      <c r="C19" s="6" t="s">
        <v>224</v>
      </c>
      <c r="D19" s="6" t="s">
        <v>216</v>
      </c>
      <c r="E19" s="8">
        <f>Segments_Y!I7/1000000</f>
        <v>53587.463000000003</v>
      </c>
      <c r="F19" s="8">
        <f>Segments_Y!J7/1000000</f>
        <v>64017.307000000001</v>
      </c>
      <c r="G19" s="8">
        <f>Segments_Y!K7/1000000</f>
        <v>61828.944000000003</v>
      </c>
      <c r="H19" s="8">
        <f>Segments_Y!L7/1000000</f>
        <v>65806.673999999999</v>
      </c>
      <c r="I19" s="8">
        <f>Segments_Y!M7/1000000</f>
        <v>75836.736999999994</v>
      </c>
      <c r="J19" s="8">
        <f>Segments_Y!N7/1000000</f>
        <v>65059.258999999998</v>
      </c>
      <c r="K19" s="8">
        <f>Segments_Y!O7/1000000</f>
        <v>72637.713000000003</v>
      </c>
      <c r="L19" s="8">
        <f>Segments_Y!P7/1000000</f>
        <v>80341.09</v>
      </c>
      <c r="M19" s="8">
        <f>Segments_Y!Q7/1000000</f>
        <v>78633.092999999993</v>
      </c>
      <c r="N19" s="8">
        <f>Segments_Y!R7/1000000</f>
        <v>64397.000999999997</v>
      </c>
      <c r="O19" s="8">
        <f>Segments_Y!S7/1000000</f>
        <v>54368.110999999997</v>
      </c>
      <c r="P19" s="8">
        <f>Segments_Y!T7/1000000</f>
        <v>62773.053</v>
      </c>
      <c r="Q19" s="8">
        <f>Segments_Y!U7/1000000</f>
        <v>81980.543999999994</v>
      </c>
      <c r="R19" s="8" t="e">
        <f>Segments_Y!V7/1000000</f>
        <v>#N/A</v>
      </c>
      <c r="S19" s="8">
        <f>Segments_Y!W7/1000000</f>
        <v>0</v>
      </c>
      <c r="T19" s="8">
        <f>Segments_Y!X7/1000000</f>
        <v>0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</row>
    <row r="20" spans="1:59" x14ac:dyDescent="0.35">
      <c r="A20" s="6" t="str">
        <f>A17</f>
        <v>BSF</v>
      </c>
      <c r="B20" s="6" t="str">
        <f>VLOOKUP(A20,References!$A$2:$B$11,2,FALSE)</f>
        <v>BSFR AB Equity</v>
      </c>
      <c r="C20" s="6" t="s">
        <v>144</v>
      </c>
      <c r="D20" s="6" t="s">
        <v>131</v>
      </c>
      <c r="E20" s="8">
        <f>_xll.BDH($B20,$D20,"CQ1 2010","","Dir=H","Per=Y","Days=A","Dts=H","cols=14;rows=1")</f>
        <v>2169.5880000000002</v>
      </c>
      <c r="F20" s="8">
        <v>3764.4670000000001</v>
      </c>
      <c r="G20" s="8">
        <v>3407.7829999999999</v>
      </c>
      <c r="H20" s="8">
        <v>3884.748</v>
      </c>
      <c r="I20" s="8">
        <v>2251.66</v>
      </c>
      <c r="J20" s="8">
        <v>3886.0419999999999</v>
      </c>
      <c r="K20" s="8">
        <v>5139.4279999999999</v>
      </c>
      <c r="L20" s="8">
        <v>6628.9629999999997</v>
      </c>
      <c r="M20" s="8">
        <v>5249.6130000000003</v>
      </c>
      <c r="N20" s="8">
        <v>5945.8810000000003</v>
      </c>
      <c r="O20" s="8">
        <v>7433.2629999999999</v>
      </c>
      <c r="P20" s="8">
        <v>8398.8870000000006</v>
      </c>
      <c r="Q20" s="8">
        <v>9768.0049999999992</v>
      </c>
      <c r="R20" s="8">
        <v>9768.0049999999992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</row>
    <row r="21" spans="1:59" x14ac:dyDescent="0.35">
      <c r="A21" s="7" t="str">
        <f t="shared" si="0"/>
        <v>BSF</v>
      </c>
      <c r="B21" s="7" t="str">
        <f>VLOOKUP(A21,References!$A$2:$B$11,2,FALSE)</f>
        <v>BSFR AB Equity</v>
      </c>
      <c r="C21" s="7" t="s">
        <v>145</v>
      </c>
      <c r="D21" s="7" t="s">
        <v>132</v>
      </c>
      <c r="E21" s="11">
        <f>_xll.BDH($B21,$D21,"CQ1 2010","","Dir=H","Per=Y","Days=A","Dts=H","cols=14;rows=1")</f>
        <v>18023.047999999999</v>
      </c>
      <c r="F21" s="11">
        <v>19655.327000000001</v>
      </c>
      <c r="G21" s="11">
        <v>22686.817999999999</v>
      </c>
      <c r="H21" s="11">
        <v>23216.631000000001</v>
      </c>
      <c r="I21" s="11">
        <v>26471.337</v>
      </c>
      <c r="J21" s="11">
        <v>27483.800999999999</v>
      </c>
      <c r="K21" s="11">
        <v>29699.003000000001</v>
      </c>
      <c r="L21" s="11">
        <v>31661.381000000001</v>
      </c>
      <c r="M21" s="11">
        <v>30861.95</v>
      </c>
      <c r="N21" s="11">
        <v>32946.718000000001</v>
      </c>
      <c r="O21" s="11">
        <v>38635.945</v>
      </c>
      <c r="P21" s="11">
        <v>39685.67</v>
      </c>
      <c r="Q21" s="11">
        <v>38745.324999999997</v>
      </c>
      <c r="R21" s="11">
        <v>38745.324999999997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</row>
    <row r="22" spans="1:59" x14ac:dyDescent="0.35">
      <c r="A22" s="9" t="s">
        <v>16</v>
      </c>
      <c r="B22" s="9" t="str">
        <f>VLOOKUP(A22,References!$A$2:$B$11,2,FALSE)</f>
        <v>ALINMA AB Equity</v>
      </c>
      <c r="C22" s="9" t="str">
        <f t="shared" ref="C22:C29" si="1">C2</f>
        <v>Cash and Cash Equivalents</v>
      </c>
      <c r="D22" s="9" t="s">
        <v>117</v>
      </c>
      <c r="E22" s="8">
        <f>_xll.BDH($B22,$D22,"CQ1 2010","","Dir=H","Per=Y","Days=A","Dts=H","cols=14;rows=1")</f>
        <v>657.59299999999996</v>
      </c>
      <c r="F22" s="8">
        <v>1412.7809999999999</v>
      </c>
      <c r="G22" s="8">
        <v>2764.9560000000001</v>
      </c>
      <c r="H22" s="8">
        <v>4972.4669999999996</v>
      </c>
      <c r="I22" s="8">
        <v>6065.8810000000003</v>
      </c>
      <c r="J22" s="8">
        <v>5132.7870000000003</v>
      </c>
      <c r="K22" s="8">
        <v>7105.665</v>
      </c>
      <c r="L22" s="8">
        <v>7299.3710000000001</v>
      </c>
      <c r="M22" s="8">
        <v>7359.6840000000002</v>
      </c>
      <c r="N22" s="8">
        <v>8039.7479999999996</v>
      </c>
      <c r="O22" s="8">
        <v>12207.742</v>
      </c>
      <c r="P22" s="8">
        <v>9177.2960000000003</v>
      </c>
      <c r="Q22" s="8">
        <v>9723.259</v>
      </c>
      <c r="R22" s="8">
        <v>9723.259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</row>
    <row r="23" spans="1:59" x14ac:dyDescent="0.35">
      <c r="A23" s="9" t="str">
        <f>A22</f>
        <v>Alinma</v>
      </c>
      <c r="B23" s="9" t="str">
        <f>VLOOKUP(A23,References!$A$2:$B$11,2,FALSE)</f>
        <v>ALINMA AB Equity</v>
      </c>
      <c r="C23" s="9" t="str">
        <f t="shared" si="1"/>
        <v>ST And LT Investments</v>
      </c>
      <c r="D23" s="9" t="s">
        <v>118</v>
      </c>
      <c r="E23" s="8">
        <f>_xll.BDH($B23,$D23,"CQ1 2010","","Dir=H","Per=Y","Days=A","Dts=H","cols=14;rows=1")</f>
        <v>2623.5889999999999</v>
      </c>
      <c r="F23" s="8">
        <v>3370.7809999999999</v>
      </c>
      <c r="G23" s="8">
        <v>1916.2560000000001</v>
      </c>
      <c r="H23" s="8">
        <v>5365.915</v>
      </c>
      <c r="I23" s="8">
        <v>8011.3980000000001</v>
      </c>
      <c r="J23" s="8">
        <v>6357.4089999999997</v>
      </c>
      <c r="K23" s="8">
        <v>6059.5330000000004</v>
      </c>
      <c r="L23" s="8">
        <v>14973.857</v>
      </c>
      <c r="M23" s="8">
        <v>18312.07</v>
      </c>
      <c r="N23" s="8">
        <v>23401.376</v>
      </c>
      <c r="O23" s="8">
        <v>29444.975999999999</v>
      </c>
      <c r="P23" s="8">
        <v>33210.889000000003</v>
      </c>
      <c r="Q23" s="8">
        <v>38458.402999999998</v>
      </c>
      <c r="R23" s="8">
        <v>38458.402999999998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</row>
    <row r="24" spans="1:59" x14ac:dyDescent="0.35">
      <c r="A24" s="9" t="str">
        <f t="shared" ref="A24:A41" si="2">A23</f>
        <v>Alinma</v>
      </c>
      <c r="B24" s="9" t="str">
        <f>VLOOKUP(A24,References!$A$2:$B$11,2,FALSE)</f>
        <v>ALINMA AB Equity</v>
      </c>
      <c r="C24" s="9" t="str">
        <f t="shared" si="1"/>
        <v>Total Commercial Loans</v>
      </c>
      <c r="D24" s="9" t="s">
        <v>119</v>
      </c>
      <c r="E24" s="8">
        <f>_xll.BDH($B24,$D24,"CQ1 2010","","Dir=H","Per=Y","Days=A","Dts=H","cols=14;rows=1")</f>
        <v>9106.7950000000001</v>
      </c>
      <c r="F24" s="8">
        <v>13454.424999999999</v>
      </c>
      <c r="G24" s="8">
        <v>22066.432000000001</v>
      </c>
      <c r="H24" s="8">
        <v>23872.616000000002</v>
      </c>
      <c r="I24" s="8">
        <v>28672.845000000001</v>
      </c>
      <c r="J24" s="8">
        <v>31706.880000000001</v>
      </c>
      <c r="K24" s="8">
        <v>44161.196000000004</v>
      </c>
      <c r="L24" s="8">
        <v>65150.896999999997</v>
      </c>
      <c r="M24" s="8">
        <v>69203.983999999997</v>
      </c>
      <c r="N24" s="8">
        <v>75777.225000000006</v>
      </c>
      <c r="O24" s="8">
        <v>87699.406000000003</v>
      </c>
      <c r="P24" s="8">
        <v>100211.70600000001</v>
      </c>
      <c r="Q24" s="8">
        <v>110739.162</v>
      </c>
      <c r="R24" s="8">
        <v>110739.162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</row>
    <row r="25" spans="1:59" x14ac:dyDescent="0.35">
      <c r="A25" s="9" t="str">
        <f t="shared" si="2"/>
        <v>Alinma</v>
      </c>
      <c r="B25" s="9" t="str">
        <f>VLOOKUP(A25,References!$A$2:$B$11,2,FALSE)</f>
        <v>ALINMA AB Equity</v>
      </c>
      <c r="C25" s="9" t="str">
        <f t="shared" si="1"/>
        <v>Total Consumer Loans</v>
      </c>
      <c r="D25" s="9" t="s">
        <v>120</v>
      </c>
      <c r="E25" s="8">
        <f>_xll.BDH($B25,$D25,"CQ1 2010","","Dir=H","Per=Y","Days=A","Dts=H","cols=14;rows=1")</f>
        <v>1778.6089999999999</v>
      </c>
      <c r="F25" s="8">
        <v>4270.1719999999996</v>
      </c>
      <c r="G25" s="8">
        <v>6235.5280000000002</v>
      </c>
      <c r="H25" s="8">
        <v>9447.384</v>
      </c>
      <c r="I25" s="8">
        <v>11979.11</v>
      </c>
      <c r="J25" s="8">
        <v>13177.683999999999</v>
      </c>
      <c r="K25" s="8">
        <v>14310.543</v>
      </c>
      <c r="L25" s="8">
        <v>14601.022999999999</v>
      </c>
      <c r="M25" s="8">
        <v>15709.601000000001</v>
      </c>
      <c r="N25" s="8">
        <v>19766.197</v>
      </c>
      <c r="O25" s="8">
        <v>23944.056</v>
      </c>
      <c r="P25" s="8">
        <v>27818.476999999999</v>
      </c>
      <c r="Q25" s="8">
        <v>36814.135999999999</v>
      </c>
      <c r="R25" s="8">
        <v>36814.135999999999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</row>
    <row r="26" spans="1:59" x14ac:dyDescent="0.35">
      <c r="A26" s="9" t="str">
        <f t="shared" si="2"/>
        <v>Alinma</v>
      </c>
      <c r="B26" s="9" t="str">
        <f>VLOOKUP(A26,References!$A$2:$B$11,2,FALSE)</f>
        <v>ALINMA AB Equity</v>
      </c>
      <c r="C26" s="9" t="str">
        <f t="shared" si="1"/>
        <v>Total Loans</v>
      </c>
      <c r="D26" s="9" t="s">
        <v>121</v>
      </c>
      <c r="E26" s="8">
        <f>_xll.BDH($B26,$D26,"CQ1 2010","","Dir=H","Per=Y","Days=A","Dts=H","cols=14;rows=1")</f>
        <v>15596.25</v>
      </c>
      <c r="F26" s="8">
        <v>25380.467000000001</v>
      </c>
      <c r="G26" s="8">
        <v>37390.053</v>
      </c>
      <c r="H26" s="8">
        <v>45252.11</v>
      </c>
      <c r="I26" s="8">
        <v>54017.13</v>
      </c>
      <c r="J26" s="8">
        <v>57052.226999999999</v>
      </c>
      <c r="K26" s="8">
        <v>70885.748000000007</v>
      </c>
      <c r="L26" s="8">
        <v>80565.926999999996</v>
      </c>
      <c r="M26" s="8">
        <v>86190.236000000004</v>
      </c>
      <c r="N26" s="8">
        <v>97386.156000000003</v>
      </c>
      <c r="O26" s="8">
        <v>114496.44</v>
      </c>
      <c r="P26" s="8">
        <v>130312.204</v>
      </c>
      <c r="Q26" s="8">
        <v>150473.212</v>
      </c>
      <c r="R26" s="8">
        <v>150473.212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</row>
    <row r="27" spans="1:59" x14ac:dyDescent="0.35">
      <c r="A27" s="9" t="str">
        <f t="shared" si="2"/>
        <v>Alinma</v>
      </c>
      <c r="B27" s="9" t="str">
        <f>VLOOKUP(A27,References!$A$2:$B$11,2,FALSE)</f>
        <v>ALINMA AB Equity</v>
      </c>
      <c r="C27" s="9" t="str">
        <f t="shared" si="1"/>
        <v>Reserve for Loan Losses</v>
      </c>
      <c r="D27" s="9" t="s">
        <v>122</v>
      </c>
      <c r="E27" s="8">
        <f>_xll.BDH($B27,$D27,"CQ1 2010","","Dir=H","Per=Y","Days=A","Dts=H","cols=14;rows=1")</f>
        <v>3</v>
      </c>
      <c r="F27" s="8">
        <v>121.93300000000001</v>
      </c>
      <c r="G27" s="8">
        <v>203.553</v>
      </c>
      <c r="H27" s="8">
        <v>328.48700000000002</v>
      </c>
      <c r="I27" s="8">
        <v>380.149</v>
      </c>
      <c r="J27" s="8">
        <v>482.17599999999999</v>
      </c>
      <c r="K27" s="8">
        <v>573.79999999999995</v>
      </c>
      <c r="L27" s="8">
        <v>1503.33</v>
      </c>
      <c r="M27" s="8">
        <v>2301.0859999999998</v>
      </c>
      <c r="N27" s="8">
        <v>2584.7579999999998</v>
      </c>
      <c r="O27" s="8">
        <v>3300.8809999999999</v>
      </c>
      <c r="P27" s="8">
        <v>4040.7130000000002</v>
      </c>
      <c r="Q27" s="8">
        <v>3981.2559999999999</v>
      </c>
      <c r="R27" s="8">
        <v>3981.2559999999999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</row>
    <row r="28" spans="1:59" x14ac:dyDescent="0.35">
      <c r="A28" s="9" t="str">
        <f t="shared" si="2"/>
        <v>Alinma</v>
      </c>
      <c r="B28" s="9" t="str">
        <f>VLOOKUP(A28,References!$A$2:$B$11,2,FALSE)</f>
        <v>ALINMA AB Equity</v>
      </c>
      <c r="C28" s="9" t="str">
        <f t="shared" si="1"/>
        <v>Net Loans</v>
      </c>
      <c r="D28" s="9" t="s">
        <v>123</v>
      </c>
      <c r="E28" s="8">
        <f>_xll.BDH($B28,$D28,"CQ1 2010","","Dir=H","Per=Y","Days=A","Dts=H","cols=14;rows=1")</f>
        <v>15593.25</v>
      </c>
      <c r="F28" s="8">
        <v>25258.534</v>
      </c>
      <c r="G28" s="8">
        <v>37186.5</v>
      </c>
      <c r="H28" s="8">
        <v>44923.623</v>
      </c>
      <c r="I28" s="8">
        <v>53636.981</v>
      </c>
      <c r="J28" s="8">
        <v>56570.050999999999</v>
      </c>
      <c r="K28" s="8">
        <v>70311.948000000004</v>
      </c>
      <c r="L28" s="8">
        <v>79062.596999999994</v>
      </c>
      <c r="M28" s="8">
        <v>83889.15</v>
      </c>
      <c r="N28" s="8">
        <v>94801.398000000001</v>
      </c>
      <c r="O28" s="8">
        <v>111195.55899999999</v>
      </c>
      <c r="P28" s="8">
        <v>126271.49099999999</v>
      </c>
      <c r="Q28" s="8">
        <v>146491.95600000001</v>
      </c>
      <c r="R28" s="8">
        <v>146491.95600000001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</row>
    <row r="29" spans="1:59" x14ac:dyDescent="0.35">
      <c r="A29" s="9" t="str">
        <f t="shared" si="2"/>
        <v>Alinma</v>
      </c>
      <c r="B29" s="9" t="str">
        <f>VLOOKUP(A29,References!$A$2:$B$11,2,FALSE)</f>
        <v>ALINMA AB Equity</v>
      </c>
      <c r="C29" s="9" t="str">
        <f t="shared" si="1"/>
        <v>Total Assets</v>
      </c>
      <c r="D29" s="9" t="s">
        <v>124</v>
      </c>
      <c r="E29" s="8">
        <f>_xll.BDH($B29,$D29,"CQ1 2010","","Dir=H","Per=Y","Days=A","Dts=H","cols=14;rows=1")</f>
        <v>26668.737000000001</v>
      </c>
      <c r="F29" s="8">
        <v>36783.366000000002</v>
      </c>
      <c r="G29" s="8">
        <v>54014.453000000001</v>
      </c>
      <c r="H29" s="8">
        <v>63001.232000000004</v>
      </c>
      <c r="I29" s="8">
        <v>80861.858999999997</v>
      </c>
      <c r="J29" s="8">
        <v>88724.53</v>
      </c>
      <c r="K29" s="8">
        <v>104729.86</v>
      </c>
      <c r="L29" s="8">
        <v>114751.67600000001</v>
      </c>
      <c r="M29" s="8">
        <v>121537.97</v>
      </c>
      <c r="N29" s="8">
        <v>131839.44099999999</v>
      </c>
      <c r="O29" s="8">
        <v>156876.80300000001</v>
      </c>
      <c r="P29" s="8">
        <v>173476.084</v>
      </c>
      <c r="Q29" s="8">
        <v>200436.22899999999</v>
      </c>
      <c r="R29" s="8">
        <v>200436.22899999999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</row>
    <row r="30" spans="1:59" x14ac:dyDescent="0.35">
      <c r="A30" s="9" t="str">
        <f t="shared" si="2"/>
        <v>Alinma</v>
      </c>
      <c r="B30" s="9"/>
      <c r="C30" s="9" t="str">
        <f t="shared" ref="C30:C41" si="3">C10</f>
        <v>Retail Assets</v>
      </c>
      <c r="D30" s="9"/>
      <c r="E30" s="8">
        <f>Segments_Y!I10/1000000</f>
        <v>2031.326</v>
      </c>
      <c r="F30" s="8">
        <f>Segments_Y!J10/1000000</f>
        <v>4772.4390000000003</v>
      </c>
      <c r="G30" s="8">
        <f>Segments_Y!K10/1000000</f>
        <v>7522.86</v>
      </c>
      <c r="H30" s="8">
        <f>Segments_Y!L10/1000000</f>
        <v>11182.47</v>
      </c>
      <c r="I30" s="8">
        <f>Segments_Y!M10/1000000</f>
        <v>13550.763000000001</v>
      </c>
      <c r="J30" s="8">
        <f>Segments_Y!N10/1000000</f>
        <v>15466.259</v>
      </c>
      <c r="K30" s="8">
        <f>Segments_Y!O10/1000000</f>
        <v>17590.09</v>
      </c>
      <c r="L30" s="8">
        <f>Segments_Y!P10/1000000</f>
        <v>17703.057000000001</v>
      </c>
      <c r="M30" s="8">
        <f>Segments_Y!Q10/1000000</f>
        <v>15255.752</v>
      </c>
      <c r="N30" s="8">
        <f>Segments_Y!R10/1000000</f>
        <v>19175.78</v>
      </c>
      <c r="O30" s="8">
        <f>Segments_Y!S10/1000000</f>
        <v>22936.078000000001</v>
      </c>
      <c r="P30" s="8">
        <f>Segments_Y!T10/1000000</f>
        <v>26602.260999999999</v>
      </c>
      <c r="Q30" s="8">
        <f>Segments_Y!U10/1000000</f>
        <v>35600.567999999999</v>
      </c>
      <c r="R30" s="8" t="e">
        <f>Segments_Y!V10/1000000</f>
        <v>#N/A</v>
      </c>
      <c r="S30" s="8">
        <f>Segments_Y!W10/1000000</f>
        <v>0</v>
      </c>
      <c r="T30" s="8">
        <f>Segments_Y!X10/1000000</f>
        <v>0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</row>
    <row r="31" spans="1:59" x14ac:dyDescent="0.35">
      <c r="A31" s="9" t="str">
        <f t="shared" si="2"/>
        <v>Alinma</v>
      </c>
      <c r="B31" s="9"/>
      <c r="C31" s="9" t="str">
        <f t="shared" si="3"/>
        <v>Wholesale Assets</v>
      </c>
      <c r="D31" s="9"/>
      <c r="E31" s="8">
        <f>Segments_Y!I11/1000000</f>
        <v>13795.07</v>
      </c>
      <c r="F31" s="8">
        <f>Segments_Y!J11/1000000</f>
        <v>20997.338</v>
      </c>
      <c r="G31" s="8">
        <f>Segments_Y!K11/1000000</f>
        <v>32754.572</v>
      </c>
      <c r="H31" s="8">
        <f>Segments_Y!L11/1000000</f>
        <v>36953.160000000003</v>
      </c>
      <c r="I31" s="8">
        <f>Segments_Y!M11/1000000</f>
        <v>42998.934999999998</v>
      </c>
      <c r="J31" s="8">
        <f>Segments_Y!N11/1000000</f>
        <v>45380.328999999998</v>
      </c>
      <c r="K31" s="8">
        <f>Segments_Y!O11/1000000</f>
        <v>57566.502</v>
      </c>
      <c r="L31" s="8">
        <f>Segments_Y!P11/1000000</f>
        <v>65936.266000000003</v>
      </c>
      <c r="M31" s="8">
        <f>Segments_Y!Q11/1000000</f>
        <v>68208.751999999993</v>
      </c>
      <c r="N31" s="8">
        <f>Segments_Y!R11/1000000</f>
        <v>75263.313999999998</v>
      </c>
      <c r="O31" s="8">
        <f>Segments_Y!S11/1000000</f>
        <v>87670.881999999998</v>
      </c>
      <c r="P31" s="8">
        <f>Segments_Y!T11/1000000</f>
        <v>98764.554999999993</v>
      </c>
      <c r="Q31" s="8">
        <f>Segments_Y!U11/1000000</f>
        <v>109953.692</v>
      </c>
      <c r="R31" s="8" t="e">
        <f>Segments_Y!V11/1000000</f>
        <v>#N/A</v>
      </c>
      <c r="S31" s="8">
        <f>Segments_Y!W11/1000000</f>
        <v>0</v>
      </c>
      <c r="T31" s="8">
        <f>Segments_Y!X11/1000000</f>
        <v>0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</row>
    <row r="32" spans="1:59" x14ac:dyDescent="0.35">
      <c r="A32" s="9" t="str">
        <f t="shared" si="2"/>
        <v>Alinma</v>
      </c>
      <c r="B32" s="9" t="str">
        <f>VLOOKUP(A32,References!$A$2:$B$11,2,FALSE)</f>
        <v>ALINMA AB Equity</v>
      </c>
      <c r="C32" s="9" t="str">
        <f t="shared" si="3"/>
        <v>NCBDs</v>
      </c>
      <c r="D32" s="9" t="s">
        <v>125</v>
      </c>
      <c r="E32" s="8">
        <f>_xll.BDH($B32,$D32,"CQ1 2010","","Dir=H","Per=Y","Days=A","Dts=H","cols=14;rows=1")</f>
        <v>3948.27</v>
      </c>
      <c r="F32" s="8">
        <v>8961.9240000000009</v>
      </c>
      <c r="G32" s="8">
        <v>19511.453000000001</v>
      </c>
      <c r="H32" s="8">
        <v>21999.084999999999</v>
      </c>
      <c r="I32" s="8">
        <v>32013.183000000001</v>
      </c>
      <c r="J32" s="8">
        <v>35770.209000000003</v>
      </c>
      <c r="K32" s="8">
        <v>43560.127</v>
      </c>
      <c r="L32" s="8">
        <v>45316.466999999997</v>
      </c>
      <c r="M32" s="8">
        <v>53510.669000000002</v>
      </c>
      <c r="N32" s="8">
        <v>54528.637999999999</v>
      </c>
      <c r="O32" s="8">
        <v>62839.786</v>
      </c>
      <c r="P32" s="8">
        <v>71323.06</v>
      </c>
      <c r="Q32" s="8">
        <v>73887.521999999997</v>
      </c>
      <c r="R32" s="8">
        <v>73887.521999999997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</row>
    <row r="33" spans="1:59" x14ac:dyDescent="0.35">
      <c r="A33" s="9" t="str">
        <f t="shared" si="2"/>
        <v>Alinma</v>
      </c>
      <c r="B33" s="9" t="str">
        <f>VLOOKUP(A33,References!$A$2:$B$11,2,FALSE)</f>
        <v>ALINMA AB Equity</v>
      </c>
      <c r="C33" s="9" t="str">
        <f t="shared" si="3"/>
        <v>CBDs</v>
      </c>
      <c r="D33" s="9" t="s">
        <v>126</v>
      </c>
      <c r="E33" s="8">
        <f>_xll.BDH($B33,$D33,"CQ1 2010","","Dir=H","Per=Y","Days=A","Dts=H","cols=14;rows=1")</f>
        <v>4180.3720000000003</v>
      </c>
      <c r="F33" s="8">
        <v>7530.0950000000003</v>
      </c>
      <c r="G33" s="8">
        <v>9972.5400000000009</v>
      </c>
      <c r="H33" s="8">
        <v>20488.205000000002</v>
      </c>
      <c r="I33" s="8">
        <v>26822.73</v>
      </c>
      <c r="J33" s="8">
        <v>29109.235000000001</v>
      </c>
      <c r="K33" s="8">
        <v>36434.224000000002</v>
      </c>
      <c r="L33" s="8">
        <v>42987.385000000002</v>
      </c>
      <c r="M33" s="8">
        <v>35690.290999999997</v>
      </c>
      <c r="N33" s="8">
        <v>46502.652000000002</v>
      </c>
      <c r="O33" s="8">
        <v>55539.569000000003</v>
      </c>
      <c r="P33" s="8">
        <v>48504.303</v>
      </c>
      <c r="Q33" s="8">
        <v>69772.351999999999</v>
      </c>
      <c r="R33" s="8">
        <v>69772.351999999999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</row>
    <row r="34" spans="1:59" x14ac:dyDescent="0.35">
      <c r="A34" s="9" t="str">
        <f t="shared" si="2"/>
        <v>Alinma</v>
      </c>
      <c r="B34" s="9" t="str">
        <f>VLOOKUP(A34,References!$A$2:$B$11,2,FALSE)</f>
        <v>ALINMA AB Equity</v>
      </c>
      <c r="C34" s="9" t="str">
        <f t="shared" si="3"/>
        <v>Total Deposits</v>
      </c>
      <c r="D34" s="9" t="s">
        <v>127</v>
      </c>
      <c r="E34" s="8">
        <f>_xll.BDH($B34,$D34,"CQ1 2010","","Dir=H","Per=Y","Days=A","Dts=H","cols=14;rows=1")</f>
        <v>8315.8780000000006</v>
      </c>
      <c r="F34" s="8">
        <v>17776.284</v>
      </c>
      <c r="G34" s="8">
        <v>32213.612000000001</v>
      </c>
      <c r="H34" s="8">
        <v>42762.623</v>
      </c>
      <c r="I34" s="8">
        <v>59427.824999999997</v>
      </c>
      <c r="J34" s="8">
        <v>65541.656000000003</v>
      </c>
      <c r="K34" s="8">
        <v>80612.225999999995</v>
      </c>
      <c r="L34" s="8">
        <v>89064.751000000004</v>
      </c>
      <c r="M34" s="8">
        <v>90128.138000000006</v>
      </c>
      <c r="N34" s="8">
        <v>102062.83500000001</v>
      </c>
      <c r="O34" s="8">
        <v>119454.27800000001</v>
      </c>
      <c r="P34" s="8">
        <v>121060.55100000001</v>
      </c>
      <c r="Q34" s="8">
        <v>145168.49</v>
      </c>
      <c r="R34" s="8">
        <v>145168.49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</row>
    <row r="35" spans="1:59" x14ac:dyDescent="0.35">
      <c r="A35" s="9" t="str">
        <f t="shared" si="2"/>
        <v>Alinma</v>
      </c>
      <c r="B35" s="9" t="str">
        <f>VLOOKUP(A35,References!$A$2:$B$11,2,FALSE)</f>
        <v>ALINMA AB Equity</v>
      </c>
      <c r="C35" s="9" t="str">
        <f t="shared" si="3"/>
        <v>Short Term Debt</v>
      </c>
      <c r="D35" s="9" t="s">
        <v>128</v>
      </c>
      <c r="E35" s="8">
        <f>_xll.BDH($B35,$D35,"CQ1 2010","","Dir=H","Per=Y","Days=A","Dts=H","cols=14;rows=1")</f>
        <v>2254.0160000000001</v>
      </c>
      <c r="F35" s="8">
        <v>2442.8760000000002</v>
      </c>
      <c r="G35" s="8">
        <v>2414.5320000000002</v>
      </c>
      <c r="H35" s="8">
        <v>200.73599999999999</v>
      </c>
      <c r="I35" s="8">
        <v>32.656999999999996</v>
      </c>
      <c r="J35" s="8">
        <v>2263.674</v>
      </c>
      <c r="K35" s="8">
        <v>2431.8040000000001</v>
      </c>
      <c r="L35" s="8">
        <v>1352.8869999999999</v>
      </c>
      <c r="M35" s="8">
        <v>6318.3360000000002</v>
      </c>
      <c r="N35" s="8">
        <v>3289.8440000000001</v>
      </c>
      <c r="O35" s="8">
        <v>7312.0339999999997</v>
      </c>
      <c r="P35" s="8">
        <v>15239.790999999999</v>
      </c>
      <c r="Q35" s="8">
        <v>16483.039000000001</v>
      </c>
      <c r="R35" s="8">
        <v>16483.039000000001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</row>
    <row r="36" spans="1:59" x14ac:dyDescent="0.35">
      <c r="A36" s="9" t="str">
        <f t="shared" si="2"/>
        <v>Alinma</v>
      </c>
      <c r="B36" s="9" t="str">
        <f>VLOOKUP(A36,References!$A$2:$B$11,2,FALSE)</f>
        <v>ALINMA AB Equity</v>
      </c>
      <c r="C36" s="9" t="str">
        <f t="shared" si="3"/>
        <v>Long Term Debt</v>
      </c>
      <c r="D36" s="9" t="s">
        <v>129</v>
      </c>
      <c r="E36" s="8">
        <f>_xll.BDH($B36,$D36,"CQ1 2010","","Dir=H","Per=Y","Days=A","Dts=H","cols=14;rows=1")</f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416.30700000000002</v>
      </c>
      <c r="O36" s="8">
        <v>389.303</v>
      </c>
      <c r="P36" s="8">
        <v>381.98200000000003</v>
      </c>
      <c r="Q36" s="8">
        <v>376.09100000000001</v>
      </c>
      <c r="R36" s="8">
        <v>376.09100000000001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</row>
    <row r="37" spans="1:59" x14ac:dyDescent="0.35">
      <c r="A37" s="9" t="str">
        <f t="shared" si="2"/>
        <v>Alinma</v>
      </c>
      <c r="B37" s="9" t="str">
        <f>VLOOKUP(A37,References!$A$2:$B$11,2,FALSE)</f>
        <v>ALINMA AB Equity</v>
      </c>
      <c r="C37" s="9" t="str">
        <f t="shared" si="3"/>
        <v>Total Liabilities</v>
      </c>
      <c r="D37" s="9" t="s">
        <v>130</v>
      </c>
      <c r="E37" s="8">
        <f>_xll.BDH($B37,$D37,"CQ1 2010","","Dir=H","Per=Y","Days=A","Dts=H","cols=14;rows=1")</f>
        <v>11048.184999999999</v>
      </c>
      <c r="F37" s="8">
        <v>20889.345000000001</v>
      </c>
      <c r="G37" s="8">
        <v>37350.256000000001</v>
      </c>
      <c r="H37" s="8">
        <v>46169.300999999999</v>
      </c>
      <c r="I37" s="8">
        <v>62922.627</v>
      </c>
      <c r="J37" s="8">
        <v>70372.369000000006</v>
      </c>
      <c r="K37" s="8">
        <v>85551.4</v>
      </c>
      <c r="L37" s="8">
        <v>94407.914000000004</v>
      </c>
      <c r="M37" s="8">
        <v>100240.262</v>
      </c>
      <c r="N37" s="8">
        <v>109394.51700000001</v>
      </c>
      <c r="O37" s="8">
        <v>132448.016</v>
      </c>
      <c r="P37" s="8">
        <v>142765.057</v>
      </c>
      <c r="Q37" s="8">
        <v>168559.916</v>
      </c>
      <c r="R37" s="8">
        <v>168559.916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</row>
    <row r="38" spans="1:59" x14ac:dyDescent="0.35">
      <c r="A38" s="9" t="str">
        <f t="shared" si="2"/>
        <v>Alinma</v>
      </c>
      <c r="B38" s="9"/>
      <c r="C38" s="9" t="str">
        <f t="shared" si="3"/>
        <v xml:space="preserve">Retail Liabilities </v>
      </c>
      <c r="D38" s="9"/>
      <c r="E38" s="8">
        <f>Segments_Y!I12/1000000</f>
        <v>4378.0429999999997</v>
      </c>
      <c r="F38" s="8">
        <f>Segments_Y!J12/1000000</f>
        <v>10226.978999999999</v>
      </c>
      <c r="G38" s="8">
        <f>Segments_Y!K12/1000000</f>
        <v>15067.028</v>
      </c>
      <c r="H38" s="8">
        <f>Segments_Y!L12/1000000</f>
        <v>25238.662</v>
      </c>
      <c r="I38" s="8">
        <f>Segments_Y!M12/1000000</f>
        <v>37451.678</v>
      </c>
      <c r="J38" s="8">
        <f>Segments_Y!N12/1000000</f>
        <v>41940.849000000002</v>
      </c>
      <c r="K38" s="8">
        <f>Segments_Y!O12/1000000</f>
        <v>50956.498</v>
      </c>
      <c r="L38" s="8">
        <f>Segments_Y!P12/1000000</f>
        <v>59482.498</v>
      </c>
      <c r="M38" s="8">
        <f>Segments_Y!Q12/1000000</f>
        <v>68596.428</v>
      </c>
      <c r="N38" s="8">
        <f>Segments_Y!R12/1000000</f>
        <v>74389.387000000002</v>
      </c>
      <c r="O38" s="8">
        <f>Segments_Y!S12/1000000</f>
        <v>83341.975999999995</v>
      </c>
      <c r="P38" s="8">
        <f>Segments_Y!T12/1000000</f>
        <v>81503.710999999996</v>
      </c>
      <c r="Q38" s="8">
        <f>Segments_Y!U12/1000000</f>
        <v>97108.721000000005</v>
      </c>
      <c r="R38" s="8" t="e">
        <f>Segments_Y!V12/1000000</f>
        <v>#N/A</v>
      </c>
      <c r="S38" s="8">
        <f>Segments_Y!W12/1000000</f>
        <v>0</v>
      </c>
      <c r="T38" s="8">
        <f>Segments_Y!X12/1000000</f>
        <v>0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</row>
    <row r="39" spans="1:59" x14ac:dyDescent="0.35">
      <c r="A39" s="9" t="str">
        <f t="shared" si="2"/>
        <v>Alinma</v>
      </c>
      <c r="B39" s="9"/>
      <c r="C39" s="9" t="str">
        <f t="shared" si="3"/>
        <v xml:space="preserve">Wholesale Liabilities </v>
      </c>
      <c r="D39" s="9"/>
      <c r="E39" s="8">
        <f>Segments_Y!I13/1000000</f>
        <v>1653.9649999999999</v>
      </c>
      <c r="F39" s="8">
        <f>Segments_Y!J13/1000000</f>
        <v>3558.1909999999998</v>
      </c>
      <c r="G39" s="8">
        <f>Segments_Y!K13/1000000</f>
        <v>11263.755999999999</v>
      </c>
      <c r="H39" s="8">
        <f>Segments_Y!L13/1000000</f>
        <v>6464.6710000000003</v>
      </c>
      <c r="I39" s="8">
        <f>Segments_Y!M13/1000000</f>
        <v>6874.5659999999998</v>
      </c>
      <c r="J39" s="8">
        <f>Segments_Y!N13/1000000</f>
        <v>6656.0169999999998</v>
      </c>
      <c r="K39" s="8">
        <f>Segments_Y!O13/1000000</f>
        <v>8181.9610000000002</v>
      </c>
      <c r="L39" s="8">
        <f>Segments_Y!P13/1000000</f>
        <v>9165.6949999999997</v>
      </c>
      <c r="M39" s="8">
        <f>Segments_Y!Q13/1000000</f>
        <v>6352.4960000000001</v>
      </c>
      <c r="N39" s="8">
        <f>Segments_Y!R13/1000000</f>
        <v>7043.8289999999997</v>
      </c>
      <c r="O39" s="8">
        <f>Segments_Y!S13/1000000</f>
        <v>5182.9660000000003</v>
      </c>
      <c r="P39" s="8">
        <f>Segments_Y!T13/1000000</f>
        <v>23727.274000000001</v>
      </c>
      <c r="Q39" s="8">
        <f>Segments_Y!U13/1000000</f>
        <v>23711.602999999999</v>
      </c>
      <c r="R39" s="8" t="e">
        <f>Segments_Y!V13/1000000</f>
        <v>#N/A</v>
      </c>
      <c r="S39" s="8">
        <f>Segments_Y!W13/1000000</f>
        <v>0</v>
      </c>
      <c r="T39" s="8">
        <f>Segments_Y!X13/1000000</f>
        <v>0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</row>
    <row r="40" spans="1:59" x14ac:dyDescent="0.35">
      <c r="A40" s="9" t="str">
        <f t="shared" si="2"/>
        <v>Alinma</v>
      </c>
      <c r="B40" s="9" t="str">
        <f>VLOOKUP(A40,References!$A$2:$B$11,2,FALSE)</f>
        <v>ALINMA AB Equity</v>
      </c>
      <c r="C40" s="9" t="str">
        <f t="shared" si="3"/>
        <v>Retained Earnings</v>
      </c>
      <c r="D40" s="9" t="s">
        <v>131</v>
      </c>
      <c r="E40" s="8">
        <f>_xll.BDH($B40,$D40,"CQ1 2010","","Dir=H","Per=Y","Days=A","Dts=H","cols=14;rows=1")</f>
        <v>465.40600000000001</v>
      </c>
      <c r="F40" s="8">
        <v>788.90599999999995</v>
      </c>
      <c r="G40" s="8">
        <v>1338.7750000000001</v>
      </c>
      <c r="H40" s="8">
        <v>1197.992</v>
      </c>
      <c r="I40" s="8">
        <v>1268.2850000000001</v>
      </c>
      <c r="J40" s="8">
        <v>1312.702</v>
      </c>
      <c r="K40" s="8">
        <v>1666.4690000000001</v>
      </c>
      <c r="L40" s="8">
        <v>1896.529</v>
      </c>
      <c r="M40" s="8">
        <v>1990.693</v>
      </c>
      <c r="N40" s="8">
        <v>2287.3020000000001</v>
      </c>
      <c r="O40" s="8">
        <v>3760.239</v>
      </c>
      <c r="P40" s="8">
        <v>3618.6089999999999</v>
      </c>
      <c r="Q40" s="8">
        <v>4285.0039999999999</v>
      </c>
      <c r="R40" s="8">
        <v>4285.0039999999999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</row>
    <row r="41" spans="1:59" x14ac:dyDescent="0.35">
      <c r="A41" s="10" t="str">
        <f t="shared" si="2"/>
        <v>Alinma</v>
      </c>
      <c r="B41" s="10" t="str">
        <f>VLOOKUP(A41,References!$A$2:$B$11,2,FALSE)</f>
        <v>ALINMA AB Equity</v>
      </c>
      <c r="C41" s="9" t="str">
        <f t="shared" si="3"/>
        <v>Total Equity</v>
      </c>
      <c r="D41" s="10" t="s">
        <v>132</v>
      </c>
      <c r="E41" s="11">
        <f>_xll.BDH($B41,$D41,"CQ1 2010","","Dir=H","Per=Y","Days=A","Dts=H","cols=14;rows=1")</f>
        <v>15620.552</v>
      </c>
      <c r="F41" s="11">
        <v>15894.021000000001</v>
      </c>
      <c r="G41" s="11">
        <v>16664.197</v>
      </c>
      <c r="H41" s="11">
        <v>16831.931</v>
      </c>
      <c r="I41" s="11">
        <v>17939.232</v>
      </c>
      <c r="J41" s="11">
        <v>18352.161</v>
      </c>
      <c r="K41" s="11">
        <v>19178.46</v>
      </c>
      <c r="L41" s="11">
        <v>20343.761999999999</v>
      </c>
      <c r="M41" s="11">
        <v>21297.707999999999</v>
      </c>
      <c r="N41" s="11">
        <v>22444.923999999999</v>
      </c>
      <c r="O41" s="11">
        <v>24428.787</v>
      </c>
      <c r="P41" s="11">
        <v>30711.026999999998</v>
      </c>
      <c r="Q41" s="11">
        <v>31876.312999999998</v>
      </c>
      <c r="R41" s="11">
        <v>31876.312999999998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</row>
    <row r="42" spans="1:59" x14ac:dyDescent="0.35">
      <c r="A42" s="6" t="s">
        <v>17</v>
      </c>
      <c r="B42" s="6" t="str">
        <f>VLOOKUP(A42,References!$A$2:$B$11,2,FALSE)</f>
        <v>SABB AB Equity</v>
      </c>
      <c r="C42" s="6" t="str">
        <f t="shared" ref="C42:C49" si="4">C22</f>
        <v>Cash and Cash Equivalents</v>
      </c>
      <c r="D42" s="6" t="s">
        <v>117</v>
      </c>
      <c r="E42" s="8">
        <f>_xll.BDH($B42,$D42,"CQ1 2010","","Dir=H","Per=Y","Days=A","Dts=H","cols=14;rows=1")</f>
        <v>15144.088</v>
      </c>
      <c r="F42" s="8">
        <v>22380.625</v>
      </c>
      <c r="G42" s="8">
        <v>20403.864000000001</v>
      </c>
      <c r="H42" s="8">
        <v>26123.913</v>
      </c>
      <c r="I42" s="8">
        <v>19313.766</v>
      </c>
      <c r="J42" s="8">
        <v>10942.268</v>
      </c>
      <c r="K42" s="8">
        <v>24121.821</v>
      </c>
      <c r="L42" s="8">
        <v>26874.499</v>
      </c>
      <c r="M42" s="8">
        <v>14101.089</v>
      </c>
      <c r="N42" s="8">
        <v>21266.892</v>
      </c>
      <c r="O42" s="8">
        <v>36449.415000000001</v>
      </c>
      <c r="P42" s="8">
        <v>14909.404</v>
      </c>
      <c r="Q42" s="8">
        <v>19258.717000000001</v>
      </c>
      <c r="R42" s="8">
        <v>19258.717000000001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</row>
    <row r="43" spans="1:59" x14ac:dyDescent="0.35">
      <c r="A43" s="6" t="str">
        <f>A42</f>
        <v>SABB</v>
      </c>
      <c r="B43" s="6" t="str">
        <f>VLOOKUP(A43,References!$A$2:$B$11,2,FALSE)</f>
        <v>SABB AB Equity</v>
      </c>
      <c r="C43" s="6" t="str">
        <f t="shared" si="4"/>
        <v>ST And LT Investments</v>
      </c>
      <c r="D43" s="6" t="s">
        <v>118</v>
      </c>
      <c r="E43" s="8">
        <f>_xll.BDH($B43,$D43,"CQ1 2010","","Dir=H","Per=Y","Days=A","Dts=H","cols=14;rows=1")</f>
        <v>24972.441999999999</v>
      </c>
      <c r="F43" s="8">
        <v>22200.121999999999</v>
      </c>
      <c r="G43" s="8">
        <v>27587.185000000001</v>
      </c>
      <c r="H43" s="8">
        <v>37399.559000000001</v>
      </c>
      <c r="I43" s="8">
        <v>45280.815999999999</v>
      </c>
      <c r="J43" s="8">
        <v>35527.044999999998</v>
      </c>
      <c r="K43" s="8">
        <v>29273.055</v>
      </c>
      <c r="L43" s="8">
        <v>26976.751</v>
      </c>
      <c r="M43" s="8">
        <v>34570.455999999998</v>
      </c>
      <c r="N43" s="8">
        <v>60483.826000000001</v>
      </c>
      <c r="O43" s="8">
        <v>60831.006999999998</v>
      </c>
      <c r="P43" s="8">
        <v>64903.697999999997</v>
      </c>
      <c r="Q43" s="8">
        <v>86363.159</v>
      </c>
      <c r="R43" s="8">
        <v>86363.159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</row>
    <row r="44" spans="1:59" x14ac:dyDescent="0.35">
      <c r="A44" s="6" t="str">
        <f t="shared" ref="A44:A61" si="5">A43</f>
        <v>SABB</v>
      </c>
      <c r="B44" s="6" t="str">
        <f>VLOOKUP(A44,References!$A$2:$B$11,2,FALSE)</f>
        <v>SABB AB Equity</v>
      </c>
      <c r="C44" s="6" t="str">
        <f t="shared" si="4"/>
        <v>Total Commercial Loans</v>
      </c>
      <c r="D44" s="6" t="s">
        <v>119</v>
      </c>
      <c r="E44" s="8">
        <f>_xll.BDH($B44,$D44,"CQ1 2010","","Dir=H","Per=Y","Days=A","Dts=H","cols=14;rows=1")</f>
        <v>59449.025000000001</v>
      </c>
      <c r="F44" s="8">
        <v>68981.006999999998</v>
      </c>
      <c r="G44" s="8">
        <v>78012.589000000007</v>
      </c>
      <c r="H44" s="8">
        <v>82974.558000000005</v>
      </c>
      <c r="I44" s="8">
        <v>90009.676000000007</v>
      </c>
      <c r="J44" s="8">
        <v>99303.585000000006</v>
      </c>
      <c r="K44" s="8">
        <v>95510.373999999996</v>
      </c>
      <c r="L44" s="8">
        <v>94882.921000000002</v>
      </c>
      <c r="M44" s="8">
        <v>87644.089000000007</v>
      </c>
      <c r="N44" s="8">
        <v>111100.944</v>
      </c>
      <c r="O44" s="8">
        <v>114440.10400000001</v>
      </c>
      <c r="P44" s="8">
        <v>126187.893</v>
      </c>
      <c r="Q44" s="8">
        <v>133836.777</v>
      </c>
      <c r="R44" s="8">
        <v>133836.777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</row>
    <row r="45" spans="1:59" x14ac:dyDescent="0.35">
      <c r="A45" s="6" t="str">
        <f t="shared" si="5"/>
        <v>SABB</v>
      </c>
      <c r="B45" s="6" t="str">
        <f>VLOOKUP(A45,References!$A$2:$B$11,2,FALSE)</f>
        <v>SABB AB Equity</v>
      </c>
      <c r="C45" s="6" t="str">
        <f t="shared" si="4"/>
        <v>Total Consumer Loans</v>
      </c>
      <c r="D45" s="6" t="s">
        <v>120</v>
      </c>
      <c r="E45" s="8">
        <f>_xll.BDH($B45,$D45,"CQ1 2010","","Dir=H","Per=Y","Days=A","Dts=H","cols=14;rows=1")</f>
        <v>14799.467000000001</v>
      </c>
      <c r="F45" s="8">
        <v>16232.939</v>
      </c>
      <c r="G45" s="8">
        <v>18900.545999999998</v>
      </c>
      <c r="H45" s="8">
        <v>23873.776000000002</v>
      </c>
      <c r="I45" s="8">
        <v>26118.734</v>
      </c>
      <c r="J45" s="8">
        <v>27612.325000000001</v>
      </c>
      <c r="K45" s="8">
        <v>26688.672999999999</v>
      </c>
      <c r="L45" s="8">
        <v>23785.764999999999</v>
      </c>
      <c r="M45" s="8">
        <v>23637.887999999999</v>
      </c>
      <c r="N45" s="8">
        <v>37617.964</v>
      </c>
      <c r="O45" s="8">
        <v>36097.362999999998</v>
      </c>
      <c r="P45" s="8">
        <v>39384.563999999998</v>
      </c>
      <c r="Q45" s="8">
        <v>46569.55</v>
      </c>
      <c r="R45" s="8">
        <v>46569.55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</row>
    <row r="46" spans="1:59" x14ac:dyDescent="0.35">
      <c r="A46" s="6" t="str">
        <f t="shared" si="5"/>
        <v>SABB</v>
      </c>
      <c r="B46" s="6" t="str">
        <f>VLOOKUP(A46,References!$A$2:$B$11,2,FALSE)</f>
        <v>SABB AB Equity</v>
      </c>
      <c r="C46" s="6" t="str">
        <f t="shared" si="4"/>
        <v>Total Loans</v>
      </c>
      <c r="D46" s="6" t="s">
        <v>121</v>
      </c>
      <c r="E46" s="8">
        <f>_xll.BDH($B46,$D46,"CQ1 2010","","Dir=H","Per=Y","Days=A","Dts=H","cols=14;rows=1")</f>
        <v>76862.957999999999</v>
      </c>
      <c r="F46" s="8">
        <v>86892.01</v>
      </c>
      <c r="G46" s="8">
        <v>98511.69</v>
      </c>
      <c r="H46" s="8">
        <v>108373.599</v>
      </c>
      <c r="I46" s="8">
        <v>117623.342</v>
      </c>
      <c r="J46" s="8">
        <v>128433.182</v>
      </c>
      <c r="K46" s="8">
        <v>123854.526</v>
      </c>
      <c r="L46" s="8">
        <v>120562.22</v>
      </c>
      <c r="M46" s="8">
        <v>118925.959</v>
      </c>
      <c r="N46" s="8">
        <v>158075.08600000001</v>
      </c>
      <c r="O46" s="8">
        <v>160418.53899999999</v>
      </c>
      <c r="P46" s="8">
        <v>174258.717</v>
      </c>
      <c r="Q46" s="8">
        <v>189142.72899999999</v>
      </c>
      <c r="R46" s="8">
        <v>189142.72899999999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</row>
    <row r="47" spans="1:59" x14ac:dyDescent="0.35">
      <c r="A47" s="6" t="str">
        <f t="shared" si="5"/>
        <v>SABB</v>
      </c>
      <c r="B47" s="6" t="str">
        <f>VLOOKUP(A47,References!$A$2:$B$11,2,FALSE)</f>
        <v>SABB AB Equity</v>
      </c>
      <c r="C47" s="6" t="str">
        <f t="shared" si="4"/>
        <v>Reserve for Loan Losses</v>
      </c>
      <c r="D47" s="6" t="s">
        <v>122</v>
      </c>
      <c r="E47" s="8">
        <f>_xll.BDH($B47,$D47,"CQ1 2010","","Dir=H","Per=Y","Days=A","Dts=H","cols=14;rows=1")</f>
        <v>2614.4720000000002</v>
      </c>
      <c r="F47" s="8">
        <v>2080.723</v>
      </c>
      <c r="G47" s="8">
        <v>2413.384</v>
      </c>
      <c r="H47" s="8">
        <v>2258.6689999999999</v>
      </c>
      <c r="I47" s="8">
        <v>2402.5450000000001</v>
      </c>
      <c r="J47" s="8">
        <v>2486.5459999999998</v>
      </c>
      <c r="K47" s="8">
        <v>2889.7109999999998</v>
      </c>
      <c r="L47" s="8">
        <v>3556.1329999999998</v>
      </c>
      <c r="M47" s="8">
        <v>8600</v>
      </c>
      <c r="N47" s="8">
        <v>6000</v>
      </c>
      <c r="O47" s="8">
        <v>7175.4610000000002</v>
      </c>
      <c r="P47" s="8">
        <v>6702.2389999999996</v>
      </c>
      <c r="Q47" s="8">
        <v>6010.48</v>
      </c>
      <c r="R47" s="8">
        <v>6010.48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</row>
    <row r="48" spans="1:59" x14ac:dyDescent="0.35">
      <c r="A48" s="6" t="str">
        <f t="shared" si="5"/>
        <v>SABB</v>
      </c>
      <c r="B48" s="6" t="str">
        <f>VLOOKUP(A48,References!$A$2:$B$11,2,FALSE)</f>
        <v>SABB AB Equity</v>
      </c>
      <c r="C48" s="6" t="str">
        <f t="shared" si="4"/>
        <v>Net Loans</v>
      </c>
      <c r="D48" s="6" t="s">
        <v>123</v>
      </c>
      <c r="E48" s="8">
        <f>_xll.BDH($B48,$D48,"CQ1 2010","","Dir=H","Per=Y","Days=A","Dts=H","cols=14;rows=1")</f>
        <v>74248.486000000004</v>
      </c>
      <c r="F48" s="8">
        <v>84811.286999999997</v>
      </c>
      <c r="G48" s="8">
        <v>96098.305999999997</v>
      </c>
      <c r="H48" s="8">
        <v>106114.93</v>
      </c>
      <c r="I48" s="8">
        <v>115220.79700000001</v>
      </c>
      <c r="J48" s="8">
        <v>125946.636</v>
      </c>
      <c r="K48" s="8">
        <v>120964.815</v>
      </c>
      <c r="L48" s="8">
        <v>117006.087</v>
      </c>
      <c r="M48" s="8">
        <v>110325.959</v>
      </c>
      <c r="N48" s="8">
        <v>152075.08600000001</v>
      </c>
      <c r="O48" s="8">
        <v>153243.07800000001</v>
      </c>
      <c r="P48" s="8">
        <v>167556.478</v>
      </c>
      <c r="Q48" s="8">
        <v>183132.24900000001</v>
      </c>
      <c r="R48" s="8">
        <v>183132.24900000001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</row>
    <row r="49" spans="1:59" x14ac:dyDescent="0.35">
      <c r="A49" s="6" t="str">
        <f t="shared" si="5"/>
        <v>SABB</v>
      </c>
      <c r="B49" s="6" t="str">
        <f>VLOOKUP(A49,References!$A$2:$B$11,2,FALSE)</f>
        <v>SABB AB Equity</v>
      </c>
      <c r="C49" s="6" t="str">
        <f t="shared" si="4"/>
        <v>Total Assets</v>
      </c>
      <c r="D49" s="6" t="s">
        <v>124</v>
      </c>
      <c r="E49" s="8">
        <f>_xll.BDH($B49,$D49,"CQ1 2010","","Dir=H","Per=Y","Days=A","Dts=H","cols=14;rows=1")</f>
        <v>125372.86599999999</v>
      </c>
      <c r="F49" s="8">
        <v>138657.505</v>
      </c>
      <c r="G49" s="8">
        <v>156652.337</v>
      </c>
      <c r="H49" s="8">
        <v>177302.2</v>
      </c>
      <c r="I49" s="8">
        <v>187609.26800000001</v>
      </c>
      <c r="J49" s="8">
        <v>187750.42300000001</v>
      </c>
      <c r="K49" s="8">
        <v>186055.894</v>
      </c>
      <c r="L49" s="8">
        <v>187615.34400000001</v>
      </c>
      <c r="M49" s="8">
        <v>174676.772</v>
      </c>
      <c r="N49" s="8">
        <v>265986.72899999999</v>
      </c>
      <c r="O49" s="8">
        <v>276451.67099999997</v>
      </c>
      <c r="P49" s="8">
        <v>272396.02299999999</v>
      </c>
      <c r="Q49" s="8">
        <v>314450.67700000003</v>
      </c>
      <c r="R49" s="8">
        <v>314450.67700000003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</row>
    <row r="50" spans="1:59" x14ac:dyDescent="0.35">
      <c r="A50" s="6" t="str">
        <f t="shared" si="5"/>
        <v>SABB</v>
      </c>
      <c r="B50" s="6"/>
      <c r="C50" s="6" t="str">
        <f t="shared" ref="C50:C61" si="6">C30</f>
        <v>Retail Assets</v>
      </c>
      <c r="D50" s="6"/>
      <c r="E50" s="8">
        <f>Segments_Y!I16/1000000</f>
        <v>20513.312000000002</v>
      </c>
      <c r="F50" s="8">
        <f>Segments_Y!J16/1000000</f>
        <v>21521.146000000001</v>
      </c>
      <c r="G50" s="8">
        <f>Segments_Y!K16/1000000</f>
        <v>26571.636999999999</v>
      </c>
      <c r="H50" s="8">
        <f>Segments_Y!L16/1000000</f>
        <v>33585.038999999997</v>
      </c>
      <c r="I50" s="8">
        <f>Segments_Y!M16/1000000</f>
        <v>35455.550999999999</v>
      </c>
      <c r="J50" s="8">
        <f>Segments_Y!N16/1000000</f>
        <v>33000.076999999997</v>
      </c>
      <c r="K50" s="8">
        <f>Segments_Y!O16/1000000</f>
        <v>31557.936000000002</v>
      </c>
      <c r="L50" s="8">
        <f>Segments_Y!P16/1000000</f>
        <v>27728.04</v>
      </c>
      <c r="M50" s="8">
        <f>Segments_Y!Q16/1000000</f>
        <v>25890.11</v>
      </c>
      <c r="N50" s="8">
        <f>Segments_Y!R16/1000000</f>
        <v>48153.527000000002</v>
      </c>
      <c r="O50" s="8">
        <f>Segments_Y!S16/1000000</f>
        <v>46051.535000000003</v>
      </c>
      <c r="P50" s="8">
        <f>Segments_Y!T16/1000000</f>
        <v>49389.856</v>
      </c>
      <c r="Q50" s="8">
        <f>Segments_Y!U16/1000000</f>
        <v>54775.262999999999</v>
      </c>
      <c r="R50" s="8" t="e">
        <f>Segments_Y!V16/1000000</f>
        <v>#N/A</v>
      </c>
      <c r="S50" s="8">
        <f>Segments_Y!W16/1000000</f>
        <v>0</v>
      </c>
      <c r="T50" s="8">
        <f>Segments_Y!X16/1000000</f>
        <v>0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</row>
    <row r="51" spans="1:59" x14ac:dyDescent="0.35">
      <c r="A51" s="6" t="str">
        <f t="shared" si="5"/>
        <v>SABB</v>
      </c>
      <c r="B51" s="6"/>
      <c r="C51" s="6" t="str">
        <f t="shared" si="6"/>
        <v>Wholesale Assets</v>
      </c>
      <c r="D51" s="6"/>
      <c r="E51" s="8">
        <f>Segments_Y!I17/1000000</f>
        <v>55952.908000000003</v>
      </c>
      <c r="F51" s="8">
        <f>Segments_Y!J17/1000000</f>
        <v>65234.091999999997</v>
      </c>
      <c r="G51" s="8">
        <f>Segments_Y!K17/1000000</f>
        <v>71828.317999999999</v>
      </c>
      <c r="H51" s="8">
        <f>Segments_Y!L17/1000000</f>
        <v>76688.800000000003</v>
      </c>
      <c r="I51" s="8">
        <f>Segments_Y!M17/1000000</f>
        <v>84313.335000000006</v>
      </c>
      <c r="J51" s="8">
        <f>Segments_Y!N17/1000000</f>
        <v>96850.258000000002</v>
      </c>
      <c r="K51" s="8">
        <f>Segments_Y!O17/1000000</f>
        <v>92352.01</v>
      </c>
      <c r="L51" s="8">
        <f>Segments_Y!P17/1000000</f>
        <v>92111.925000000003</v>
      </c>
      <c r="M51" s="8">
        <f>Segments_Y!Q17/1000000</f>
        <v>87743.770999999993</v>
      </c>
      <c r="N51" s="8">
        <f>Segments_Y!R17/1000000</f>
        <v>126387.84699999999</v>
      </c>
      <c r="O51" s="8">
        <f>Segments_Y!S17/1000000</f>
        <v>121743.337</v>
      </c>
      <c r="P51" s="8">
        <f>Segments_Y!T17/1000000</f>
        <v>131346.804</v>
      </c>
      <c r="Q51" s="8">
        <f>Segments_Y!U17/1000000</f>
        <v>139458.63699999999</v>
      </c>
      <c r="R51" s="8" t="e">
        <f>Segments_Y!V17/1000000</f>
        <v>#N/A</v>
      </c>
      <c r="S51" s="8">
        <f>Segments_Y!W17/1000000</f>
        <v>0</v>
      </c>
      <c r="T51" s="8">
        <f>Segments_Y!X17/1000000</f>
        <v>0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</row>
    <row r="52" spans="1:59" x14ac:dyDescent="0.35">
      <c r="A52" s="6" t="str">
        <f t="shared" si="5"/>
        <v>SABB</v>
      </c>
      <c r="B52" s="6" t="str">
        <f>VLOOKUP(A52,References!$A$2:$B$11,2,FALSE)</f>
        <v>SABB AB Equity</v>
      </c>
      <c r="C52" s="6" t="str">
        <f t="shared" si="6"/>
        <v>NCBDs</v>
      </c>
      <c r="D52" s="6" t="s">
        <v>125</v>
      </c>
      <c r="E52" s="8">
        <f>_xll.BDH($B52,$D52,"CQ1 2010","","Dir=H","Per=Y","Days=A","Dts=H","cols=14;rows=1")</f>
        <v>46625.673000000003</v>
      </c>
      <c r="F52" s="8">
        <v>50741.519</v>
      </c>
      <c r="G52" s="8">
        <v>63417.449000000001</v>
      </c>
      <c r="H52" s="8">
        <v>74717.692999999999</v>
      </c>
      <c r="I52" s="8">
        <v>86583.535000000003</v>
      </c>
      <c r="J52" s="8">
        <v>87284.903000000006</v>
      </c>
      <c r="K52" s="8">
        <v>82345.754000000001</v>
      </c>
      <c r="L52" s="8">
        <v>88538.701000000001</v>
      </c>
      <c r="M52" s="8">
        <v>82086.159</v>
      </c>
      <c r="N52" s="8">
        <v>122517.724</v>
      </c>
      <c r="O52" s="8">
        <v>134240.503</v>
      </c>
      <c r="P52" s="8">
        <v>152966.149</v>
      </c>
      <c r="Q52" s="8">
        <v>141427.465</v>
      </c>
      <c r="R52" s="8">
        <v>141427.465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</row>
    <row r="53" spans="1:59" x14ac:dyDescent="0.35">
      <c r="A53" s="6" t="str">
        <f t="shared" si="5"/>
        <v>SABB</v>
      </c>
      <c r="B53" s="6" t="str">
        <f>VLOOKUP(A53,References!$A$2:$B$11,2,FALSE)</f>
        <v>SABB AB Equity</v>
      </c>
      <c r="C53" s="6" t="str">
        <f t="shared" si="6"/>
        <v>CBDs</v>
      </c>
      <c r="D53" s="6" t="s">
        <v>126</v>
      </c>
      <c r="E53" s="8">
        <f>_xll.BDH($B53,$D53,"CQ1 2010","","Dir=H","Per=Y","Days=A","Dts=H","cols=14;rows=1")</f>
        <v>46966.497000000003</v>
      </c>
      <c r="F53" s="8">
        <v>53505.83</v>
      </c>
      <c r="G53" s="8">
        <v>55623.821000000004</v>
      </c>
      <c r="H53" s="8">
        <v>61002.16</v>
      </c>
      <c r="I53" s="8">
        <v>57100.766000000003</v>
      </c>
      <c r="J53" s="8">
        <v>59340.391000000003</v>
      </c>
      <c r="K53" s="8">
        <v>56706.396000000001</v>
      </c>
      <c r="L53" s="8">
        <v>50729.173000000003</v>
      </c>
      <c r="M53" s="8">
        <v>47383.587</v>
      </c>
      <c r="N53" s="8">
        <v>53516.877</v>
      </c>
      <c r="O53" s="8">
        <v>53466.7</v>
      </c>
      <c r="P53" s="8">
        <v>32494.960999999999</v>
      </c>
      <c r="Q53" s="8">
        <v>71632.98</v>
      </c>
      <c r="R53" s="8">
        <v>71632.98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</row>
    <row r="54" spans="1:59" x14ac:dyDescent="0.35">
      <c r="A54" s="6" t="str">
        <f t="shared" si="5"/>
        <v>SABB</v>
      </c>
      <c r="B54" s="6" t="str">
        <f>VLOOKUP(A54,References!$A$2:$B$11,2,FALSE)</f>
        <v>SABB AB Equity</v>
      </c>
      <c r="C54" s="6" t="str">
        <f t="shared" si="6"/>
        <v>Total Deposits</v>
      </c>
      <c r="D54" s="6" t="s">
        <v>127</v>
      </c>
      <c r="E54" s="8">
        <f>_xll.BDH($B54,$D54,"CQ1 2010","","Dir=H","Per=Y","Days=A","Dts=H","cols=14;rows=1")</f>
        <v>94672.854999999996</v>
      </c>
      <c r="F54" s="8">
        <v>105576.542</v>
      </c>
      <c r="G54" s="8">
        <v>120433.716</v>
      </c>
      <c r="H54" s="8">
        <v>138961.47</v>
      </c>
      <c r="I54" s="8">
        <v>145870.497</v>
      </c>
      <c r="J54" s="8">
        <v>148887.17800000001</v>
      </c>
      <c r="K54" s="8">
        <v>140639.785</v>
      </c>
      <c r="L54" s="8">
        <v>140239.51300000001</v>
      </c>
      <c r="M54" s="8">
        <v>130506.505</v>
      </c>
      <c r="N54" s="8">
        <v>192166.524</v>
      </c>
      <c r="O54" s="8">
        <v>189110.14</v>
      </c>
      <c r="P54" s="8">
        <v>186760.61199999999</v>
      </c>
      <c r="Q54" s="8">
        <v>214278.851</v>
      </c>
      <c r="R54" s="8">
        <v>214278.851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</row>
    <row r="55" spans="1:59" x14ac:dyDescent="0.35">
      <c r="A55" s="6" t="str">
        <f t="shared" si="5"/>
        <v>SABB</v>
      </c>
      <c r="B55" s="6" t="str">
        <f>VLOOKUP(A55,References!$A$2:$B$11,2,FALSE)</f>
        <v>SABB AB Equity</v>
      </c>
      <c r="C55" s="6" t="str">
        <f t="shared" si="6"/>
        <v>Short Term Debt</v>
      </c>
      <c r="D55" s="6" t="s">
        <v>128</v>
      </c>
      <c r="E55" s="8">
        <f>_xll.BDH($B55,$D55,"CQ1 2010","","Dir=H","Per=Y","Days=A","Dts=H","cols=14;rows=1")</f>
        <v>4661.1779999999999</v>
      </c>
      <c r="F55" s="8">
        <v>5894.0559999999996</v>
      </c>
      <c r="G55" s="8">
        <v>5931.85</v>
      </c>
      <c r="H55" s="8">
        <v>3769.64</v>
      </c>
      <c r="I55" s="8">
        <v>4085.9279999999999</v>
      </c>
      <c r="J55" s="8">
        <v>1834.9059999999999</v>
      </c>
      <c r="K55" s="8">
        <v>3419.174</v>
      </c>
      <c r="L55" s="8">
        <v>3690.9749999999999</v>
      </c>
      <c r="M55" s="8">
        <v>1013.2329999999999</v>
      </c>
      <c r="N55" s="8">
        <v>3652.6860000000001</v>
      </c>
      <c r="O55" s="8">
        <v>17620.955999999998</v>
      </c>
      <c r="P55" s="8">
        <v>14663.665999999999</v>
      </c>
      <c r="Q55" s="8">
        <v>25517.303</v>
      </c>
      <c r="R55" s="8">
        <v>25517.303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</row>
    <row r="56" spans="1:59" x14ac:dyDescent="0.35">
      <c r="A56" s="6" t="str">
        <f t="shared" si="5"/>
        <v>SABB</v>
      </c>
      <c r="B56" s="6" t="str">
        <f>VLOOKUP(A56,References!$A$2:$B$11,2,FALSE)</f>
        <v>SABB AB Equity</v>
      </c>
      <c r="C56" s="6" t="str">
        <f t="shared" si="6"/>
        <v>Long Term Debt</v>
      </c>
      <c r="D56" s="6" t="s">
        <v>129</v>
      </c>
      <c r="E56" s="8">
        <f>_xll.BDH($B56,$D56,"CQ1 2010","","Dir=H","Per=Y","Days=A","Dts=H","cols=14;rows=1")</f>
        <v>5663.2539999999999</v>
      </c>
      <c r="F56" s="8">
        <v>4150.5349999999999</v>
      </c>
      <c r="G56" s="8">
        <v>4646.4049999999997</v>
      </c>
      <c r="H56" s="8">
        <v>5392.2479999999996</v>
      </c>
      <c r="I56" s="8">
        <v>5342.8029999999999</v>
      </c>
      <c r="J56" s="8">
        <v>4559.9260000000004</v>
      </c>
      <c r="K56" s="8">
        <v>6227.5940000000001</v>
      </c>
      <c r="L56" s="8">
        <v>4681.1930000000002</v>
      </c>
      <c r="M56" s="8">
        <v>3194.59</v>
      </c>
      <c r="N56" s="8">
        <v>2601.5160000000001</v>
      </c>
      <c r="O56" s="8">
        <v>5978.3329999999996</v>
      </c>
      <c r="P56" s="8">
        <v>5709.4210000000003</v>
      </c>
      <c r="Q56" s="8">
        <v>5692.2340000000004</v>
      </c>
      <c r="R56" s="8">
        <v>5692.2340000000004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</row>
    <row r="57" spans="1:59" x14ac:dyDescent="0.35">
      <c r="A57" s="6" t="str">
        <f t="shared" si="5"/>
        <v>SABB</v>
      </c>
      <c r="B57" s="6" t="str">
        <f>VLOOKUP(A57,References!$A$2:$B$11,2,FALSE)</f>
        <v>SABB AB Equity</v>
      </c>
      <c r="C57" s="6" t="str">
        <f t="shared" si="6"/>
        <v>Total Liabilities</v>
      </c>
      <c r="D57" s="6" t="s">
        <v>130</v>
      </c>
      <c r="E57" s="8">
        <f>_xll.BDH($B57,$D57,"CQ1 2010","","Dir=H","Per=Y","Days=A","Dts=H","cols=14;rows=1")</f>
        <v>110200.91899999999</v>
      </c>
      <c r="F57" s="8">
        <v>121491.304</v>
      </c>
      <c r="G57" s="8">
        <v>136586.82999999999</v>
      </c>
      <c r="H57" s="8">
        <v>154469.40100000001</v>
      </c>
      <c r="I57" s="8">
        <v>161538.05600000001</v>
      </c>
      <c r="J57" s="8">
        <v>159575.886</v>
      </c>
      <c r="K57" s="8">
        <v>154776.96599999999</v>
      </c>
      <c r="L57" s="8">
        <v>154144.87299999999</v>
      </c>
      <c r="M57" s="8">
        <v>142101.014</v>
      </c>
      <c r="N57" s="8">
        <v>209902.538</v>
      </c>
      <c r="O57" s="8">
        <v>225689.93100000001</v>
      </c>
      <c r="P57" s="8">
        <v>219367.50599999999</v>
      </c>
      <c r="Q57" s="8">
        <v>259767.473</v>
      </c>
      <c r="R57" s="8">
        <v>259767.473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</row>
    <row r="58" spans="1:59" x14ac:dyDescent="0.35">
      <c r="A58" s="6" t="str">
        <f t="shared" si="5"/>
        <v>SABB</v>
      </c>
      <c r="B58" s="6"/>
      <c r="C58" s="6" t="str">
        <f t="shared" si="6"/>
        <v xml:space="preserve">Retail Liabilities </v>
      </c>
      <c r="D58" s="6"/>
      <c r="E58" s="8">
        <f>Segments_Y!I18/1000000</f>
        <v>37459.292999999998</v>
      </c>
      <c r="F58" s="8">
        <f>Segments_Y!J18/1000000</f>
        <v>41418.512999999999</v>
      </c>
      <c r="G58" s="8">
        <f>Segments_Y!K18/1000000</f>
        <v>49314.858999999997</v>
      </c>
      <c r="H58" s="8">
        <f>Segments_Y!L18/1000000</f>
        <v>57072.93</v>
      </c>
      <c r="I58" s="8">
        <f>Segments_Y!M18/1000000</f>
        <v>57653.290999999997</v>
      </c>
      <c r="J58" s="8">
        <f>Segments_Y!N18/1000000</f>
        <v>61345.17</v>
      </c>
      <c r="K58" s="8">
        <f>Segments_Y!O18/1000000</f>
        <v>62549.688000000002</v>
      </c>
      <c r="L58" s="8">
        <f>Segments_Y!P18/1000000</f>
        <v>58902.457999999999</v>
      </c>
      <c r="M58" s="8">
        <f>Segments_Y!Q18/1000000</f>
        <v>59238.23</v>
      </c>
      <c r="N58" s="8">
        <f>Segments_Y!R18/1000000</f>
        <v>89260.790999999997</v>
      </c>
      <c r="O58" s="8">
        <f>Segments_Y!S18/1000000</f>
        <v>84419.941000000006</v>
      </c>
      <c r="P58" s="8">
        <f>Segments_Y!T18/1000000</f>
        <v>81840.357000000004</v>
      </c>
      <c r="Q58" s="8">
        <f>Segments_Y!U18/1000000</f>
        <v>75467.137000000002</v>
      </c>
      <c r="R58" s="8" t="e">
        <f>Segments_Y!V18/1000000</f>
        <v>#N/A</v>
      </c>
      <c r="S58" s="8">
        <f>Segments_Y!W18/1000000</f>
        <v>0</v>
      </c>
      <c r="T58" s="8">
        <f>Segments_Y!X18/1000000</f>
        <v>0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</row>
    <row r="59" spans="1:59" x14ac:dyDescent="0.35">
      <c r="A59" s="6" t="str">
        <f t="shared" si="5"/>
        <v>SABB</v>
      </c>
      <c r="B59" s="6"/>
      <c r="C59" s="6" t="str">
        <f t="shared" si="6"/>
        <v xml:space="preserve">Wholesale Liabilities </v>
      </c>
      <c r="D59" s="6"/>
      <c r="E59" s="8">
        <f>Segments_Y!I19/1000000</f>
        <v>47781.713000000003</v>
      </c>
      <c r="F59" s="8">
        <f>Segments_Y!J19/1000000</f>
        <v>53261.19</v>
      </c>
      <c r="G59" s="8">
        <f>Segments_Y!K19/1000000</f>
        <v>60843.828000000001</v>
      </c>
      <c r="H59" s="8">
        <f>Segments_Y!L19/1000000</f>
        <v>70046.474000000002</v>
      </c>
      <c r="I59" s="8">
        <f>Segments_Y!M19/1000000</f>
        <v>80471.237999999998</v>
      </c>
      <c r="J59" s="8">
        <f>Segments_Y!N19/1000000</f>
        <v>75311.894</v>
      </c>
      <c r="K59" s="8">
        <f>Segments_Y!O19/1000000</f>
        <v>69843.490999999995</v>
      </c>
      <c r="L59" s="8">
        <f>Segments_Y!P19/1000000</f>
        <v>73940.989000000001</v>
      </c>
      <c r="M59" s="8">
        <f>Segments_Y!Q19/1000000</f>
        <v>67606.922999999995</v>
      </c>
      <c r="N59" s="8">
        <f>Segments_Y!R19/1000000</f>
        <v>106703.602</v>
      </c>
      <c r="O59" s="8">
        <f>Segments_Y!S19/1000000</f>
        <v>105671.181</v>
      </c>
      <c r="P59" s="8">
        <f>Segments_Y!T19/1000000</f>
        <v>110847.436</v>
      </c>
      <c r="Q59" s="8">
        <f>Segments_Y!U19/1000000</f>
        <v>136274.783</v>
      </c>
      <c r="R59" s="8" t="e">
        <f>Segments_Y!V19/1000000</f>
        <v>#N/A</v>
      </c>
      <c r="S59" s="8">
        <f>Segments_Y!W19/1000000</f>
        <v>0</v>
      </c>
      <c r="T59" s="8">
        <f>Segments_Y!X19/1000000</f>
        <v>0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</row>
    <row r="60" spans="1:59" x14ac:dyDescent="0.35">
      <c r="A60" s="6" t="str">
        <f>A57</f>
        <v>SABB</v>
      </c>
      <c r="B60" s="6" t="str">
        <f>VLOOKUP(A60,References!$A$2:$B$11,2,FALSE)</f>
        <v>SABB AB Equity</v>
      </c>
      <c r="C60" s="6" t="str">
        <f t="shared" si="6"/>
        <v>Retained Earnings</v>
      </c>
      <c r="D60" s="6" t="s">
        <v>131</v>
      </c>
      <c r="E60" s="8">
        <f>_xll.BDH($B60,$D60,"CQ1 2010","","Dir=H","Per=Y","Days=A","Dts=H","cols=14;rows=1")</f>
        <v>1544.6130000000001</v>
      </c>
      <c r="F60" s="8">
        <v>3148.4389999999999</v>
      </c>
      <c r="G60" s="8">
        <v>2078.6759999999999</v>
      </c>
      <c r="H60" s="8">
        <v>3809.0329999999999</v>
      </c>
      <c r="I60" s="8">
        <v>5858.5789999999997</v>
      </c>
      <c r="J60" s="8">
        <v>5361.4889999999996</v>
      </c>
      <c r="K60" s="8">
        <v>7127.5370000000003</v>
      </c>
      <c r="L60" s="8">
        <v>7858.47</v>
      </c>
      <c r="M60" s="8">
        <v>5260.9260000000004</v>
      </c>
      <c r="N60" s="8">
        <v>4901.0039999999999</v>
      </c>
      <c r="O60" s="8">
        <v>711.06299999999999</v>
      </c>
      <c r="P60" s="8">
        <v>3335.498</v>
      </c>
      <c r="Q60" s="8">
        <v>6244.78</v>
      </c>
      <c r="R60" s="8">
        <v>6244.78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</row>
    <row r="61" spans="1:59" x14ac:dyDescent="0.35">
      <c r="A61" s="7" t="str">
        <f t="shared" si="5"/>
        <v>SABB</v>
      </c>
      <c r="B61" s="7" t="str">
        <f>VLOOKUP(A61,References!$A$2:$B$11,2,FALSE)</f>
        <v>SABB AB Equity</v>
      </c>
      <c r="C61" s="6" t="str">
        <f t="shared" si="6"/>
        <v>Total Equity</v>
      </c>
      <c r="D61" s="7" t="s">
        <v>132</v>
      </c>
      <c r="E61" s="11">
        <f>_xll.BDH($B61,$D61,"CQ1 2010","","Dir=H","Per=Y","Days=A","Dts=H","cols=14;rows=1")</f>
        <v>15171.947</v>
      </c>
      <c r="F61" s="11">
        <v>17166.201000000001</v>
      </c>
      <c r="G61" s="11">
        <v>20065.507000000001</v>
      </c>
      <c r="H61" s="11">
        <v>22832.798999999999</v>
      </c>
      <c r="I61" s="11">
        <v>26071.212</v>
      </c>
      <c r="J61" s="11">
        <v>28174.537</v>
      </c>
      <c r="K61" s="11">
        <v>31278.928</v>
      </c>
      <c r="L61" s="11">
        <v>33470.470999999998</v>
      </c>
      <c r="M61" s="11">
        <v>32575.758000000002</v>
      </c>
      <c r="N61" s="11">
        <v>56084.190999999999</v>
      </c>
      <c r="O61" s="11">
        <v>50761.74</v>
      </c>
      <c r="P61" s="11">
        <v>53028.517</v>
      </c>
      <c r="Q61" s="11">
        <v>54683.203999999998</v>
      </c>
      <c r="R61" s="11">
        <v>54683.203999999998</v>
      </c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</row>
    <row r="62" spans="1:59" x14ac:dyDescent="0.35">
      <c r="A62" s="9" t="s">
        <v>19</v>
      </c>
      <c r="B62" s="9" t="str">
        <f>VLOOKUP(A62,References!$A$2:$B$11,2,FALSE)</f>
        <v>ARNB AB Equity</v>
      </c>
      <c r="C62" s="9" t="str">
        <f t="shared" ref="C62:C69" si="7">C42</f>
        <v>Cash and Cash Equivalents</v>
      </c>
      <c r="D62" s="9" t="s">
        <v>117</v>
      </c>
      <c r="E62" s="8">
        <f>_xll.BDH($B62,$D62,"CQ1 2010","","Dir=H","Per=Y","Days=A","Dts=H","cols=14;rows=1")</f>
        <v>11997.395</v>
      </c>
      <c r="F62" s="8">
        <v>13352.853999999999</v>
      </c>
      <c r="G62" s="8">
        <v>20334.429</v>
      </c>
      <c r="H62" s="8">
        <v>14971.749</v>
      </c>
      <c r="I62" s="8">
        <v>21252.327000000001</v>
      </c>
      <c r="J62" s="8">
        <v>10428.290999999999</v>
      </c>
      <c r="K62" s="8">
        <v>19503.973000000002</v>
      </c>
      <c r="L62" s="8">
        <v>17251.379000000001</v>
      </c>
      <c r="M62" s="8">
        <v>22980.266</v>
      </c>
      <c r="N62" s="8">
        <v>17167.044000000002</v>
      </c>
      <c r="O62" s="8">
        <v>12633.339</v>
      </c>
      <c r="P62" s="8">
        <v>11141.437</v>
      </c>
      <c r="Q62" s="8">
        <v>12434.197</v>
      </c>
      <c r="R62" s="8">
        <v>12434.197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</row>
    <row r="63" spans="1:59" x14ac:dyDescent="0.35">
      <c r="A63" s="9" t="str">
        <f>A62</f>
        <v>ANB</v>
      </c>
      <c r="B63" s="9" t="str">
        <f>VLOOKUP(A63,References!$A$2:$B$11,2,FALSE)</f>
        <v>ARNB AB Equity</v>
      </c>
      <c r="C63" s="9" t="str">
        <f t="shared" si="7"/>
        <v>ST And LT Investments</v>
      </c>
      <c r="D63" s="9" t="s">
        <v>118</v>
      </c>
      <c r="E63" s="8">
        <f>_xll.BDH($B63,$D63,"CQ1 2010","","Dir=H","Per=Y","Days=A","Dts=H","cols=14;rows=1")</f>
        <v>32941.296000000002</v>
      </c>
      <c r="F63" s="8">
        <v>26250.206999999999</v>
      </c>
      <c r="G63" s="8">
        <v>24642.053</v>
      </c>
      <c r="H63" s="8">
        <v>28385.003000000001</v>
      </c>
      <c r="I63" s="8">
        <v>34012.839999999997</v>
      </c>
      <c r="J63" s="8">
        <v>35074.934000000001</v>
      </c>
      <c r="K63" s="8">
        <v>27336.396000000001</v>
      </c>
      <c r="L63" s="8">
        <v>34168.076000000001</v>
      </c>
      <c r="M63" s="8">
        <v>27857.183000000001</v>
      </c>
      <c r="N63" s="8">
        <v>38038.14</v>
      </c>
      <c r="O63" s="8">
        <v>43774.875</v>
      </c>
      <c r="P63" s="8">
        <v>44168.178</v>
      </c>
      <c r="Q63" s="8">
        <v>41017.758000000002</v>
      </c>
      <c r="R63" s="8">
        <v>41017.758000000002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</row>
    <row r="64" spans="1:59" x14ac:dyDescent="0.35">
      <c r="A64" s="9" t="str">
        <f t="shared" ref="A64:A81" si="8">A63</f>
        <v>ANB</v>
      </c>
      <c r="B64" s="9" t="str">
        <f>VLOOKUP(A64,References!$A$2:$B$11,2,FALSE)</f>
        <v>ARNB AB Equity</v>
      </c>
      <c r="C64" s="9" t="str">
        <f t="shared" si="7"/>
        <v>Total Commercial Loans</v>
      </c>
      <c r="D64" s="9" t="s">
        <v>119</v>
      </c>
      <c r="E64" s="8">
        <f>_xll.BDH($B64,$D64,"CQ1 2010","","Dir=H","Per=Y","Days=A","Dts=H","cols=14;rows=1")</f>
        <v>47917.33</v>
      </c>
      <c r="F64" s="8">
        <v>53195.837</v>
      </c>
      <c r="G64" s="8">
        <v>65479.762999999999</v>
      </c>
      <c r="H64" s="8">
        <v>66630.892999999996</v>
      </c>
      <c r="I64" s="8">
        <v>79955.240999999995</v>
      </c>
      <c r="J64" s="8">
        <v>89362.895999999993</v>
      </c>
      <c r="K64" s="8">
        <v>86969.119000000006</v>
      </c>
      <c r="L64" s="8">
        <v>90426.005999999994</v>
      </c>
      <c r="M64" s="8">
        <v>97336.146999999997</v>
      </c>
      <c r="N64" s="8">
        <v>92019.688999999998</v>
      </c>
      <c r="O64" s="8">
        <v>83792.452000000005</v>
      </c>
      <c r="P64" s="8">
        <v>94116.82</v>
      </c>
      <c r="Q64" s="8">
        <v>108172.787</v>
      </c>
      <c r="R64" s="8">
        <v>108172.787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</row>
    <row r="65" spans="1:59" x14ac:dyDescent="0.35">
      <c r="A65" s="9" t="str">
        <f t="shared" si="8"/>
        <v>ANB</v>
      </c>
      <c r="B65" s="9" t="str">
        <f>VLOOKUP(A65,References!$A$2:$B$11,2,FALSE)</f>
        <v>ARNB AB Equity</v>
      </c>
      <c r="C65" s="9" t="str">
        <f t="shared" si="7"/>
        <v>Total Consumer Loans</v>
      </c>
      <c r="D65" s="9" t="s">
        <v>120</v>
      </c>
      <c r="E65" s="8">
        <f>_xll.BDH($B65,$D65,"CQ1 2010","","Dir=H","Per=Y","Days=A","Dts=H","cols=14;rows=1")</f>
        <v>18450.685000000001</v>
      </c>
      <c r="F65" s="8">
        <v>20468.353999999999</v>
      </c>
      <c r="G65" s="8">
        <v>22232.789000000001</v>
      </c>
      <c r="H65" s="8">
        <v>22875.683000000001</v>
      </c>
      <c r="I65" s="8">
        <v>25059.544999999998</v>
      </c>
      <c r="J65" s="8">
        <v>27314.017</v>
      </c>
      <c r="K65" s="8">
        <v>25915.392</v>
      </c>
      <c r="L65" s="8">
        <v>24969.982</v>
      </c>
      <c r="M65" s="8">
        <v>24883.71</v>
      </c>
      <c r="N65" s="8">
        <v>27720.366000000002</v>
      </c>
      <c r="O65" s="8">
        <v>29535.519</v>
      </c>
      <c r="P65" s="8">
        <v>33479.106</v>
      </c>
      <c r="Q65" s="8">
        <v>36928.885000000002</v>
      </c>
      <c r="R65" s="8">
        <v>36928.885000000002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</row>
    <row r="66" spans="1:59" x14ac:dyDescent="0.35">
      <c r="A66" s="9" t="str">
        <f t="shared" si="8"/>
        <v>ANB</v>
      </c>
      <c r="B66" s="9" t="str">
        <f>VLOOKUP(A66,References!$A$2:$B$11,2,FALSE)</f>
        <v>ARNB AB Equity</v>
      </c>
      <c r="C66" s="9" t="str">
        <f t="shared" si="7"/>
        <v>Total Loans</v>
      </c>
      <c r="D66" s="9" t="s">
        <v>121</v>
      </c>
      <c r="E66" s="8">
        <f>_xll.BDH($B66,$D66,"CQ1 2010","","Dir=H","Per=Y","Days=A","Dts=H","cols=14;rows=1")</f>
        <v>68397.440000000002</v>
      </c>
      <c r="F66" s="8">
        <v>75448.667000000001</v>
      </c>
      <c r="G66" s="8">
        <v>89027.335999999996</v>
      </c>
      <c r="H66" s="8">
        <v>90510.145999999993</v>
      </c>
      <c r="I66" s="8">
        <v>106109.97</v>
      </c>
      <c r="J66" s="8">
        <v>117906.496</v>
      </c>
      <c r="K66" s="8">
        <v>118229.31200000001</v>
      </c>
      <c r="L66" s="8">
        <v>116796.47100000001</v>
      </c>
      <c r="M66" s="8">
        <v>123715.54300000001</v>
      </c>
      <c r="N66" s="8">
        <v>122238.704</v>
      </c>
      <c r="O66" s="8">
        <v>117387.674</v>
      </c>
      <c r="P66" s="8">
        <v>129787.56200000001</v>
      </c>
      <c r="Q66" s="8">
        <v>147748.62700000001</v>
      </c>
      <c r="R66" s="8">
        <v>147748.62700000001</v>
      </c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</row>
    <row r="67" spans="1:59" x14ac:dyDescent="0.35">
      <c r="A67" s="9" t="str">
        <f t="shared" si="8"/>
        <v>ANB</v>
      </c>
      <c r="B67" s="9" t="str">
        <f>VLOOKUP(A67,References!$A$2:$B$11,2,FALSE)</f>
        <v>ARNB AB Equity</v>
      </c>
      <c r="C67" s="9" t="str">
        <f t="shared" si="7"/>
        <v>Reserve for Loan Losses</v>
      </c>
      <c r="D67" s="9" t="s">
        <v>122</v>
      </c>
      <c r="E67" s="8">
        <f>_xll.BDH($B67,$D67,"CQ1 2010","","Dir=H","Per=Y","Days=A","Dts=H","cols=14;rows=1")</f>
        <v>2194.489</v>
      </c>
      <c r="F67" s="8">
        <v>2604.8969999999999</v>
      </c>
      <c r="G67" s="8">
        <v>2698.7280000000001</v>
      </c>
      <c r="H67" s="8">
        <v>2054.04</v>
      </c>
      <c r="I67" s="8">
        <v>2385.9540000000002</v>
      </c>
      <c r="J67" s="8">
        <v>2762.174</v>
      </c>
      <c r="K67" s="8">
        <v>2717.7910000000002</v>
      </c>
      <c r="L67" s="8">
        <v>2253.5419999999999</v>
      </c>
      <c r="M67" s="8">
        <v>2677.3040000000001</v>
      </c>
      <c r="N67" s="8">
        <v>3401.5830000000001</v>
      </c>
      <c r="O67" s="8">
        <v>4025.0610000000001</v>
      </c>
      <c r="P67" s="8">
        <v>3113.4569999999999</v>
      </c>
      <c r="Q67" s="8">
        <v>3919.808</v>
      </c>
      <c r="R67" s="8">
        <v>3919.808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</row>
    <row r="68" spans="1:59" x14ac:dyDescent="0.35">
      <c r="A68" s="9" t="str">
        <f t="shared" si="8"/>
        <v>ANB</v>
      </c>
      <c r="B68" s="9" t="str">
        <f>VLOOKUP(A68,References!$A$2:$B$11,2,FALSE)</f>
        <v>ARNB AB Equity</v>
      </c>
      <c r="C68" s="9" t="str">
        <f t="shared" si="7"/>
        <v>Net Loans</v>
      </c>
      <c r="D68" s="9" t="s">
        <v>123</v>
      </c>
      <c r="E68" s="8">
        <f>_xll.BDH($B68,$D68,"CQ1 2010","","Dir=H","Per=Y","Days=A","Dts=H","cols=14;rows=1")</f>
        <v>66202.951000000001</v>
      </c>
      <c r="F68" s="8">
        <v>72843.77</v>
      </c>
      <c r="G68" s="8">
        <v>86328.607999999993</v>
      </c>
      <c r="H68" s="8">
        <v>88456.106</v>
      </c>
      <c r="I68" s="8">
        <v>103724.016</v>
      </c>
      <c r="J68" s="8">
        <v>115144.322</v>
      </c>
      <c r="K68" s="8">
        <v>115511.52099999999</v>
      </c>
      <c r="L68" s="8">
        <v>114542.929</v>
      </c>
      <c r="M68" s="8">
        <v>121038.239</v>
      </c>
      <c r="N68" s="8">
        <v>118837.121</v>
      </c>
      <c r="O68" s="8">
        <v>113362.613</v>
      </c>
      <c r="P68" s="8">
        <v>126674.105</v>
      </c>
      <c r="Q68" s="8">
        <v>143828.81899999999</v>
      </c>
      <c r="R68" s="8">
        <v>143828.81899999999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</row>
    <row r="69" spans="1:59" x14ac:dyDescent="0.35">
      <c r="A69" s="9" t="str">
        <f t="shared" si="8"/>
        <v>ANB</v>
      </c>
      <c r="B69" s="9" t="str">
        <f>VLOOKUP(A69,References!$A$2:$B$11,2,FALSE)</f>
        <v>ARNB AB Equity</v>
      </c>
      <c r="C69" s="9" t="str">
        <f t="shared" si="7"/>
        <v>Total Assets</v>
      </c>
      <c r="D69" s="9" t="s">
        <v>124</v>
      </c>
      <c r="E69" s="8">
        <f>_xll.BDH($B69,$D69,"CQ1 2010","","Dir=H","Per=Y","Days=A","Dts=H","cols=14;rows=1")</f>
        <v>116034.765</v>
      </c>
      <c r="F69" s="8">
        <v>117574.30499999999</v>
      </c>
      <c r="G69" s="8">
        <v>136639.27600000001</v>
      </c>
      <c r="H69" s="8">
        <v>137935.424</v>
      </c>
      <c r="I69" s="8">
        <v>164668.35500000001</v>
      </c>
      <c r="J69" s="8">
        <v>170421.27299999999</v>
      </c>
      <c r="K69" s="8">
        <v>170008.72200000001</v>
      </c>
      <c r="L69" s="8">
        <v>171701.69899999999</v>
      </c>
      <c r="M69" s="8">
        <v>178354.83199999999</v>
      </c>
      <c r="N69" s="8">
        <v>183442.47700000001</v>
      </c>
      <c r="O69" s="8">
        <v>180395.842</v>
      </c>
      <c r="P69" s="8">
        <v>192501.65900000001</v>
      </c>
      <c r="Q69" s="8">
        <v>212628.09299999999</v>
      </c>
      <c r="R69" s="8">
        <v>212628.09299999999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</row>
    <row r="70" spans="1:59" x14ac:dyDescent="0.35">
      <c r="A70" s="9" t="str">
        <f t="shared" si="8"/>
        <v>ANB</v>
      </c>
      <c r="B70" s="9"/>
      <c r="C70" s="9" t="str">
        <f t="shared" ref="C70:C81" si="9">C50</f>
        <v>Retail Assets</v>
      </c>
      <c r="D70" s="9"/>
      <c r="E70" s="8">
        <f>Segments_Y!I28/1000000</f>
        <v>25070.492999999999</v>
      </c>
      <c r="F70" s="8">
        <f>Segments_Y!J28/1000000</f>
        <v>27720.931</v>
      </c>
      <c r="G70" s="8">
        <f>Segments_Y!K28/1000000</f>
        <v>30819.871999999999</v>
      </c>
      <c r="H70" s="8">
        <f>Segments_Y!L28/1000000</f>
        <v>32028.809000000001</v>
      </c>
      <c r="I70" s="8">
        <f>Segments_Y!M28/1000000</f>
        <v>36974.998</v>
      </c>
      <c r="J70" s="8">
        <f>Segments_Y!N28/1000000</f>
        <v>39172.737000000001</v>
      </c>
      <c r="K70" s="8">
        <f>Segments_Y!O28/1000000</f>
        <v>38646.383999999998</v>
      </c>
      <c r="L70" s="8">
        <f>Segments_Y!P28/1000000</f>
        <v>35667.915000000001</v>
      </c>
      <c r="M70" s="8">
        <f>Segments_Y!Q28/1000000</f>
        <v>38204.959999999999</v>
      </c>
      <c r="N70" s="8">
        <f>Segments_Y!R28/1000000</f>
        <v>41072.411</v>
      </c>
      <c r="O70" s="8">
        <f>Segments_Y!S28/1000000</f>
        <v>40672.017999999996</v>
      </c>
      <c r="P70" s="8">
        <f>Segments_Y!T28/1000000</f>
        <v>45239.487999999998</v>
      </c>
      <c r="Q70" s="8">
        <f>Segments_Y!U28/1000000</f>
        <v>54906.322</v>
      </c>
      <c r="R70" s="8" t="e">
        <f>Segments_Y!V28/1000000</f>
        <v>#N/A</v>
      </c>
      <c r="S70" s="8">
        <f>Segments_Y!W28/1000000</f>
        <v>0</v>
      </c>
      <c r="T70" s="8">
        <f>Segments_Y!X28/1000000</f>
        <v>0</v>
      </c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</row>
    <row r="71" spans="1:59" x14ac:dyDescent="0.35">
      <c r="A71" s="9" t="str">
        <f t="shared" si="8"/>
        <v>ANB</v>
      </c>
      <c r="B71" s="9"/>
      <c r="C71" s="9" t="str">
        <f t="shared" si="9"/>
        <v>Wholesale Assets</v>
      </c>
      <c r="D71" s="9"/>
      <c r="E71" s="8">
        <f>Segments_Y!I29/1000000</f>
        <v>45635.351000000002</v>
      </c>
      <c r="F71" s="8">
        <f>Segments_Y!J29/1000000</f>
        <v>49270.375</v>
      </c>
      <c r="G71" s="8">
        <f>Segments_Y!K29/1000000</f>
        <v>59315.472999999998</v>
      </c>
      <c r="H71" s="8">
        <f>Segments_Y!L29/1000000</f>
        <v>60352.930999999997</v>
      </c>
      <c r="I71" s="8">
        <f>Segments_Y!M29/1000000</f>
        <v>72324.88</v>
      </c>
      <c r="J71" s="8">
        <f>Segments_Y!N29/1000000</f>
        <v>81990.562000000005</v>
      </c>
      <c r="K71" s="8">
        <f>Segments_Y!O29/1000000</f>
        <v>81688.89</v>
      </c>
      <c r="L71" s="8">
        <f>Segments_Y!P29/1000000</f>
        <v>82667.224000000002</v>
      </c>
      <c r="M71" s="8">
        <f>Segments_Y!Q29/1000000</f>
        <v>86119.766000000003</v>
      </c>
      <c r="N71" s="8">
        <f>Segments_Y!R29/1000000</f>
        <v>82064.505000000005</v>
      </c>
      <c r="O71" s="8">
        <f>Segments_Y!S29/1000000</f>
        <v>76951.38</v>
      </c>
      <c r="P71" s="8">
        <f>Segments_Y!T29/1000000</f>
        <v>85226.879000000001</v>
      </c>
      <c r="Q71" s="8">
        <f>Segments_Y!U29/1000000</f>
        <v>94194.081999999995</v>
      </c>
      <c r="R71" s="8" t="e">
        <f>Segments_Y!V29/1000000</f>
        <v>#N/A</v>
      </c>
      <c r="S71" s="8">
        <f>Segments_Y!W29/1000000</f>
        <v>0</v>
      </c>
      <c r="T71" s="8">
        <f>Segments_Y!X29/1000000</f>
        <v>0</v>
      </c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</row>
    <row r="72" spans="1:59" x14ac:dyDescent="0.35">
      <c r="A72" s="9" t="str">
        <f t="shared" si="8"/>
        <v>ANB</v>
      </c>
      <c r="B72" s="9" t="str">
        <f>VLOOKUP(A72,References!$A$2:$B$11,2,FALSE)</f>
        <v>ARNB AB Equity</v>
      </c>
      <c r="C72" s="9" t="str">
        <f t="shared" si="9"/>
        <v>NCBDs</v>
      </c>
      <c r="D72" s="9" t="s">
        <v>125</v>
      </c>
      <c r="E72" s="8">
        <f>_xll.BDH($B72,$D72,"CQ1 2010","","Dir=H","Per=Y","Days=A","Dts=H","cols=14;rows=1")</f>
        <v>41959.177000000003</v>
      </c>
      <c r="F72" s="8">
        <v>46524.569000000003</v>
      </c>
      <c r="G72" s="8">
        <v>52349.493999999999</v>
      </c>
      <c r="H72" s="8">
        <v>57388.750999999997</v>
      </c>
      <c r="I72" s="8">
        <v>69263.668000000005</v>
      </c>
      <c r="J72" s="8">
        <v>66264.114000000001</v>
      </c>
      <c r="K72" s="8">
        <v>65092.74</v>
      </c>
      <c r="L72" s="8">
        <v>71003.289999999994</v>
      </c>
      <c r="M72" s="8">
        <v>65759.752999999997</v>
      </c>
      <c r="N72" s="8">
        <v>66977.66</v>
      </c>
      <c r="O72" s="8">
        <v>76241.407999999996</v>
      </c>
      <c r="P72" s="8">
        <v>77006.509999999995</v>
      </c>
      <c r="Q72" s="8">
        <v>75063.732000000004</v>
      </c>
      <c r="R72" s="8">
        <v>75063.732000000004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</row>
    <row r="73" spans="1:59" x14ac:dyDescent="0.35">
      <c r="A73" s="9" t="str">
        <f t="shared" si="8"/>
        <v>ANB</v>
      </c>
      <c r="B73" s="9" t="str">
        <f>VLOOKUP(A73,References!$A$2:$B$11,2,FALSE)</f>
        <v>ARNB AB Equity</v>
      </c>
      <c r="C73" s="9" t="str">
        <f t="shared" si="9"/>
        <v>CBDs</v>
      </c>
      <c r="D73" s="9" t="s">
        <v>126</v>
      </c>
      <c r="E73" s="8">
        <f>_xll.BDH($B73,$D73,"CQ1 2010","","Dir=H","Per=Y","Days=A","Dts=H","cols=14;rows=1")</f>
        <v>38939.362000000001</v>
      </c>
      <c r="F73" s="8">
        <v>38137.587</v>
      </c>
      <c r="G73" s="8">
        <v>51352.169000000002</v>
      </c>
      <c r="H73" s="8">
        <v>42947.811000000002</v>
      </c>
      <c r="I73" s="8">
        <v>54715.623</v>
      </c>
      <c r="J73" s="8">
        <v>63935.663999999997</v>
      </c>
      <c r="K73" s="8">
        <v>65096.959000000003</v>
      </c>
      <c r="L73" s="8">
        <v>58298.35</v>
      </c>
      <c r="M73" s="8">
        <v>68000.399000000005</v>
      </c>
      <c r="N73" s="8">
        <v>68534.614000000001</v>
      </c>
      <c r="O73" s="8">
        <v>47424.341</v>
      </c>
      <c r="P73" s="8">
        <v>51941.330999999998</v>
      </c>
      <c r="Q73" s="8">
        <v>73511.44</v>
      </c>
      <c r="R73" s="8">
        <v>73511.44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</row>
    <row r="74" spans="1:59" x14ac:dyDescent="0.35">
      <c r="A74" s="9" t="str">
        <f t="shared" si="8"/>
        <v>ANB</v>
      </c>
      <c r="B74" s="9" t="str">
        <f>VLOOKUP(A74,References!$A$2:$B$11,2,FALSE)</f>
        <v>ARNB AB Equity</v>
      </c>
      <c r="C74" s="9" t="str">
        <f t="shared" si="9"/>
        <v>Total Deposits</v>
      </c>
      <c r="D74" s="9" t="s">
        <v>127</v>
      </c>
      <c r="E74" s="8">
        <f>_xll.BDH($B74,$D74,"CQ1 2010","","Dir=H","Per=Y","Days=A","Dts=H","cols=14;rows=1")</f>
        <v>84198.612999999998</v>
      </c>
      <c r="F74" s="8">
        <v>87858.815000000002</v>
      </c>
      <c r="G74" s="8">
        <v>107560.443</v>
      </c>
      <c r="H74" s="8">
        <v>106372.732</v>
      </c>
      <c r="I74" s="8">
        <v>129631.178</v>
      </c>
      <c r="J74" s="8">
        <v>135686.53899999999</v>
      </c>
      <c r="K74" s="8">
        <v>135907.45699999999</v>
      </c>
      <c r="L74" s="8">
        <v>136048.08900000001</v>
      </c>
      <c r="M74" s="8">
        <v>142055.60800000001</v>
      </c>
      <c r="N74" s="8">
        <v>142128.897</v>
      </c>
      <c r="O74" s="8">
        <v>129352.17600000001</v>
      </c>
      <c r="P74" s="8">
        <v>135713.88500000001</v>
      </c>
      <c r="Q74" s="8">
        <v>154871.266</v>
      </c>
      <c r="R74" s="8">
        <v>154871.266</v>
      </c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</row>
    <row r="75" spans="1:59" x14ac:dyDescent="0.35">
      <c r="A75" s="9" t="str">
        <f t="shared" si="8"/>
        <v>ANB</v>
      </c>
      <c r="B75" s="9" t="str">
        <f>VLOOKUP(A75,References!$A$2:$B$11,2,FALSE)</f>
        <v>ARNB AB Equity</v>
      </c>
      <c r="C75" s="9" t="str">
        <f t="shared" si="9"/>
        <v>Short Term Debt</v>
      </c>
      <c r="D75" s="9" t="s">
        <v>128</v>
      </c>
      <c r="E75" s="8">
        <f>_xll.BDH($B75,$D75,"CQ1 2010","","Dir=H","Per=Y","Days=A","Dts=H","cols=14;rows=1")</f>
        <v>12096.804</v>
      </c>
      <c r="F75" s="8">
        <v>8824.4609999999993</v>
      </c>
      <c r="G75" s="8">
        <v>6549.924</v>
      </c>
      <c r="H75" s="8">
        <v>7641.058</v>
      </c>
      <c r="I75" s="8">
        <v>9015.64</v>
      </c>
      <c r="J75" s="8">
        <v>5672.8829999999998</v>
      </c>
      <c r="K75" s="8">
        <v>3858.8710000000001</v>
      </c>
      <c r="L75" s="8">
        <v>2691.549</v>
      </c>
      <c r="M75" s="8">
        <v>1536.6020000000001</v>
      </c>
      <c r="N75" s="8">
        <v>3843.1060000000002</v>
      </c>
      <c r="O75" s="8">
        <v>9797.7440000000006</v>
      </c>
      <c r="P75" s="8">
        <v>14207.108</v>
      </c>
      <c r="Q75" s="8">
        <v>13511.268</v>
      </c>
      <c r="R75" s="8">
        <v>13511.268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</row>
    <row r="76" spans="1:59" x14ac:dyDescent="0.35">
      <c r="A76" s="9" t="str">
        <f t="shared" si="8"/>
        <v>ANB</v>
      </c>
      <c r="B76" s="9" t="str">
        <f>VLOOKUP(A76,References!$A$2:$B$11,2,FALSE)</f>
        <v>ARNB AB Equity</v>
      </c>
      <c r="C76" s="9" t="str">
        <f t="shared" si="9"/>
        <v>Long Term Debt</v>
      </c>
      <c r="D76" s="9" t="s">
        <v>129</v>
      </c>
      <c r="E76" s="8">
        <f>_xll.BDH($B76,$D76,"CQ1 2010","","Dir=H","Per=Y","Days=A","Dts=H","cols=14;rows=1")</f>
        <v>1687.5</v>
      </c>
      <c r="F76" s="8">
        <v>1687.5</v>
      </c>
      <c r="G76" s="8">
        <v>1687.5</v>
      </c>
      <c r="H76" s="8">
        <v>1687.5</v>
      </c>
      <c r="I76" s="8">
        <v>1687.5</v>
      </c>
      <c r="J76" s="8">
        <v>2000</v>
      </c>
      <c r="K76" s="8">
        <v>2018.19</v>
      </c>
      <c r="L76" s="8">
        <v>2016.2739999999999</v>
      </c>
      <c r="M76" s="8">
        <v>2020.491</v>
      </c>
      <c r="N76" s="8">
        <v>2017.903</v>
      </c>
      <c r="O76" s="8">
        <v>3778.1770000000001</v>
      </c>
      <c r="P76" s="8">
        <v>3749.2719999999999</v>
      </c>
      <c r="Q76" s="8">
        <v>3702.86</v>
      </c>
      <c r="R76" s="8">
        <v>3702.86</v>
      </c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</row>
    <row r="77" spans="1:59" x14ac:dyDescent="0.35">
      <c r="A77" s="9" t="str">
        <f t="shared" si="8"/>
        <v>ANB</v>
      </c>
      <c r="B77" s="9" t="str">
        <f>VLOOKUP(A77,References!$A$2:$B$11,2,FALSE)</f>
        <v>ARNB AB Equity</v>
      </c>
      <c r="C77" s="9" t="str">
        <f t="shared" si="9"/>
        <v>Total Liabilities</v>
      </c>
      <c r="D77" s="9" t="s">
        <v>130</v>
      </c>
      <c r="E77" s="8">
        <f>_xll.BDH($B77,$D77,"CQ1 2010","","Dir=H","Per=Y","Days=A","Dts=H","cols=14;rows=1")</f>
        <v>100638.08100000001</v>
      </c>
      <c r="F77" s="8">
        <v>100844.78</v>
      </c>
      <c r="G77" s="8">
        <v>118729.689</v>
      </c>
      <c r="H77" s="8">
        <v>118747.01</v>
      </c>
      <c r="I77" s="8">
        <v>144028.59599999999</v>
      </c>
      <c r="J77" s="8">
        <v>147789.42000000001</v>
      </c>
      <c r="K77" s="8">
        <v>146084.16899999999</v>
      </c>
      <c r="L77" s="8">
        <v>146635.734</v>
      </c>
      <c r="M77" s="8">
        <v>151798.087</v>
      </c>
      <c r="N77" s="8">
        <v>155099.19099999999</v>
      </c>
      <c r="O77" s="8">
        <v>150629.698</v>
      </c>
      <c r="P77" s="8">
        <v>161373.92199999999</v>
      </c>
      <c r="Q77" s="8">
        <v>180270.43599999999</v>
      </c>
      <c r="R77" s="8">
        <v>180270.43599999999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</row>
    <row r="78" spans="1:59" x14ac:dyDescent="0.35">
      <c r="A78" s="9" t="str">
        <f t="shared" si="8"/>
        <v>ANB</v>
      </c>
      <c r="B78" s="9"/>
      <c r="C78" s="9" t="str">
        <f t="shared" si="9"/>
        <v xml:space="preserve">Retail Liabilities </v>
      </c>
      <c r="D78" s="9"/>
      <c r="E78" s="8">
        <f>Segments_Y!I30/1000000</f>
        <v>41101.822</v>
      </c>
      <c r="F78" s="8">
        <f>Segments_Y!J30/1000000</f>
        <v>46047.493000000002</v>
      </c>
      <c r="G78" s="8">
        <f>Segments_Y!K30/1000000</f>
        <v>51822.095999999998</v>
      </c>
      <c r="H78" s="8">
        <f>Segments_Y!L30/1000000</f>
        <v>57363.915000000001</v>
      </c>
      <c r="I78" s="8">
        <f>Segments_Y!M30/1000000</f>
        <v>66587.058999999994</v>
      </c>
      <c r="J78" s="8">
        <f>Segments_Y!N30/1000000</f>
        <v>66465.039000000004</v>
      </c>
      <c r="K78" s="8">
        <f>Segments_Y!O30/1000000</f>
        <v>70312.126999999993</v>
      </c>
      <c r="L78" s="8">
        <f>Segments_Y!P30/1000000</f>
        <v>69272.729000000007</v>
      </c>
      <c r="M78" s="8">
        <f>Segments_Y!Q30/1000000</f>
        <v>67303.483999999997</v>
      </c>
      <c r="N78" s="8">
        <f>Segments_Y!R30/1000000</f>
        <v>67106.11</v>
      </c>
      <c r="O78" s="8">
        <f>Segments_Y!S30/1000000</f>
        <v>65167.292999999998</v>
      </c>
      <c r="P78" s="8">
        <f>Segments_Y!T30/1000000</f>
        <v>70009.289999999994</v>
      </c>
      <c r="Q78" s="8">
        <f>Segments_Y!U30/1000000</f>
        <v>72862.043999999994</v>
      </c>
      <c r="R78" s="8" t="e">
        <f>Segments_Y!V30/1000000</f>
        <v>#N/A</v>
      </c>
      <c r="S78" s="8">
        <f>Segments_Y!W30/1000000</f>
        <v>0</v>
      </c>
      <c r="T78" s="8">
        <f>Segments_Y!X30/1000000</f>
        <v>0</v>
      </c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</row>
    <row r="79" spans="1:59" x14ac:dyDescent="0.35">
      <c r="A79" s="9" t="str">
        <f t="shared" si="8"/>
        <v>ANB</v>
      </c>
      <c r="B79" s="9"/>
      <c r="C79" s="9" t="str">
        <f t="shared" si="9"/>
        <v xml:space="preserve">Wholesale Liabilities </v>
      </c>
      <c r="D79" s="9"/>
      <c r="E79" s="8">
        <f>Segments_Y!I31/1000000</f>
        <v>45014.061000000002</v>
      </c>
      <c r="F79" s="8">
        <f>Segments_Y!J31/1000000</f>
        <v>43775.014999999999</v>
      </c>
      <c r="G79" s="8">
        <f>Segments_Y!K31/1000000</f>
        <v>57833.016000000003</v>
      </c>
      <c r="H79" s="8">
        <f>Segments_Y!L31/1000000</f>
        <v>51321.417000000001</v>
      </c>
      <c r="I79" s="8">
        <f>Segments_Y!M31/1000000</f>
        <v>66432.278999999995</v>
      </c>
      <c r="J79" s="8">
        <f>Segments_Y!N31/1000000</f>
        <v>72640.877999999997</v>
      </c>
      <c r="K79" s="8">
        <f>Segments_Y!O31/1000000</f>
        <v>69597.993000000002</v>
      </c>
      <c r="L79" s="8">
        <f>Segments_Y!P31/1000000</f>
        <v>70371.879000000001</v>
      </c>
      <c r="M79" s="8">
        <f>Segments_Y!Q31/1000000</f>
        <v>77773.557000000001</v>
      </c>
      <c r="N79" s="8">
        <f>Segments_Y!R31/1000000</f>
        <v>78622.167000000001</v>
      </c>
      <c r="O79" s="8">
        <f>Segments_Y!S31/1000000</f>
        <v>67453.813999999998</v>
      </c>
      <c r="P79" s="8">
        <f>Segments_Y!T31/1000000</f>
        <v>71041.264999999999</v>
      </c>
      <c r="Q79" s="8">
        <f>Segments_Y!U31/1000000</f>
        <v>85898.001000000004</v>
      </c>
      <c r="R79" s="8" t="e">
        <f>Segments_Y!V31/1000000</f>
        <v>#N/A</v>
      </c>
      <c r="S79" s="8">
        <f>Segments_Y!W31/1000000</f>
        <v>0</v>
      </c>
      <c r="T79" s="8">
        <f>Segments_Y!X31/1000000</f>
        <v>0</v>
      </c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</row>
    <row r="80" spans="1:59" x14ac:dyDescent="0.35">
      <c r="A80" s="9" t="str">
        <f t="shared" si="8"/>
        <v>ANB</v>
      </c>
      <c r="B80" s="9" t="str">
        <f>VLOOKUP(A80,References!$A$2:$B$11,2,FALSE)</f>
        <v>ARNB AB Equity</v>
      </c>
      <c r="C80" s="9" t="str">
        <f t="shared" si="9"/>
        <v>Retained Earnings</v>
      </c>
      <c r="D80" s="9" t="s">
        <v>131</v>
      </c>
      <c r="E80" s="8">
        <f>_xll.BDH($B80,$D80,"CQ1 2010","","Dir=H","Per=Y","Days=A","Dts=H","cols=14;rows=1")</f>
        <v>2705.6370000000002</v>
      </c>
      <c r="F80" s="8">
        <v>1066.44</v>
      </c>
      <c r="G80" s="8">
        <v>1579.6569999999999</v>
      </c>
      <c r="H80" s="8">
        <v>2622.1239999999998</v>
      </c>
      <c r="I80" s="8">
        <v>1782.481</v>
      </c>
      <c r="J80" s="8">
        <v>2509.9459999999999</v>
      </c>
      <c r="K80" s="8">
        <v>3172.8470000000002</v>
      </c>
      <c r="L80" s="8">
        <v>3795.4940000000001</v>
      </c>
      <c r="M80" s="8">
        <v>5677.5219999999999</v>
      </c>
      <c r="N80" s="8">
        <v>4627.232</v>
      </c>
      <c r="O80" s="8">
        <v>6137.8670000000002</v>
      </c>
      <c r="P80" s="8">
        <v>6046.5339999999997</v>
      </c>
      <c r="Q80" s="8">
        <v>6819.2439999999997</v>
      </c>
      <c r="R80" s="8">
        <v>6819.2439999999997</v>
      </c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</row>
    <row r="81" spans="1:59" x14ac:dyDescent="0.35">
      <c r="A81" s="10" t="str">
        <f t="shared" si="8"/>
        <v>ANB</v>
      </c>
      <c r="B81" s="10" t="str">
        <f>VLOOKUP(A81,References!$A$2:$B$11,2,FALSE)</f>
        <v>ARNB AB Equity</v>
      </c>
      <c r="C81" s="10" t="str">
        <f t="shared" si="9"/>
        <v>Total Equity</v>
      </c>
      <c r="D81" s="10" t="s">
        <v>132</v>
      </c>
      <c r="E81" s="11">
        <f>_xll.BDH($B81,$D81,"CQ1 2010","","Dir=H","Per=Y","Days=A","Dts=H","cols=14;rows=1")</f>
        <v>15396.683999999999</v>
      </c>
      <c r="F81" s="11">
        <v>16729.525000000001</v>
      </c>
      <c r="G81" s="11">
        <v>17909.587</v>
      </c>
      <c r="H81" s="11">
        <v>19188.414000000001</v>
      </c>
      <c r="I81" s="11">
        <v>20639.758999999998</v>
      </c>
      <c r="J81" s="11">
        <v>22631.852999999999</v>
      </c>
      <c r="K81" s="11">
        <v>23924.553</v>
      </c>
      <c r="L81" s="11">
        <v>25065.965</v>
      </c>
      <c r="M81" s="11">
        <v>26556.744999999999</v>
      </c>
      <c r="N81" s="11">
        <v>28343.286</v>
      </c>
      <c r="O81" s="11">
        <v>29766.144</v>
      </c>
      <c r="P81" s="11">
        <v>31127.737000000001</v>
      </c>
      <c r="Q81" s="11">
        <v>32357.656999999999</v>
      </c>
      <c r="R81" s="11">
        <v>32357.656999999999</v>
      </c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</row>
    <row r="82" spans="1:59" x14ac:dyDescent="0.35">
      <c r="A82" s="6" t="s">
        <v>18</v>
      </c>
      <c r="B82" s="6" t="str">
        <f>VLOOKUP(A82,References!$A$2:$B$11,2,FALSE)</f>
        <v>RIBL AB Equity</v>
      </c>
      <c r="C82" s="6" t="str">
        <f t="shared" ref="C82:C101" si="10">C182</f>
        <v>Cash and Cash Equivalents</v>
      </c>
      <c r="D82" s="6" t="s">
        <v>117</v>
      </c>
      <c r="E82" s="8">
        <f>_xll.BDH($B82,$D82,"CQ1 2010","","Dir=H","Per=Y","Days=A","Dts=H","cols=14;rows=1")</f>
        <v>23178.560000000001</v>
      </c>
      <c r="F82" s="8">
        <v>17623.476999999999</v>
      </c>
      <c r="G82" s="8">
        <v>26270.523000000001</v>
      </c>
      <c r="H82" s="8">
        <v>20928.548999999999</v>
      </c>
      <c r="I82" s="8">
        <v>25315.736000000001</v>
      </c>
      <c r="J82" s="8">
        <v>20569.929</v>
      </c>
      <c r="K82" s="8">
        <v>21262.177</v>
      </c>
      <c r="L82" s="8">
        <v>18504.255000000001</v>
      </c>
      <c r="M82" s="8">
        <v>16323.172</v>
      </c>
      <c r="N82" s="8">
        <v>29189.487000000001</v>
      </c>
      <c r="O82" s="8">
        <v>41954.124000000003</v>
      </c>
      <c r="P82" s="8">
        <v>25587.477999999999</v>
      </c>
      <c r="Q82" s="8">
        <v>33366.652000000002</v>
      </c>
      <c r="R82" s="8">
        <v>33366.652000000002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</row>
    <row r="83" spans="1:59" x14ac:dyDescent="0.35">
      <c r="A83" s="6" t="str">
        <f>A82</f>
        <v>Riyad</v>
      </c>
      <c r="B83" s="6" t="str">
        <f>VLOOKUP(A83,References!$A$2:$B$11,2,FALSE)</f>
        <v>RIBL AB Equity</v>
      </c>
      <c r="C83" s="6" t="str">
        <f t="shared" si="10"/>
        <v>ST And LT Investments</v>
      </c>
      <c r="D83" s="6" t="s">
        <v>118</v>
      </c>
      <c r="E83" s="8">
        <f>_xll.BDH($B83,$D83,"CQ1 2010","","Dir=H","Per=Y","Days=A","Dts=H","cols=14;rows=1")</f>
        <v>33822.440999999999</v>
      </c>
      <c r="F83" s="8">
        <v>36616.17</v>
      </c>
      <c r="G83" s="8">
        <v>36253.851999999999</v>
      </c>
      <c r="H83" s="8">
        <v>43538.091</v>
      </c>
      <c r="I83" s="8">
        <v>46963.269</v>
      </c>
      <c r="J83" s="8">
        <v>44765.404000000002</v>
      </c>
      <c r="K83" s="8">
        <v>45157.381000000001</v>
      </c>
      <c r="L83" s="8">
        <v>46369.902999999998</v>
      </c>
      <c r="M83" s="8">
        <v>47992.771999999997</v>
      </c>
      <c r="N83" s="8">
        <v>53361.415000000001</v>
      </c>
      <c r="O83" s="8">
        <v>56449.805999999997</v>
      </c>
      <c r="P83" s="8">
        <v>58637.186000000002</v>
      </c>
      <c r="Q83" s="8">
        <v>52196.12</v>
      </c>
      <c r="R83" s="8">
        <v>52196.12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</row>
    <row r="84" spans="1:59" x14ac:dyDescent="0.35">
      <c r="A84" s="6" t="str">
        <f t="shared" ref="A84:A101" si="11">A83</f>
        <v>Riyad</v>
      </c>
      <c r="B84" s="6" t="str">
        <f>VLOOKUP(A84,References!$A$2:$B$11,2,FALSE)</f>
        <v>RIBL AB Equity</v>
      </c>
      <c r="C84" s="6" t="str">
        <f t="shared" si="10"/>
        <v>Total Commercial Loans</v>
      </c>
      <c r="D84" s="6" t="s">
        <v>119</v>
      </c>
      <c r="E84" s="8">
        <f>_xll.BDH($B84,$D84,"CQ1 2010","","Dir=H","Per=Y","Days=A","Dts=H","cols=14;rows=1")</f>
        <v>81116.778000000006</v>
      </c>
      <c r="F84" s="8">
        <v>79935.672000000006</v>
      </c>
      <c r="G84" s="8">
        <v>79980.612999999998</v>
      </c>
      <c r="H84" s="8">
        <v>89896.448000000004</v>
      </c>
      <c r="I84" s="8">
        <v>87315.665999999997</v>
      </c>
      <c r="J84" s="8">
        <v>96695.781000000003</v>
      </c>
      <c r="K84" s="8">
        <v>105329.79</v>
      </c>
      <c r="L84" s="8">
        <v>96900.432000000001</v>
      </c>
      <c r="M84" s="8">
        <v>105734.879</v>
      </c>
      <c r="N84" s="8">
        <v>117936.182</v>
      </c>
      <c r="O84" s="8">
        <v>127732.882</v>
      </c>
      <c r="P84" s="8">
        <v>140888.93700000001</v>
      </c>
      <c r="Q84" s="8">
        <v>155959.25599999999</v>
      </c>
      <c r="R84" s="8">
        <v>155959.25599999999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</row>
    <row r="85" spans="1:59" x14ac:dyDescent="0.35">
      <c r="A85" s="6" t="str">
        <f t="shared" si="11"/>
        <v>Riyad</v>
      </c>
      <c r="B85" s="6" t="str">
        <f>VLOOKUP(A85,References!$A$2:$B$11,2,FALSE)</f>
        <v>RIBL AB Equity</v>
      </c>
      <c r="C85" s="6" t="str">
        <f t="shared" si="10"/>
        <v>Total Consumer Loans</v>
      </c>
      <c r="D85" s="6" t="s">
        <v>120</v>
      </c>
      <c r="E85" s="8">
        <f>_xll.BDH($B85,$D85,"CQ1 2010","","Dir=H","Per=Y","Days=A","Dts=H","cols=14;rows=1")</f>
        <v>21352.501</v>
      </c>
      <c r="F85" s="8">
        <v>26295.258999999998</v>
      </c>
      <c r="G85" s="8">
        <v>30611.851999999999</v>
      </c>
      <c r="H85" s="8">
        <v>34188.101999999999</v>
      </c>
      <c r="I85" s="8">
        <v>39410.425999999999</v>
      </c>
      <c r="J85" s="8">
        <v>38848.981</v>
      </c>
      <c r="K85" s="8">
        <v>38808.584999999999</v>
      </c>
      <c r="L85" s="8">
        <v>42344.837</v>
      </c>
      <c r="M85" s="8">
        <v>45805.03</v>
      </c>
      <c r="N85" s="8">
        <v>56750.038999999997</v>
      </c>
      <c r="O85" s="8">
        <v>64106.481</v>
      </c>
      <c r="P85" s="8">
        <v>76428.532999999996</v>
      </c>
      <c r="Q85" s="8">
        <v>86091.607000000004</v>
      </c>
      <c r="R85" s="8">
        <v>86091.607000000004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</row>
    <row r="86" spans="1:59" x14ac:dyDescent="0.35">
      <c r="A86" s="6" t="str">
        <f t="shared" si="11"/>
        <v>Riyad</v>
      </c>
      <c r="B86" s="6" t="str">
        <f>VLOOKUP(A86,References!$A$2:$B$11,2,FALSE)</f>
        <v>RIBL AB Equity</v>
      </c>
      <c r="C86" s="6" t="str">
        <f t="shared" si="10"/>
        <v>Total Loans</v>
      </c>
      <c r="D86" s="6" t="s">
        <v>121</v>
      </c>
      <c r="E86" s="8">
        <f>_xll.BDH($B86,$D86,"CQ1 2010","","Dir=H","Per=Y","Days=A","Dts=H","cols=14;rows=1")</f>
        <v>108323.09299999999</v>
      </c>
      <c r="F86" s="8">
        <v>114045.113</v>
      </c>
      <c r="G86" s="8">
        <v>120012.34600000001</v>
      </c>
      <c r="H86" s="8">
        <v>133122.25200000001</v>
      </c>
      <c r="I86" s="8">
        <v>135476.86799999999</v>
      </c>
      <c r="J86" s="8">
        <v>146964.93799999999</v>
      </c>
      <c r="K86" s="8">
        <v>145486.88200000001</v>
      </c>
      <c r="L86" s="8">
        <v>140922.54399999999</v>
      </c>
      <c r="M86" s="8">
        <v>153383.359</v>
      </c>
      <c r="N86" s="8">
        <v>176737.86499999999</v>
      </c>
      <c r="O86" s="8">
        <v>195880.64799999999</v>
      </c>
      <c r="P86" s="8">
        <v>221804.39199999999</v>
      </c>
      <c r="Q86" s="8">
        <v>247119.745</v>
      </c>
      <c r="R86" s="8">
        <v>247119.745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</row>
    <row r="87" spans="1:59" x14ac:dyDescent="0.35">
      <c r="A87" s="6" t="str">
        <f t="shared" si="11"/>
        <v>Riyad</v>
      </c>
      <c r="B87" s="6" t="str">
        <f>VLOOKUP(A87,References!$A$2:$B$11,2,FALSE)</f>
        <v>RIBL AB Equity</v>
      </c>
      <c r="C87" s="6" t="str">
        <f t="shared" si="10"/>
        <v>Reserve for Loan Losses</v>
      </c>
      <c r="D87" s="6" t="s">
        <v>122</v>
      </c>
      <c r="E87" s="8">
        <f>_xll.BDH($B87,$D87,"CQ1 2010","","Dir=H","Per=Y","Days=A","Dts=H","cols=14;rows=1")</f>
        <v>2288.3530000000001</v>
      </c>
      <c r="F87" s="8">
        <v>1072.3489999999999</v>
      </c>
      <c r="G87" s="8">
        <v>2541.692</v>
      </c>
      <c r="H87" s="8">
        <v>1931.6949999999999</v>
      </c>
      <c r="I87" s="8">
        <v>1986.5940000000001</v>
      </c>
      <c r="J87" s="8">
        <v>1898.7470000000001</v>
      </c>
      <c r="K87" s="8">
        <v>2577.5149999999999</v>
      </c>
      <c r="L87" s="8">
        <v>2084.9259999999999</v>
      </c>
      <c r="M87" s="8">
        <v>2358.529</v>
      </c>
      <c r="N87" s="8">
        <v>2755.866</v>
      </c>
      <c r="O87" s="8">
        <v>4534.0129999999999</v>
      </c>
      <c r="P87" s="8">
        <v>4514.1570000000002</v>
      </c>
      <c r="Q87" s="8">
        <v>4754.7979999999998</v>
      </c>
      <c r="R87" s="8">
        <v>4754.7979999999998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</row>
    <row r="88" spans="1:59" x14ac:dyDescent="0.35">
      <c r="A88" s="6" t="str">
        <f t="shared" si="11"/>
        <v>Riyad</v>
      </c>
      <c r="B88" s="6" t="str">
        <f>VLOOKUP(A88,References!$A$2:$B$11,2,FALSE)</f>
        <v>RIBL AB Equity</v>
      </c>
      <c r="C88" s="6" t="str">
        <f t="shared" si="10"/>
        <v>Net Loans</v>
      </c>
      <c r="D88" s="6" t="s">
        <v>123</v>
      </c>
      <c r="E88" s="8">
        <f>_xll.BDH($B88,$D88,"CQ1 2010","","Dir=H","Per=Y","Days=A","Dts=H","cols=14;rows=1")</f>
        <v>106034.74</v>
      </c>
      <c r="F88" s="8">
        <v>112972.764</v>
      </c>
      <c r="G88" s="8">
        <v>117470.65399999999</v>
      </c>
      <c r="H88" s="8">
        <v>131190.557</v>
      </c>
      <c r="I88" s="8">
        <v>133490.274</v>
      </c>
      <c r="J88" s="8">
        <v>145066.19099999999</v>
      </c>
      <c r="K88" s="8">
        <v>142909.367</v>
      </c>
      <c r="L88" s="8">
        <v>138837.61799999999</v>
      </c>
      <c r="M88" s="8">
        <v>151024.82999999999</v>
      </c>
      <c r="N88" s="8">
        <v>173981.99900000001</v>
      </c>
      <c r="O88" s="8">
        <v>191346.63500000001</v>
      </c>
      <c r="P88" s="8">
        <v>217290.23499999999</v>
      </c>
      <c r="Q88" s="8">
        <v>242364.94699999999</v>
      </c>
      <c r="R88" s="8">
        <v>242364.94699999999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</row>
    <row r="89" spans="1:59" x14ac:dyDescent="0.35">
      <c r="A89" s="6" t="str">
        <f t="shared" si="11"/>
        <v>Riyad</v>
      </c>
      <c r="B89" s="6" t="str">
        <f>VLOOKUP(A89,References!$A$2:$B$11,2,FALSE)</f>
        <v>RIBL AB Equity</v>
      </c>
      <c r="C89" s="6" t="str">
        <f t="shared" si="10"/>
        <v>Total Assets</v>
      </c>
      <c r="D89" s="6" t="s">
        <v>124</v>
      </c>
      <c r="E89" s="8">
        <f>_xll.BDH($B89,$D89,"CQ1 2010","","Dir=H","Per=Y","Days=A","Dts=H","cols=14;rows=1")</f>
        <v>173556.43</v>
      </c>
      <c r="F89" s="8">
        <v>180887.39</v>
      </c>
      <c r="G89" s="8">
        <v>190180.83799999999</v>
      </c>
      <c r="H89" s="8">
        <v>205246.47899999999</v>
      </c>
      <c r="I89" s="8">
        <v>214589.29300000001</v>
      </c>
      <c r="J89" s="8">
        <v>223315.875</v>
      </c>
      <c r="K89" s="8">
        <v>217619.00099999999</v>
      </c>
      <c r="L89" s="8">
        <v>216282.171</v>
      </c>
      <c r="M89" s="8">
        <v>229899.576</v>
      </c>
      <c r="N89" s="8">
        <v>265788.87800000003</v>
      </c>
      <c r="O89" s="8">
        <v>310087.90700000001</v>
      </c>
      <c r="P89" s="8">
        <v>325735.81800000003</v>
      </c>
      <c r="Q89" s="8">
        <v>359652.85700000002</v>
      </c>
      <c r="R89" s="8">
        <v>359652.85700000002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</row>
    <row r="90" spans="1:59" x14ac:dyDescent="0.35">
      <c r="A90" s="6" t="str">
        <f t="shared" si="11"/>
        <v>Riyad</v>
      </c>
      <c r="B90" s="6"/>
      <c r="C90" s="6" t="str">
        <f t="shared" si="10"/>
        <v>Retail Assets</v>
      </c>
      <c r="D90" s="6"/>
      <c r="E90" s="8">
        <f>Segments_Y!I22/1000000</f>
        <v>21877.126</v>
      </c>
      <c r="F90" s="8">
        <f>Segments_Y!J22/1000000</f>
        <v>26678.641</v>
      </c>
      <c r="G90" s="8">
        <f>Segments_Y!K22/1000000</f>
        <v>31972.505000000001</v>
      </c>
      <c r="H90" s="8">
        <f>Segments_Y!L22/1000000</f>
        <v>34852.809000000001</v>
      </c>
      <c r="I90" s="8">
        <f>Segments_Y!M22/1000000</f>
        <v>41995.034</v>
      </c>
      <c r="J90" s="8">
        <f>Segments_Y!N22/1000000</f>
        <v>39686.188000000002</v>
      </c>
      <c r="K90" s="8">
        <f>Segments_Y!O22/1000000</f>
        <v>44895.921999999999</v>
      </c>
      <c r="L90" s="8">
        <f>Segments_Y!P22/1000000</f>
        <v>49248.483</v>
      </c>
      <c r="M90" s="8">
        <f>Segments_Y!Q22/1000000</f>
        <v>56293.608</v>
      </c>
      <c r="N90" s="8">
        <f>Segments_Y!R22/1000000</f>
        <v>71292.635999999999</v>
      </c>
      <c r="O90" s="8">
        <f>Segments_Y!S22/1000000</f>
        <v>77494.744999999995</v>
      </c>
      <c r="P90" s="8">
        <f>Segments_Y!T22/1000000</f>
        <v>91223.134000000005</v>
      </c>
      <c r="Q90" s="8">
        <f>Segments_Y!U22/1000000</f>
        <v>101042.50900000001</v>
      </c>
      <c r="R90" s="8" t="e">
        <f>Segments_Y!V22/1000000</f>
        <v>#N/A</v>
      </c>
      <c r="S90" s="8">
        <f>Segments_Y!W22/1000000</f>
        <v>0</v>
      </c>
      <c r="T90" s="8">
        <f>Segments_Y!X22/1000000</f>
        <v>0</v>
      </c>
      <c r="U90" s="8">
        <f>Segments_Y!Y22/1000000</f>
        <v>0</v>
      </c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</row>
    <row r="91" spans="1:59" x14ac:dyDescent="0.35">
      <c r="A91" s="6" t="str">
        <f t="shared" si="11"/>
        <v>Riyad</v>
      </c>
      <c r="B91" s="6"/>
      <c r="C91" s="6" t="str">
        <f t="shared" si="10"/>
        <v>Wholesale Assets</v>
      </c>
      <c r="D91" s="6"/>
      <c r="E91" s="8">
        <f>Segments_Y!I23/1000000</f>
        <v>86364.273000000001</v>
      </c>
      <c r="F91" s="8">
        <f>Segments_Y!J23/1000000</f>
        <v>87441.546000000002</v>
      </c>
      <c r="G91" s="8">
        <f>Segments_Y!K23/1000000</f>
        <v>86682.792000000001</v>
      </c>
      <c r="H91" s="8">
        <f>Segments_Y!L23/1000000</f>
        <v>97331.298999999999</v>
      </c>
      <c r="I91" s="8">
        <f>Segments_Y!M23/1000000</f>
        <v>92530.192999999999</v>
      </c>
      <c r="J91" s="8">
        <f>Segments_Y!N23/1000000</f>
        <v>105782.91</v>
      </c>
      <c r="K91" s="8">
        <f>Segments_Y!O23/1000000</f>
        <v>103624.05</v>
      </c>
      <c r="L91" s="8">
        <f>Segments_Y!P23/1000000</f>
        <v>95886.607999999993</v>
      </c>
      <c r="M91" s="8">
        <f>Segments_Y!Q23/1000000</f>
        <v>110221.41899999999</v>
      </c>
      <c r="N91" s="8">
        <f>Segments_Y!R23/1000000</f>
        <v>122370.875</v>
      </c>
      <c r="O91" s="8">
        <f>Segments_Y!S23/1000000</f>
        <v>133403.533</v>
      </c>
      <c r="P91" s="8">
        <f>Segments_Y!T23/1000000</f>
        <v>144200.109</v>
      </c>
      <c r="Q91" s="8">
        <f>Segments_Y!U23/1000000</f>
        <v>162042.32</v>
      </c>
      <c r="R91" s="8" t="e">
        <f>Segments_Y!V23/1000000</f>
        <v>#N/A</v>
      </c>
      <c r="S91" s="8">
        <f>Segments_Y!W23/1000000</f>
        <v>0</v>
      </c>
      <c r="T91" s="8">
        <f>Segments_Y!X23/1000000</f>
        <v>0</v>
      </c>
      <c r="U91" s="8">
        <f>Segments_Y!Y23/1000000</f>
        <v>0</v>
      </c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</row>
    <row r="92" spans="1:59" x14ac:dyDescent="0.35">
      <c r="A92" s="6" t="str">
        <f t="shared" si="11"/>
        <v>Riyad</v>
      </c>
      <c r="B92" s="6" t="str">
        <f>VLOOKUP(A92,References!$A$2:$B$11,2,FALSE)</f>
        <v>RIBL AB Equity</v>
      </c>
      <c r="C92" s="6" t="str">
        <f t="shared" si="10"/>
        <v>NCBDs</v>
      </c>
      <c r="D92" s="6" t="s">
        <v>125</v>
      </c>
      <c r="E92" s="8">
        <f>_xll.BDH($B92,$D92,"CQ1 2010","","Dir=H","Per=Y","Days=A","Dts=H","cols=14;rows=1")</f>
        <v>47939.991999999998</v>
      </c>
      <c r="F92" s="8">
        <v>58123.709000000003</v>
      </c>
      <c r="G92" s="8">
        <v>67525.144</v>
      </c>
      <c r="H92" s="8">
        <v>67555.264999999999</v>
      </c>
      <c r="I92" s="8">
        <v>71589.237999999998</v>
      </c>
      <c r="J92" s="8">
        <v>72139.543000000005</v>
      </c>
      <c r="K92" s="8">
        <v>77846.981</v>
      </c>
      <c r="L92" s="8">
        <v>81011.365000000005</v>
      </c>
      <c r="M92" s="8">
        <v>86842.195000000007</v>
      </c>
      <c r="N92" s="8">
        <v>93707.805999999997</v>
      </c>
      <c r="O92" s="8">
        <v>116760.93399999999</v>
      </c>
      <c r="P92" s="8">
        <v>116255.00199999999</v>
      </c>
      <c r="Q92" s="8">
        <v>123376.425</v>
      </c>
      <c r="R92" s="8">
        <v>123376.425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</row>
    <row r="93" spans="1:59" x14ac:dyDescent="0.35">
      <c r="A93" s="6" t="str">
        <f t="shared" si="11"/>
        <v>Riyad</v>
      </c>
      <c r="B93" s="6" t="str">
        <f>VLOOKUP(A93,References!$A$2:$B$11,2,FALSE)</f>
        <v>RIBL AB Equity</v>
      </c>
      <c r="C93" s="6" t="str">
        <f t="shared" si="10"/>
        <v>CBDs</v>
      </c>
      <c r="D93" s="6" t="s">
        <v>126</v>
      </c>
      <c r="E93" s="8">
        <f>_xll.BDH($B93,$D93,"CQ1 2010","","Dir=H","Per=Y","Days=A","Dts=H","cols=14;rows=1")</f>
        <v>70367.45</v>
      </c>
      <c r="F93" s="8">
        <v>75920.577000000005</v>
      </c>
      <c r="G93" s="8">
        <v>71337.735000000001</v>
      </c>
      <c r="H93" s="8">
        <v>75457.403999999995</v>
      </c>
      <c r="I93" s="8">
        <v>82475.535999999993</v>
      </c>
      <c r="J93" s="8">
        <v>86022.271999999997</v>
      </c>
      <c r="K93" s="8">
        <v>68136.44</v>
      </c>
      <c r="L93" s="8">
        <v>61796.455999999998</v>
      </c>
      <c r="M93" s="8">
        <v>66763.975999999995</v>
      </c>
      <c r="N93" s="8">
        <v>80640.347999999998</v>
      </c>
      <c r="O93" s="8">
        <v>68130.019</v>
      </c>
      <c r="P93" s="8">
        <v>76380.918999999994</v>
      </c>
      <c r="Q93" s="8">
        <v>97372.072</v>
      </c>
      <c r="R93" s="8">
        <v>97372.072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</row>
    <row r="94" spans="1:59" x14ac:dyDescent="0.35">
      <c r="A94" s="6" t="str">
        <f t="shared" si="11"/>
        <v>Riyad</v>
      </c>
      <c r="B94" s="6" t="str">
        <f>VLOOKUP(A94,References!$A$2:$B$11,2,FALSE)</f>
        <v>RIBL AB Equity</v>
      </c>
      <c r="C94" s="6" t="str">
        <f t="shared" si="10"/>
        <v>Total Deposits</v>
      </c>
      <c r="D94" s="6" t="s">
        <v>127</v>
      </c>
      <c r="E94" s="8">
        <f>_xll.BDH($B94,$D94,"CQ1 2010","","Dir=H","Per=Y","Days=A","Dts=H","cols=14;rows=1")</f>
        <v>126945.459</v>
      </c>
      <c r="F94" s="8">
        <v>139822.5</v>
      </c>
      <c r="G94" s="8">
        <v>146214.56700000001</v>
      </c>
      <c r="H94" s="8">
        <v>153199.88</v>
      </c>
      <c r="I94" s="8">
        <v>164079.43299999999</v>
      </c>
      <c r="J94" s="8">
        <v>167852.133</v>
      </c>
      <c r="K94" s="8">
        <v>156683.538</v>
      </c>
      <c r="L94" s="8">
        <v>154365.549</v>
      </c>
      <c r="M94" s="8">
        <v>169822.15599999999</v>
      </c>
      <c r="N94" s="8">
        <v>194517.899</v>
      </c>
      <c r="O94" s="8">
        <v>203039.33600000001</v>
      </c>
      <c r="P94" s="8">
        <v>211678.29699999999</v>
      </c>
      <c r="Q94" s="8">
        <v>240007.08499999999</v>
      </c>
      <c r="R94" s="8">
        <v>240007.08499999999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</row>
    <row r="95" spans="1:59" x14ac:dyDescent="0.35">
      <c r="A95" s="6" t="str">
        <f t="shared" si="11"/>
        <v>Riyad</v>
      </c>
      <c r="B95" s="6" t="str">
        <f>VLOOKUP(A95,References!$A$2:$B$11,2,FALSE)</f>
        <v>RIBL AB Equity</v>
      </c>
      <c r="C95" s="6" t="str">
        <f t="shared" si="10"/>
        <v>Short Term Debt</v>
      </c>
      <c r="D95" s="6" t="s">
        <v>128</v>
      </c>
      <c r="E95" s="8">
        <f>_xll.BDH($B95,$D95,"CQ1 2010","","Dir=H","Per=Y","Days=A","Dts=H","cols=14;rows=1")</f>
        <v>10636.550999999999</v>
      </c>
      <c r="F95" s="8">
        <v>6241.9480000000003</v>
      </c>
      <c r="G95" s="8">
        <v>6162.9679999999998</v>
      </c>
      <c r="H95" s="8">
        <v>7577.98</v>
      </c>
      <c r="I95" s="8">
        <v>3789.7959999999998</v>
      </c>
      <c r="J95" s="8">
        <v>4499.6930000000002</v>
      </c>
      <c r="K95" s="8">
        <v>8836.7129999999997</v>
      </c>
      <c r="L95" s="8">
        <v>7056.1679999999997</v>
      </c>
      <c r="M95" s="8">
        <v>8580.5139999999992</v>
      </c>
      <c r="N95" s="8">
        <v>13124.48</v>
      </c>
      <c r="O95" s="8">
        <v>41788.902999999998</v>
      </c>
      <c r="P95" s="8">
        <v>43134.14</v>
      </c>
      <c r="Q95" s="8">
        <v>38760.067999999999</v>
      </c>
      <c r="R95" s="8">
        <v>38760.067999999999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</row>
    <row r="96" spans="1:59" x14ac:dyDescent="0.35">
      <c r="A96" s="6" t="str">
        <f t="shared" si="11"/>
        <v>Riyad</v>
      </c>
      <c r="B96" s="6" t="str">
        <f>VLOOKUP(A96,References!$A$2:$B$11,2,FALSE)</f>
        <v>RIBL AB Equity</v>
      </c>
      <c r="C96" s="6" t="str">
        <f t="shared" si="10"/>
        <v>Long Term Debt</v>
      </c>
      <c r="D96" s="6" t="s">
        <v>129</v>
      </c>
      <c r="E96" s="8">
        <f>_xll.BDH($B96,$D96,"CQ1 2010","","Dir=H","Per=Y","Days=A","Dts=H","cols=14;rows=1")</f>
        <v>1873.723</v>
      </c>
      <c r="F96" s="8">
        <v>0</v>
      </c>
      <c r="G96" s="8">
        <v>0</v>
      </c>
      <c r="H96" s="8">
        <v>4000</v>
      </c>
      <c r="I96" s="8">
        <v>4000</v>
      </c>
      <c r="J96" s="8">
        <v>8011.3130000000001</v>
      </c>
      <c r="K96" s="8">
        <v>8018.3729999999996</v>
      </c>
      <c r="L96" s="8">
        <v>8016.6390000000001</v>
      </c>
      <c r="M96" s="8">
        <v>4003.7829999999999</v>
      </c>
      <c r="N96" s="8">
        <v>4405.0290000000005</v>
      </c>
      <c r="O96" s="8">
        <v>6228.0079999999998</v>
      </c>
      <c r="P96" s="8">
        <v>9254.5769999999993</v>
      </c>
      <c r="Q96" s="8">
        <v>9285.5930000000008</v>
      </c>
      <c r="R96" s="8">
        <v>9285.5930000000008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</row>
    <row r="97" spans="1:59" x14ac:dyDescent="0.35">
      <c r="A97" s="6" t="str">
        <f t="shared" si="11"/>
        <v>Riyad</v>
      </c>
      <c r="B97" s="6" t="str">
        <f>VLOOKUP(A97,References!$A$2:$B$11,2,FALSE)</f>
        <v>RIBL AB Equity</v>
      </c>
      <c r="C97" s="6" t="str">
        <f t="shared" si="10"/>
        <v>Total Liabilities</v>
      </c>
      <c r="D97" s="6" t="s">
        <v>130</v>
      </c>
      <c r="E97" s="8">
        <f>_xll.BDH($B97,$D97,"CQ1 2010","","Dir=H","Per=Y","Days=A","Dts=H","cols=14;rows=1")</f>
        <v>144323.212</v>
      </c>
      <c r="F97" s="8">
        <v>150729.035</v>
      </c>
      <c r="G97" s="8">
        <v>158217.32800000001</v>
      </c>
      <c r="H97" s="8">
        <v>171376.155</v>
      </c>
      <c r="I97" s="8">
        <v>179052.18799999999</v>
      </c>
      <c r="J97" s="8">
        <v>186770.76300000001</v>
      </c>
      <c r="K97" s="8">
        <v>180645.94</v>
      </c>
      <c r="L97" s="8">
        <v>177659.17800000001</v>
      </c>
      <c r="M97" s="8">
        <v>193125.36</v>
      </c>
      <c r="N97" s="8">
        <v>225217.416</v>
      </c>
      <c r="O97" s="8">
        <v>265732.80900000001</v>
      </c>
      <c r="P97" s="8">
        <v>278436.04700000002</v>
      </c>
      <c r="Q97" s="8">
        <v>303479.50799999997</v>
      </c>
      <c r="R97" s="8">
        <v>303479.50799999997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</row>
    <row r="98" spans="1:59" x14ac:dyDescent="0.35">
      <c r="A98" s="6" t="str">
        <f t="shared" si="11"/>
        <v>Riyad</v>
      </c>
      <c r="B98" s="6"/>
      <c r="C98" s="6" t="str">
        <f t="shared" si="10"/>
        <v xml:space="preserve">Retail Liabilities </v>
      </c>
      <c r="D98" s="6"/>
      <c r="E98" s="8">
        <f>Segments_Y!I24/1000000</f>
        <v>40919.794000000002</v>
      </c>
      <c r="F98" s="8">
        <f>Segments_Y!J24/1000000</f>
        <v>44693.375999999997</v>
      </c>
      <c r="G98" s="8">
        <f>Segments_Y!K24/1000000</f>
        <v>54103.847999999998</v>
      </c>
      <c r="H98" s="8">
        <f>Segments_Y!L24/1000000</f>
        <v>57272.413999999997</v>
      </c>
      <c r="I98" s="8">
        <f>Segments_Y!M24/1000000</f>
        <v>56764.324000000001</v>
      </c>
      <c r="J98" s="8">
        <f>Segments_Y!N24/1000000</f>
        <v>59657.328000000001</v>
      </c>
      <c r="K98" s="8">
        <f>Segments_Y!O24/1000000</f>
        <v>61273.889000000003</v>
      </c>
      <c r="L98" s="8">
        <f>Segments_Y!P24/1000000</f>
        <v>66096.308999999994</v>
      </c>
      <c r="M98" s="8">
        <f>Segments_Y!Q24/1000000</f>
        <v>80948.66</v>
      </c>
      <c r="N98" s="8">
        <f>Segments_Y!R24/1000000</f>
        <v>87456.194000000003</v>
      </c>
      <c r="O98" s="8">
        <f>Segments_Y!S24/1000000</f>
        <v>92921.097999999998</v>
      </c>
      <c r="P98" s="8">
        <f>Segments_Y!T24/1000000</f>
        <v>98183.157999999996</v>
      </c>
      <c r="Q98" s="8">
        <f>Segments_Y!U24/1000000</f>
        <v>102058.965</v>
      </c>
      <c r="R98" s="8" t="e">
        <f>Segments_Y!V24/1000000</f>
        <v>#N/A</v>
      </c>
      <c r="S98" s="8">
        <f>Segments_Y!W24/1000000</f>
        <v>0</v>
      </c>
      <c r="T98" s="8">
        <f>Segments_Y!X24/1000000</f>
        <v>0</v>
      </c>
      <c r="U98" s="8">
        <f>Segments_Y!Y24/1000000</f>
        <v>0</v>
      </c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</row>
    <row r="99" spans="1:59" x14ac:dyDescent="0.35">
      <c r="A99" s="6" t="str">
        <f t="shared" si="11"/>
        <v>Riyad</v>
      </c>
      <c r="B99" s="6"/>
      <c r="C99" s="6" t="str">
        <f t="shared" si="10"/>
        <v xml:space="preserve">Wholesale Liabilities </v>
      </c>
      <c r="D99" s="6"/>
      <c r="E99" s="8">
        <f>Segments_Y!I25/1000000</f>
        <v>87774.172000000006</v>
      </c>
      <c r="F99" s="8">
        <f>Segments_Y!J25/1000000</f>
        <v>95219.691000000006</v>
      </c>
      <c r="G99" s="8">
        <f>Segments_Y!K25/1000000</f>
        <v>92084.229000000007</v>
      </c>
      <c r="H99" s="8">
        <f>Segments_Y!L25/1000000</f>
        <v>96246.225000000006</v>
      </c>
      <c r="I99" s="8">
        <f>Segments_Y!M25/1000000</f>
        <v>106457.015</v>
      </c>
      <c r="J99" s="8">
        <f>Segments_Y!N25/1000000</f>
        <v>107863.92600000001</v>
      </c>
      <c r="K99" s="8">
        <f>Segments_Y!O25/1000000</f>
        <v>94541.328999999998</v>
      </c>
      <c r="L99" s="8">
        <f>Segments_Y!P25/1000000</f>
        <v>87351.53</v>
      </c>
      <c r="M99" s="8">
        <f>Segments_Y!Q25/1000000</f>
        <v>96683.322</v>
      </c>
      <c r="N99" s="8">
        <f>Segments_Y!R25/1000000</f>
        <v>105297.65399999999</v>
      </c>
      <c r="O99" s="8">
        <f>Segments_Y!S25/1000000</f>
        <v>149572.76300000001</v>
      </c>
      <c r="P99" s="8">
        <f>Segments_Y!T25/1000000</f>
        <v>153233.554</v>
      </c>
      <c r="Q99" s="8">
        <f>Segments_Y!U25/1000000</f>
        <v>174405.48499999999</v>
      </c>
      <c r="R99" s="8" t="e">
        <f>Segments_Y!V25/1000000</f>
        <v>#N/A</v>
      </c>
      <c r="S99" s="8">
        <f>Segments_Y!W25/1000000</f>
        <v>0</v>
      </c>
      <c r="T99" s="8">
        <f>Segments_Y!X25/1000000</f>
        <v>0</v>
      </c>
      <c r="U99" s="8">
        <f>Segments_Y!Y25/1000000</f>
        <v>0</v>
      </c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</row>
    <row r="100" spans="1:59" x14ac:dyDescent="0.35">
      <c r="A100" s="6" t="str">
        <f>A97</f>
        <v>Riyad</v>
      </c>
      <c r="B100" s="6" t="str">
        <f>VLOOKUP(A100,References!$A$2:$B$11,2,FALSE)</f>
        <v>RIBL AB Equity</v>
      </c>
      <c r="C100" s="6" t="str">
        <f t="shared" si="10"/>
        <v>Retained Earnings</v>
      </c>
      <c r="D100" s="6" t="s">
        <v>131</v>
      </c>
      <c r="E100" s="8">
        <f>_xll.BDH($B100,$D100,"CQ1 2010","","Dir=H","Per=Y","Days=A","Dts=H","cols=14;rows=1")</f>
        <v>610.50400000000002</v>
      </c>
      <c r="F100" s="8">
        <v>872.51800000000003</v>
      </c>
      <c r="G100" s="8">
        <v>1372.0550000000001</v>
      </c>
      <c r="H100" s="8">
        <v>1957.384</v>
      </c>
      <c r="I100" s="8">
        <v>2160.0659999999998</v>
      </c>
      <c r="J100" s="8">
        <v>2847.174</v>
      </c>
      <c r="K100" s="8">
        <v>2604.0390000000002</v>
      </c>
      <c r="L100" s="8">
        <v>2873.5360000000001</v>
      </c>
      <c r="M100" s="8">
        <v>414.55599999999998</v>
      </c>
      <c r="N100" s="8">
        <v>1392.2239999999999</v>
      </c>
      <c r="O100" s="8">
        <v>4928.57</v>
      </c>
      <c r="P100" s="8">
        <v>4855.1109999999999</v>
      </c>
      <c r="Q100" s="8">
        <v>7500.43</v>
      </c>
      <c r="R100" s="8">
        <v>7500.43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</row>
    <row r="101" spans="1:59" x14ac:dyDescent="0.35">
      <c r="A101" s="7" t="str">
        <f t="shared" si="11"/>
        <v>Riyad</v>
      </c>
      <c r="B101" s="7" t="str">
        <f>VLOOKUP(A101,References!$A$2:$B$11,2,FALSE)</f>
        <v>RIBL AB Equity</v>
      </c>
      <c r="C101" s="6" t="str">
        <f t="shared" si="10"/>
        <v>Total Equity</v>
      </c>
      <c r="D101" s="7" t="s">
        <v>132</v>
      </c>
      <c r="E101" s="11">
        <f>_xll.BDH($B101,$D101,"CQ1 2010","","Dir=H","Per=Y","Days=A","Dts=H","cols=14;rows=1")</f>
        <v>29233.218000000001</v>
      </c>
      <c r="F101" s="11">
        <v>30158.355</v>
      </c>
      <c r="G101" s="11">
        <v>31963.51</v>
      </c>
      <c r="H101" s="11">
        <v>33870.324000000001</v>
      </c>
      <c r="I101" s="11">
        <v>35537.105000000003</v>
      </c>
      <c r="J101" s="11">
        <v>36545.112000000001</v>
      </c>
      <c r="K101" s="11">
        <v>36973.061000000002</v>
      </c>
      <c r="L101" s="11">
        <v>38622.993000000002</v>
      </c>
      <c r="M101" s="11">
        <v>36774.216</v>
      </c>
      <c r="N101" s="11">
        <v>40571.462</v>
      </c>
      <c r="O101" s="11">
        <v>44355.097999999998</v>
      </c>
      <c r="P101" s="11">
        <v>47299.771000000001</v>
      </c>
      <c r="Q101" s="11">
        <v>56173.349000000002</v>
      </c>
      <c r="R101" s="11">
        <v>56173.349000000002</v>
      </c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</row>
    <row r="102" spans="1:59" x14ac:dyDescent="0.35">
      <c r="A102" s="9" t="s">
        <v>20</v>
      </c>
      <c r="B102" s="9" t="str">
        <f>VLOOKUP(A102,References!$A$2:$B$11,2,FALSE)</f>
        <v>RJHI AB Equity</v>
      </c>
      <c r="C102" s="9" t="str">
        <f t="shared" ref="C102:C121" si="12">C62</f>
        <v>Cash and Cash Equivalents</v>
      </c>
      <c r="D102" s="9" t="s">
        <v>117</v>
      </c>
      <c r="E102" s="8">
        <f>_xll.BDH($B102,$D102,"CQ1 2010","","Dir=H","Per=Y","Days=A","Dts=H","cols=14;rows=1")</f>
        <v>19475.196</v>
      </c>
      <c r="F102" s="8">
        <v>20419.467000000001</v>
      </c>
      <c r="G102" s="8">
        <v>31266.492999999999</v>
      </c>
      <c r="H102" s="8">
        <v>29970.266</v>
      </c>
      <c r="I102" s="8">
        <v>33585.377</v>
      </c>
      <c r="J102" s="8">
        <v>27053.716</v>
      </c>
      <c r="K102" s="8">
        <v>42149.904999999999</v>
      </c>
      <c r="L102" s="8">
        <v>48282.470999999998</v>
      </c>
      <c r="M102" s="8">
        <v>43246.042999999998</v>
      </c>
      <c r="N102" s="8">
        <v>39294.099000000002</v>
      </c>
      <c r="O102" s="8">
        <v>47362.521999999997</v>
      </c>
      <c r="P102" s="8">
        <v>40363.449000000001</v>
      </c>
      <c r="Q102" s="8">
        <v>42052.495999999999</v>
      </c>
      <c r="R102" s="8">
        <v>42052.495999999999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</row>
    <row r="103" spans="1:59" x14ac:dyDescent="0.35">
      <c r="A103" s="9" t="s">
        <v>20</v>
      </c>
      <c r="B103" s="9" t="str">
        <f>VLOOKUP(A103,References!$A$2:$B$11,2,FALSE)</f>
        <v>RJHI AB Equity</v>
      </c>
      <c r="C103" s="9" t="str">
        <f t="shared" si="12"/>
        <v>ST And LT Investments</v>
      </c>
      <c r="D103" s="9" t="s">
        <v>118</v>
      </c>
      <c r="E103" s="8">
        <f>_xll.BDH($B103,$D103,"CQ1 2010","","Dir=H","Per=Y","Days=A","Dts=H","cols=14;rows=1")</f>
        <v>28246.882000000001</v>
      </c>
      <c r="F103" s="8">
        <v>38802.491999999998</v>
      </c>
      <c r="G103" s="8">
        <v>40542.529000000002</v>
      </c>
      <c r="H103" s="8">
        <v>39573.057999999997</v>
      </c>
      <c r="I103" s="8">
        <v>42549.623</v>
      </c>
      <c r="J103" s="8">
        <v>41151.345999999998</v>
      </c>
      <c r="K103" s="8">
        <v>35274.466999999997</v>
      </c>
      <c r="L103" s="8">
        <v>37590.273000000001</v>
      </c>
      <c r="M103" s="8">
        <v>44187.402000000002</v>
      </c>
      <c r="N103" s="8">
        <v>48030.243999999999</v>
      </c>
      <c r="O103" s="8">
        <v>61587.303999999996</v>
      </c>
      <c r="P103" s="8">
        <v>85549.611000000004</v>
      </c>
      <c r="Q103" s="8">
        <v>102690.283</v>
      </c>
      <c r="R103" s="8">
        <v>102690.283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</row>
    <row r="104" spans="1:59" x14ac:dyDescent="0.35">
      <c r="A104" s="9" t="str">
        <f t="shared" ref="A104:A121" si="13">A103</f>
        <v>Rajhi</v>
      </c>
      <c r="B104" s="9" t="str">
        <f>VLOOKUP(A104,References!$A$2:$B$11,2,FALSE)</f>
        <v>RJHI AB Equity</v>
      </c>
      <c r="C104" s="9" t="str">
        <f t="shared" si="12"/>
        <v>Total Commercial Loans</v>
      </c>
      <c r="D104" s="9" t="s">
        <v>119</v>
      </c>
      <c r="E104" s="8">
        <f>_xll.BDH($B104,$D104,"CQ1 2010","","Dir=H","Per=Y","Days=A","Dts=H","cols=14;rows=1")</f>
        <v>55947.142999999996</v>
      </c>
      <c r="F104" s="8">
        <v>58345.088000000003</v>
      </c>
      <c r="G104" s="8">
        <v>56497.383000000002</v>
      </c>
      <c r="H104" s="8">
        <v>54500.144999999997</v>
      </c>
      <c r="I104" s="8">
        <v>61536.241999999998</v>
      </c>
      <c r="J104" s="8">
        <v>50686.175000000003</v>
      </c>
      <c r="K104" s="8">
        <v>67647.892999999996</v>
      </c>
      <c r="L104" s="8">
        <v>71500.994999999995</v>
      </c>
      <c r="M104" s="8">
        <v>66045.296000000002</v>
      </c>
      <c r="N104" s="8">
        <v>61459.430999999997</v>
      </c>
      <c r="O104" s="8">
        <v>66467.475000000006</v>
      </c>
      <c r="P104" s="8">
        <v>89142.792000000001</v>
      </c>
      <c r="Q104" s="8">
        <v>140357.19399999999</v>
      </c>
      <c r="R104" s="8">
        <v>140357.19399999999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</row>
    <row r="105" spans="1:59" x14ac:dyDescent="0.35">
      <c r="A105" s="9" t="str">
        <f t="shared" si="13"/>
        <v>Rajhi</v>
      </c>
      <c r="B105" s="9" t="str">
        <f>VLOOKUP(A105,References!$A$2:$B$11,2,FALSE)</f>
        <v>RJHI AB Equity</v>
      </c>
      <c r="C105" s="9" t="str">
        <f t="shared" si="12"/>
        <v>Total Consumer Loans</v>
      </c>
      <c r="D105" s="9" t="s">
        <v>120</v>
      </c>
      <c r="E105" s="8">
        <f>_xll.BDH($B105,$D105,"CQ1 2010","","Dir=H","Per=Y","Days=A","Dts=H","cols=14;rows=1")</f>
        <v>66289.653999999995</v>
      </c>
      <c r="F105" s="8">
        <v>85606.163</v>
      </c>
      <c r="G105" s="8">
        <v>120276.776</v>
      </c>
      <c r="H105" s="8">
        <v>131665.29300000001</v>
      </c>
      <c r="I105" s="8">
        <v>146395.201</v>
      </c>
      <c r="J105" s="8">
        <v>162995.592</v>
      </c>
      <c r="K105" s="8">
        <v>161111.33100000001</v>
      </c>
      <c r="L105" s="8">
        <v>165819.609</v>
      </c>
      <c r="M105" s="8">
        <v>171255.06899999999</v>
      </c>
      <c r="N105" s="8">
        <v>192926.177</v>
      </c>
      <c r="O105" s="8">
        <v>254270.86799999999</v>
      </c>
      <c r="P105" s="8">
        <v>369450.685</v>
      </c>
      <c r="Q105" s="8">
        <v>432923.86099999998</v>
      </c>
      <c r="R105" s="8">
        <v>432923.86099999998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</row>
    <row r="106" spans="1:59" x14ac:dyDescent="0.35">
      <c r="A106" s="9" t="str">
        <f t="shared" si="13"/>
        <v>Rajhi</v>
      </c>
      <c r="B106" s="9" t="str">
        <f>VLOOKUP(A106,References!$A$2:$B$11,2,FALSE)</f>
        <v>RJHI AB Equity</v>
      </c>
      <c r="C106" s="9" t="str">
        <f t="shared" si="12"/>
        <v>Total Loans</v>
      </c>
      <c r="D106" s="9" t="s">
        <v>121</v>
      </c>
      <c r="E106" s="8">
        <f>_xll.BDH($B106,$D106,"CQ1 2010","","Dir=H","Per=Y","Days=A","Dts=H","cols=14;rows=1")</f>
        <v>124042.802</v>
      </c>
      <c r="F106" s="8">
        <v>144349.16</v>
      </c>
      <c r="G106" s="8">
        <v>177066.29699999999</v>
      </c>
      <c r="H106" s="8">
        <v>191132.076</v>
      </c>
      <c r="I106" s="8">
        <v>211134.28599999999</v>
      </c>
      <c r="J106" s="8">
        <v>216234.62299999999</v>
      </c>
      <c r="K106" s="8">
        <v>231626.82500000001</v>
      </c>
      <c r="L106" s="8">
        <v>239090.783</v>
      </c>
      <c r="M106" s="8">
        <v>239590.677</v>
      </c>
      <c r="N106" s="8">
        <v>256702.40100000001</v>
      </c>
      <c r="O106" s="8">
        <v>323183.45699999999</v>
      </c>
      <c r="P106" s="8">
        <v>462028.81099999999</v>
      </c>
      <c r="Q106" s="8">
        <v>576365.772</v>
      </c>
      <c r="R106" s="8">
        <v>576365.772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</row>
    <row r="107" spans="1:59" x14ac:dyDescent="0.35">
      <c r="A107" s="9" t="str">
        <f t="shared" si="13"/>
        <v>Rajhi</v>
      </c>
      <c r="B107" s="9" t="str">
        <f>VLOOKUP(A107,References!$A$2:$B$11,2,FALSE)</f>
        <v>RJHI AB Equity</v>
      </c>
      <c r="C107" s="9" t="str">
        <f t="shared" si="12"/>
        <v>Reserve for Loan Losses</v>
      </c>
      <c r="D107" s="9" t="s">
        <v>122</v>
      </c>
      <c r="E107" s="8">
        <f>_xll.BDH($B107,$D107,"CQ1 2010","","Dir=H","Per=Y","Days=A","Dts=H","cols=14;rows=1")</f>
        <v>3666.0729999999999</v>
      </c>
      <c r="F107" s="8">
        <v>3659.9270000000001</v>
      </c>
      <c r="G107" s="8">
        <v>4832.6809999999996</v>
      </c>
      <c r="H107" s="8">
        <v>4318.8509999999997</v>
      </c>
      <c r="I107" s="8">
        <v>5194.326</v>
      </c>
      <c r="J107" s="8">
        <v>5773.3990000000003</v>
      </c>
      <c r="K107" s="8">
        <v>6632.701</v>
      </c>
      <c r="L107" s="8">
        <v>5555.21</v>
      </c>
      <c r="M107" s="8">
        <v>7832.4709999999995</v>
      </c>
      <c r="N107" s="8">
        <v>7019.5959999999995</v>
      </c>
      <c r="O107" s="8">
        <v>7471.3559999999998</v>
      </c>
      <c r="P107" s="8">
        <v>9198.1540000000005</v>
      </c>
      <c r="Q107" s="8">
        <v>8027.6580000000004</v>
      </c>
      <c r="R107" s="8">
        <v>8027.6580000000004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</row>
    <row r="108" spans="1:59" x14ac:dyDescent="0.35">
      <c r="A108" s="9" t="str">
        <f t="shared" si="13"/>
        <v>Rajhi</v>
      </c>
      <c r="B108" s="9" t="str">
        <f>VLOOKUP(A108,References!$A$2:$B$11,2,FALSE)</f>
        <v>RJHI AB Equity</v>
      </c>
      <c r="C108" s="9" t="str">
        <f t="shared" si="12"/>
        <v>Net Loans</v>
      </c>
      <c r="D108" s="9" t="s">
        <v>123</v>
      </c>
      <c r="E108" s="8">
        <f>_xll.BDH($B108,$D108,"CQ1 2010","","Dir=H","Per=Y","Days=A","Dts=H","cols=14;rows=1")</f>
        <v>120376.72900000001</v>
      </c>
      <c r="F108" s="8">
        <v>140689.23300000001</v>
      </c>
      <c r="G108" s="8">
        <v>172233.61600000001</v>
      </c>
      <c r="H108" s="8">
        <v>186813.22500000001</v>
      </c>
      <c r="I108" s="8">
        <v>205939.96</v>
      </c>
      <c r="J108" s="8">
        <v>210461.22399999999</v>
      </c>
      <c r="K108" s="8">
        <v>224994.12400000001</v>
      </c>
      <c r="L108" s="8">
        <v>233535.573</v>
      </c>
      <c r="M108" s="8">
        <v>231758.20600000001</v>
      </c>
      <c r="N108" s="8">
        <v>249682.80499999999</v>
      </c>
      <c r="O108" s="8">
        <v>315712.10100000002</v>
      </c>
      <c r="P108" s="8">
        <v>452830.65700000001</v>
      </c>
      <c r="Q108" s="8">
        <v>568338.11399999994</v>
      </c>
      <c r="R108" s="8">
        <v>568338.11399999994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</row>
    <row r="109" spans="1:59" x14ac:dyDescent="0.35">
      <c r="A109" s="9" t="str">
        <f t="shared" si="13"/>
        <v>Rajhi</v>
      </c>
      <c r="B109" s="9" t="str">
        <f>VLOOKUP(A109,References!$A$2:$B$11,2,FALSE)</f>
        <v>RJHI AB Equity</v>
      </c>
      <c r="C109" s="9" t="str">
        <f t="shared" si="12"/>
        <v>Total Assets</v>
      </c>
      <c r="D109" s="9" t="s">
        <v>124</v>
      </c>
      <c r="E109" s="8">
        <f>_xll.BDH($B109,$D109,"CQ1 2010","","Dir=H","Per=Y","Days=A","Dts=H","cols=14;rows=1")</f>
        <v>184840.91</v>
      </c>
      <c r="F109" s="8">
        <v>220731.08499999999</v>
      </c>
      <c r="G109" s="8">
        <v>267382.56199999998</v>
      </c>
      <c r="H109" s="8">
        <v>279870.685</v>
      </c>
      <c r="I109" s="8">
        <v>307711.55499999999</v>
      </c>
      <c r="J109" s="8">
        <v>315619.64799999999</v>
      </c>
      <c r="K109" s="8">
        <v>339711.81699999998</v>
      </c>
      <c r="L109" s="8">
        <v>343116.52799999999</v>
      </c>
      <c r="M109" s="8">
        <v>364030.84399999998</v>
      </c>
      <c r="N109" s="8">
        <v>384086.576</v>
      </c>
      <c r="O109" s="8">
        <v>468824.723</v>
      </c>
      <c r="P109" s="8">
        <v>623644.62800000003</v>
      </c>
      <c r="Q109" s="8">
        <v>762366.022</v>
      </c>
      <c r="R109" s="8">
        <v>762366.022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</row>
    <row r="110" spans="1:59" x14ac:dyDescent="0.35">
      <c r="A110" s="9" t="str">
        <f t="shared" si="13"/>
        <v>Rajhi</v>
      </c>
      <c r="B110" s="9"/>
      <c r="C110" s="9" t="str">
        <f t="shared" si="12"/>
        <v>Retail Assets</v>
      </c>
      <c r="D110" s="9"/>
      <c r="E110" s="8">
        <f>Segments_Y!I34/1000000</f>
        <v>82397.368000000002</v>
      </c>
      <c r="F110" s="8">
        <f>Segments_Y!J34/1000000</f>
        <v>103331.875</v>
      </c>
      <c r="G110" s="8">
        <f>Segments_Y!K34/1000000</f>
        <v>128452.44</v>
      </c>
      <c r="H110" s="8">
        <f>Segments_Y!L34/1000000</f>
        <v>141604.24</v>
      </c>
      <c r="I110" s="8">
        <f>Segments_Y!M34/1000000</f>
        <v>158098.603</v>
      </c>
      <c r="J110" s="8">
        <f>Segments_Y!N34/1000000</f>
        <v>165964.00700000001</v>
      </c>
      <c r="K110" s="8">
        <f>Segments_Y!O34/1000000</f>
        <v>177178.353</v>
      </c>
      <c r="L110" s="8">
        <f>Segments_Y!P34/1000000</f>
        <v>183538.671</v>
      </c>
      <c r="M110" s="8">
        <f>Segments_Y!Q34/1000000</f>
        <v>186924.99100000001</v>
      </c>
      <c r="N110" s="8">
        <f>Segments_Y!R34/1000000</f>
        <v>208945.66800000001</v>
      </c>
      <c r="O110" s="8">
        <f>Segments_Y!S34/1000000</f>
        <v>268108.81699999998</v>
      </c>
      <c r="P110" s="8">
        <f>Segments_Y!T34/1000000</f>
        <v>381273.64</v>
      </c>
      <c r="Q110" s="8">
        <f>Segments_Y!U34/1000000</f>
        <v>458403.446</v>
      </c>
      <c r="R110" s="8" t="e">
        <f>Segments_Y!V34/1000000</f>
        <v>#N/A</v>
      </c>
      <c r="S110" s="8">
        <f>Segments_Y!W34/1000000</f>
        <v>0</v>
      </c>
      <c r="T110" s="8">
        <f>Segments_Y!X34/1000000</f>
        <v>0</v>
      </c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</row>
    <row r="111" spans="1:59" x14ac:dyDescent="0.35">
      <c r="A111" s="9" t="str">
        <f t="shared" si="13"/>
        <v>Rajhi</v>
      </c>
      <c r="B111" s="9"/>
      <c r="C111" s="9" t="str">
        <f t="shared" si="12"/>
        <v>Wholesale Assets</v>
      </c>
      <c r="D111" s="9"/>
      <c r="E111" s="8">
        <f>Segments_Y!I35/1000000</f>
        <v>47568.053</v>
      </c>
      <c r="F111" s="8">
        <f>Segments_Y!J35/1000000</f>
        <v>47548.618999999999</v>
      </c>
      <c r="G111" s="8">
        <f>Segments_Y!K35/1000000</f>
        <v>54591.453000000001</v>
      </c>
      <c r="H111" s="8">
        <f>Segments_Y!L35/1000000</f>
        <v>58082.364999999998</v>
      </c>
      <c r="I111" s="8">
        <f>Segments_Y!M35/1000000</f>
        <v>62393.737999999998</v>
      </c>
      <c r="J111" s="8">
        <f>Segments_Y!N35/1000000</f>
        <v>55517.678</v>
      </c>
      <c r="K111" s="8">
        <f>Segments_Y!O35/1000000</f>
        <v>61796.699000000001</v>
      </c>
      <c r="L111" s="8">
        <f>Segments_Y!P35/1000000</f>
        <v>63535.243999999999</v>
      </c>
      <c r="M111" s="8">
        <f>Segments_Y!Q35/1000000</f>
        <v>62102.305999999997</v>
      </c>
      <c r="N111" s="8">
        <f>Segments_Y!R35/1000000</f>
        <v>59406.741000000002</v>
      </c>
      <c r="O111" s="8">
        <f>Segments_Y!S35/1000000</f>
        <v>66837.087</v>
      </c>
      <c r="P111" s="8">
        <f>Segments_Y!T35/1000000</f>
        <v>91815.182000000001</v>
      </c>
      <c r="Q111" s="8">
        <f>Segments_Y!U35/1000000</f>
        <v>133149.99</v>
      </c>
      <c r="R111" s="8" t="e">
        <f>Segments_Y!V35/1000000</f>
        <v>#N/A</v>
      </c>
      <c r="S111" s="8">
        <f>Segments_Y!W35/1000000</f>
        <v>0</v>
      </c>
      <c r="T111" s="8">
        <f>Segments_Y!X35/1000000</f>
        <v>0</v>
      </c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</row>
    <row r="112" spans="1:59" x14ac:dyDescent="0.35">
      <c r="A112" s="9" t="str">
        <f t="shared" si="13"/>
        <v>Rajhi</v>
      </c>
      <c r="B112" s="9" t="str">
        <f>VLOOKUP(A112,References!$A$2:$B$11,2,FALSE)</f>
        <v>RJHI AB Equity</v>
      </c>
      <c r="C112" s="9" t="str">
        <f t="shared" si="12"/>
        <v>NCBDs</v>
      </c>
      <c r="D112" s="9" t="s">
        <v>125</v>
      </c>
      <c r="E112" s="8">
        <f>_xll.BDH($B112,$D112,"CQ1 2010","","Dir=H","Per=Y","Days=A","Dts=H","cols=14;rows=1")</f>
        <v>130902.99400000001</v>
      </c>
      <c r="F112" s="8">
        <v>164817.55799999999</v>
      </c>
      <c r="G112" s="8">
        <v>189817.66800000001</v>
      </c>
      <c r="H112" s="8">
        <v>206275.54300000001</v>
      </c>
      <c r="I112" s="8">
        <v>228791.014</v>
      </c>
      <c r="J112" s="8">
        <v>240988.12</v>
      </c>
      <c r="K112" s="8">
        <v>245707.815</v>
      </c>
      <c r="L112" s="8">
        <v>251729.76800000001</v>
      </c>
      <c r="M112" s="8">
        <v>268416.842</v>
      </c>
      <c r="N112" s="8">
        <v>284299.85100000002</v>
      </c>
      <c r="O112" s="8">
        <v>327572.511</v>
      </c>
      <c r="P112" s="8">
        <v>374725.35200000001</v>
      </c>
      <c r="Q112" s="8">
        <v>351549.46799999999</v>
      </c>
      <c r="R112" s="8">
        <v>351549.46799999999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</row>
    <row r="113" spans="1:59" x14ac:dyDescent="0.35">
      <c r="A113" s="9" t="str">
        <f t="shared" si="13"/>
        <v>Rajhi</v>
      </c>
      <c r="B113" s="9" t="str">
        <f>VLOOKUP(A113,References!$A$2:$B$11,2,FALSE)</f>
        <v>RJHI AB Equity</v>
      </c>
      <c r="C113" s="9" t="str">
        <f t="shared" si="12"/>
        <v>CBDs</v>
      </c>
      <c r="D113" s="9" t="s">
        <v>126</v>
      </c>
      <c r="E113" s="8">
        <f>_xll.BDH($B113,$D113,"CQ1 2010","","Dir=H","Per=Y","Days=A","Dts=H","cols=14;rows=1")</f>
        <v>9527.0959999999995</v>
      </c>
      <c r="F113" s="8">
        <v>10029.948</v>
      </c>
      <c r="G113" s="8">
        <v>27945.242999999999</v>
      </c>
      <c r="H113" s="8">
        <v>20723.082999999999</v>
      </c>
      <c r="I113" s="8">
        <v>22513.661</v>
      </c>
      <c r="J113" s="8">
        <v>10389.516</v>
      </c>
      <c r="K113" s="8">
        <v>21645.585999999999</v>
      </c>
      <c r="L113" s="8">
        <v>15917.263000000001</v>
      </c>
      <c r="M113" s="8">
        <v>18689.224999999999</v>
      </c>
      <c r="N113" s="8">
        <v>22126.225999999999</v>
      </c>
      <c r="O113" s="8">
        <v>43017.281999999999</v>
      </c>
      <c r="P113" s="8">
        <v>130293.061</v>
      </c>
      <c r="Q113" s="8">
        <v>202039.26</v>
      </c>
      <c r="R113" s="8">
        <v>202039.26</v>
      </c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</row>
    <row r="114" spans="1:59" x14ac:dyDescent="0.35">
      <c r="A114" s="9" t="str">
        <f t="shared" si="13"/>
        <v>Rajhi</v>
      </c>
      <c r="B114" s="9" t="str">
        <f>VLOOKUP(A114,References!$A$2:$B$11,2,FALSE)</f>
        <v>RJHI AB Equity</v>
      </c>
      <c r="C114" s="9" t="str">
        <f t="shared" si="12"/>
        <v>Total Deposits</v>
      </c>
      <c r="D114" s="9" t="s">
        <v>127</v>
      </c>
      <c r="E114" s="8">
        <f>_xll.BDH($B114,$D114,"CQ1 2010","","Dir=H","Per=Y","Days=A","Dts=H","cols=14;rows=1")</f>
        <v>143064.03700000001</v>
      </c>
      <c r="F114" s="8">
        <v>177732.95199999999</v>
      </c>
      <c r="G114" s="8">
        <v>221394.63800000001</v>
      </c>
      <c r="H114" s="8">
        <v>231589.11300000001</v>
      </c>
      <c r="I114" s="8">
        <v>256077.04699999999</v>
      </c>
      <c r="J114" s="8">
        <v>256227.769</v>
      </c>
      <c r="K114" s="8">
        <v>272593.136</v>
      </c>
      <c r="L114" s="8">
        <v>273056.44500000001</v>
      </c>
      <c r="M114" s="8">
        <v>293909.125</v>
      </c>
      <c r="N114" s="8">
        <v>312405.82299999997</v>
      </c>
      <c r="O114" s="8">
        <v>382631.00300000003</v>
      </c>
      <c r="P114" s="8">
        <v>512072.21299999999</v>
      </c>
      <c r="Q114" s="8">
        <v>564924.68799999997</v>
      </c>
      <c r="R114" s="8">
        <v>564924.68799999997</v>
      </c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</row>
    <row r="115" spans="1:59" x14ac:dyDescent="0.35">
      <c r="A115" s="9" t="str">
        <f t="shared" si="13"/>
        <v>Rajhi</v>
      </c>
      <c r="B115" s="9" t="str">
        <f>VLOOKUP(A115,References!$A$2:$B$11,2,FALSE)</f>
        <v>RJHI AB Equity</v>
      </c>
      <c r="C115" s="9" t="str">
        <f t="shared" si="12"/>
        <v>Short Term Debt</v>
      </c>
      <c r="D115" s="9" t="s">
        <v>128</v>
      </c>
      <c r="E115" s="8">
        <f>_xll.BDH($B115,$D115,"CQ1 2010","","Dir=H","Per=Y","Days=A","Dts=H","cols=14;rows=1")</f>
        <v>5414.1809999999996</v>
      </c>
      <c r="F115" s="8">
        <v>2717.2939999999999</v>
      </c>
      <c r="G115" s="8">
        <v>2235.2449999999999</v>
      </c>
      <c r="H115" s="8">
        <v>3639.7089999999998</v>
      </c>
      <c r="I115" s="8">
        <v>2135.2370000000001</v>
      </c>
      <c r="J115" s="8">
        <v>4558.2240000000002</v>
      </c>
      <c r="K115" s="8">
        <v>8916.9699999999993</v>
      </c>
      <c r="L115" s="8">
        <v>5522.567</v>
      </c>
      <c r="M115" s="8">
        <v>7289.6239999999998</v>
      </c>
      <c r="N115" s="8">
        <v>2219.6039999999998</v>
      </c>
      <c r="O115" s="8">
        <v>10764.061</v>
      </c>
      <c r="P115" s="8">
        <v>17952.14</v>
      </c>
      <c r="Q115" s="8">
        <v>70839.116999999998</v>
      </c>
      <c r="R115" s="8">
        <v>70839.116999999998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</row>
    <row r="116" spans="1:59" x14ac:dyDescent="0.35">
      <c r="A116" s="9" t="str">
        <f t="shared" si="13"/>
        <v>Rajhi</v>
      </c>
      <c r="B116" s="9" t="str">
        <f>VLOOKUP(A116,References!$A$2:$B$11,2,FALSE)</f>
        <v>RJHI AB Equity</v>
      </c>
      <c r="C116" s="9" t="str">
        <f t="shared" si="12"/>
        <v>Long Term Debt</v>
      </c>
      <c r="D116" s="9" t="s">
        <v>129</v>
      </c>
      <c r="E116" s="8">
        <f>_xll.BDH($B116,$D116,"CQ1 2010","","Dir=H","Per=Y","Days=A","Dts=H","cols=14;rows=1")</f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1294.6890000000001</v>
      </c>
      <c r="O116" s="8">
        <v>1128.1410000000001</v>
      </c>
      <c r="P116" s="8">
        <v>927.76400000000001</v>
      </c>
      <c r="Q116" s="8">
        <v>723.12199999999996</v>
      </c>
      <c r="R116" s="8">
        <v>723.12199999999996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</row>
    <row r="117" spans="1:59" x14ac:dyDescent="0.35">
      <c r="A117" s="9" t="str">
        <f t="shared" si="13"/>
        <v>Rajhi</v>
      </c>
      <c r="B117" s="9" t="str">
        <f>VLOOKUP(A117,References!$A$2:$B$11,2,FALSE)</f>
        <v>RJHI AB Equity</v>
      </c>
      <c r="C117" s="9" t="str">
        <f t="shared" si="12"/>
        <v>Total Liabilities</v>
      </c>
      <c r="D117" s="9" t="s">
        <v>130</v>
      </c>
      <c r="E117" s="8">
        <f>_xll.BDH($B117,$D117,"CQ1 2010","","Dir=H","Per=Y","Days=A","Dts=H","cols=14;rows=1")</f>
        <v>154523.12100000001</v>
      </c>
      <c r="F117" s="8">
        <v>187242.35500000001</v>
      </c>
      <c r="G117" s="8">
        <v>230913.82500000001</v>
      </c>
      <c r="H117" s="8">
        <v>241372.97</v>
      </c>
      <c r="I117" s="8">
        <v>265815.36099999998</v>
      </c>
      <c r="J117" s="8">
        <v>268980.59399999998</v>
      </c>
      <c r="K117" s="8">
        <v>287764.94500000001</v>
      </c>
      <c r="L117" s="8">
        <v>287365.61</v>
      </c>
      <c r="M117" s="8">
        <v>315724.978</v>
      </c>
      <c r="N117" s="8">
        <v>332894.91899999999</v>
      </c>
      <c r="O117" s="8">
        <v>410706.20500000002</v>
      </c>
      <c r="P117" s="8">
        <v>556363.06400000001</v>
      </c>
      <c r="Q117" s="8">
        <v>662140.98699999996</v>
      </c>
      <c r="R117" s="8">
        <v>662140.98699999996</v>
      </c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</row>
    <row r="118" spans="1:59" x14ac:dyDescent="0.35">
      <c r="A118" s="9" t="str">
        <f t="shared" si="13"/>
        <v>Rajhi</v>
      </c>
      <c r="B118" s="9"/>
      <c r="C118" s="9" t="str">
        <f t="shared" si="12"/>
        <v xml:space="preserve">Retail Liabilities </v>
      </c>
      <c r="D118" s="9"/>
      <c r="E118" s="8">
        <f>Segments_Y!I36/1000000</f>
        <v>106730.12300000001</v>
      </c>
      <c r="F118" s="8">
        <f>Segments_Y!J36/1000000</f>
        <v>135608.23499999999</v>
      </c>
      <c r="G118" s="8">
        <f>Segments_Y!K36/1000000</f>
        <v>173997.75899999999</v>
      </c>
      <c r="H118" s="8">
        <f>Segments_Y!L36/1000000</f>
        <v>191041.33900000001</v>
      </c>
      <c r="I118" s="8">
        <f>Segments_Y!M36/1000000</f>
        <v>211093.97899999999</v>
      </c>
      <c r="J118" s="8">
        <f>Segments_Y!N36/1000000</f>
        <v>242821.617</v>
      </c>
      <c r="K118" s="8">
        <f>Segments_Y!O36/1000000</f>
        <v>243517.07399999999</v>
      </c>
      <c r="L118" s="8">
        <f>Segments_Y!P36/1000000</f>
        <v>249098.60399999999</v>
      </c>
      <c r="M118" s="8">
        <f>Segments_Y!Q36/1000000</f>
        <v>273115.32</v>
      </c>
      <c r="N118" s="8">
        <f>Segments_Y!R36/1000000</f>
        <v>289628.30900000001</v>
      </c>
      <c r="O118" s="8">
        <f>Segments_Y!S36/1000000</f>
        <v>289583.83600000001</v>
      </c>
      <c r="P118" s="8">
        <f>Segments_Y!T36/1000000</f>
        <v>319479.16700000002</v>
      </c>
      <c r="Q118" s="8">
        <f>Segments_Y!U36/1000000</f>
        <v>294470.41600000003</v>
      </c>
      <c r="R118" s="8" t="e">
        <f>Segments_Y!V36/1000000</f>
        <v>#N/A</v>
      </c>
      <c r="S118" s="8">
        <f>Segments_Y!W36/1000000</f>
        <v>0</v>
      </c>
      <c r="T118" s="8">
        <f>Segments_Y!X36/1000000</f>
        <v>0</v>
      </c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</row>
    <row r="119" spans="1:59" x14ac:dyDescent="0.35">
      <c r="A119" s="9" t="str">
        <f t="shared" si="13"/>
        <v>Rajhi</v>
      </c>
      <c r="B119" s="9"/>
      <c r="C119" s="9" t="str">
        <f t="shared" si="12"/>
        <v xml:space="preserve">Wholesale Liabilities </v>
      </c>
      <c r="D119" s="9"/>
      <c r="E119" s="8">
        <f>Segments_Y!I37/1000000</f>
        <v>42679.042999999998</v>
      </c>
      <c r="F119" s="8">
        <f>Segments_Y!J37/1000000</f>
        <v>45570.953000000001</v>
      </c>
      <c r="G119" s="8">
        <f>Segments_Y!K37/1000000</f>
        <v>54324.760999999999</v>
      </c>
      <c r="H119" s="8">
        <f>Segments_Y!L37/1000000</f>
        <v>45810.275999999998</v>
      </c>
      <c r="I119" s="8">
        <f>Segments_Y!M37/1000000</f>
        <v>50906.847999999998</v>
      </c>
      <c r="J119" s="8">
        <f>Segments_Y!N37/1000000</f>
        <v>16418.368999999999</v>
      </c>
      <c r="K119" s="8">
        <f>Segments_Y!O37/1000000</f>
        <v>33307.548999999999</v>
      </c>
      <c r="L119" s="8">
        <f>Segments_Y!P37/1000000</f>
        <v>27343.603999999999</v>
      </c>
      <c r="M119" s="8">
        <f>Segments_Y!Q37/1000000</f>
        <v>28763.133000000002</v>
      </c>
      <c r="N119" s="8">
        <f>Segments_Y!R37/1000000</f>
        <v>34753.212</v>
      </c>
      <c r="O119" s="8">
        <f>Segments_Y!S37/1000000</f>
        <v>108514.833</v>
      </c>
      <c r="P119" s="8">
        <f>Segments_Y!T37/1000000</f>
        <v>207879.26500000001</v>
      </c>
      <c r="Q119" s="8">
        <f>Segments_Y!U37/1000000</f>
        <v>278627.53499999997</v>
      </c>
      <c r="R119" s="8" t="e">
        <f>Segments_Y!V37/1000000</f>
        <v>#N/A</v>
      </c>
      <c r="S119" s="8">
        <f>Segments_Y!W37/1000000</f>
        <v>0</v>
      </c>
      <c r="T119" s="8">
        <f>Segments_Y!X37/1000000</f>
        <v>0</v>
      </c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</row>
    <row r="120" spans="1:59" x14ac:dyDescent="0.35">
      <c r="A120" s="9" t="str">
        <f t="shared" si="13"/>
        <v>Rajhi</v>
      </c>
      <c r="B120" s="9" t="str">
        <f>VLOOKUP(A120,References!$A$2:$B$11,2,FALSE)</f>
        <v>RJHI AB Equity</v>
      </c>
      <c r="C120" s="9" t="str">
        <f t="shared" si="12"/>
        <v>Retained Earnings</v>
      </c>
      <c r="D120" s="9" t="s">
        <v>131</v>
      </c>
      <c r="E120" s="8">
        <f>_xll.BDH($B120,$D120,"CQ1 2010","","Dir=H","Per=Y","Days=A","Dts=H","cols=14;rows=1")</f>
        <v>205.905</v>
      </c>
      <c r="F120" s="8">
        <v>32.279000000000003</v>
      </c>
      <c r="G120" s="8">
        <v>1148.4359999999999</v>
      </c>
      <c r="H120" s="8">
        <v>4086.4229999999998</v>
      </c>
      <c r="I120" s="8">
        <v>4828.8450000000003</v>
      </c>
      <c r="J120" s="8">
        <v>8666.2999999999993</v>
      </c>
      <c r="K120" s="8">
        <v>12236.01</v>
      </c>
      <c r="L120" s="8">
        <v>13906.736000000001</v>
      </c>
      <c r="M120" s="8">
        <v>12499.171</v>
      </c>
      <c r="N120" s="8">
        <v>868.06600000000003</v>
      </c>
      <c r="O120" s="8">
        <v>8253.2459999999992</v>
      </c>
      <c r="P120" s="8">
        <v>16999.456999999999</v>
      </c>
      <c r="Q120" s="8">
        <v>9864.8979999999992</v>
      </c>
      <c r="R120" s="8">
        <v>9864.8979999999992</v>
      </c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</row>
    <row r="121" spans="1:59" x14ac:dyDescent="0.35">
      <c r="A121" s="10" t="str">
        <f t="shared" si="13"/>
        <v>Rajhi</v>
      </c>
      <c r="B121" s="10" t="str">
        <f>VLOOKUP(A121,References!$A$2:$B$11,2,FALSE)</f>
        <v>RJHI AB Equity</v>
      </c>
      <c r="C121" s="9" t="str">
        <f t="shared" si="12"/>
        <v>Total Equity</v>
      </c>
      <c r="D121" s="10" t="s">
        <v>132</v>
      </c>
      <c r="E121" s="11">
        <f>_xll.BDH($B121,$D121,"CQ1 2010","","Dir=H","Per=Y","Days=A","Dts=H","cols=14;rows=1")</f>
        <v>30317.789000000001</v>
      </c>
      <c r="F121" s="11">
        <v>33488.730000000003</v>
      </c>
      <c r="G121" s="11">
        <v>36468.737000000001</v>
      </c>
      <c r="H121" s="11">
        <v>38497.714999999997</v>
      </c>
      <c r="I121" s="11">
        <v>41896.194000000003</v>
      </c>
      <c r="J121" s="11">
        <v>46639.053999999996</v>
      </c>
      <c r="K121" s="11">
        <v>51946.872000000003</v>
      </c>
      <c r="L121" s="11">
        <v>55750.917999999998</v>
      </c>
      <c r="M121" s="11">
        <v>48305.866000000002</v>
      </c>
      <c r="N121" s="11">
        <v>51191.656999999999</v>
      </c>
      <c r="O121" s="11">
        <v>58118.517999999996</v>
      </c>
      <c r="P121" s="11">
        <v>67281.563999999998</v>
      </c>
      <c r="Q121" s="11">
        <v>100225.035</v>
      </c>
      <c r="R121" s="11">
        <v>100225.035</v>
      </c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</row>
    <row r="122" spans="1:59" x14ac:dyDescent="0.35">
      <c r="A122" s="6" t="s">
        <v>15</v>
      </c>
      <c r="B122" s="6" t="str">
        <f>VLOOKUP(A122,References!$A$2:$B$11,2,FALSE)</f>
        <v>SNB AB Equity</v>
      </c>
      <c r="C122" s="6" t="str">
        <f t="shared" ref="C122:C129" si="14">C102</f>
        <v>Cash and Cash Equivalents</v>
      </c>
      <c r="D122" s="6" t="s">
        <v>117</v>
      </c>
      <c r="E122" s="8">
        <f>_xll.BDH($B122,$D122,"CQ1 2010","","Dir=H","Per=Y","Days=A","Dts=H","cols=14;rows=1")</f>
        <v>27932.539000000001</v>
      </c>
      <c r="F122" s="8">
        <v>24702.024000000001</v>
      </c>
      <c r="G122" s="8">
        <v>40298.428</v>
      </c>
      <c r="H122" s="8">
        <v>39089.688000000002</v>
      </c>
      <c r="I122" s="8">
        <v>28818.569</v>
      </c>
      <c r="J122" s="8">
        <v>27559.153999999999</v>
      </c>
      <c r="K122" s="8">
        <v>43441.290999999997</v>
      </c>
      <c r="L122" s="8">
        <v>37969.233999999997</v>
      </c>
      <c r="M122" s="8">
        <v>32514.075000000001</v>
      </c>
      <c r="N122" s="8">
        <v>45382.209000000003</v>
      </c>
      <c r="O122" s="8">
        <v>56823.677000000003</v>
      </c>
      <c r="P122" s="8">
        <v>52196.800000000003</v>
      </c>
      <c r="Q122" s="8">
        <v>41611.004000000001</v>
      </c>
      <c r="R122" s="8">
        <v>41611.004000000001</v>
      </c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</row>
    <row r="123" spans="1:59" x14ac:dyDescent="0.35">
      <c r="A123" s="6" t="str">
        <f>A122</f>
        <v>SNB</v>
      </c>
      <c r="B123" s="6" t="str">
        <f>VLOOKUP(A123,References!$A$2:$B$11,2,FALSE)</f>
        <v>SNB AB Equity</v>
      </c>
      <c r="C123" s="6" t="str">
        <f t="shared" si="14"/>
        <v>ST And LT Investments</v>
      </c>
      <c r="D123" s="6" t="s">
        <v>118</v>
      </c>
      <c r="E123" s="8">
        <f>_xll.BDH($B123,$D123,"CQ1 2010","","Dir=H","Per=Y","Days=A","Dts=H","cols=14;rows=1")</f>
        <v>108344.914</v>
      </c>
      <c r="F123" s="8">
        <v>120738.337</v>
      </c>
      <c r="G123" s="8">
        <v>116645.93700000001</v>
      </c>
      <c r="H123" s="8">
        <v>125510.01300000001</v>
      </c>
      <c r="I123" s="8">
        <v>153761.56</v>
      </c>
      <c r="J123" s="8">
        <v>134102.44500000001</v>
      </c>
      <c r="K123" s="8">
        <v>111508.97100000001</v>
      </c>
      <c r="L123" s="8">
        <v>114577.825</v>
      </c>
      <c r="M123" s="8">
        <v>118090.208</v>
      </c>
      <c r="N123" s="8">
        <v>134076.57199999999</v>
      </c>
      <c r="O123" s="8">
        <v>144852.69500000001</v>
      </c>
      <c r="P123" s="8">
        <v>242560.709</v>
      </c>
      <c r="Q123" s="8">
        <v>258291.891</v>
      </c>
      <c r="R123" s="8">
        <v>258291.891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</row>
    <row r="124" spans="1:59" x14ac:dyDescent="0.35">
      <c r="A124" s="6" t="str">
        <f t="shared" ref="A124:A141" si="15">A123</f>
        <v>SNB</v>
      </c>
      <c r="B124" s="6" t="str">
        <f>VLOOKUP(A124,References!$A$2:$B$11,2,FALSE)</f>
        <v>SNB AB Equity</v>
      </c>
      <c r="C124" s="6" t="str">
        <f t="shared" si="14"/>
        <v>Total Commercial Loans</v>
      </c>
      <c r="D124" s="6" t="s">
        <v>119</v>
      </c>
      <c r="E124" s="8">
        <f>_xll.BDH($B124,$D124,"CQ1 2010","","Dir=H","Per=Y","Days=A","Dts=H","cols=14;rows=1")</f>
        <v>89401.994999999995</v>
      </c>
      <c r="F124" s="8">
        <v>92902.974000000002</v>
      </c>
      <c r="G124" s="8">
        <v>108718.702</v>
      </c>
      <c r="H124" s="8">
        <v>123921.78599999999</v>
      </c>
      <c r="I124" s="8">
        <v>143384.617</v>
      </c>
      <c r="J124" s="8">
        <v>162603.22</v>
      </c>
      <c r="K124" s="8">
        <v>161334.51199999999</v>
      </c>
      <c r="L124" s="8">
        <v>147698.44699999999</v>
      </c>
      <c r="M124" s="8">
        <v>152986.815</v>
      </c>
      <c r="N124" s="8">
        <v>148709.64499999999</v>
      </c>
      <c r="O124" s="8">
        <v>156793.91500000001</v>
      </c>
      <c r="P124" s="8">
        <v>223856.011</v>
      </c>
      <c r="Q124" s="8">
        <v>225350.21900000001</v>
      </c>
      <c r="R124" s="8">
        <v>225350.21900000001</v>
      </c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</row>
    <row r="125" spans="1:59" x14ac:dyDescent="0.35">
      <c r="A125" s="6" t="str">
        <f t="shared" si="15"/>
        <v>SNB</v>
      </c>
      <c r="B125" s="6" t="str">
        <f>VLOOKUP(A125,References!$A$2:$B$11,2,FALSE)</f>
        <v>SNB AB Equity</v>
      </c>
      <c r="C125" s="6" t="str">
        <f t="shared" si="14"/>
        <v>Total Consumer Loans</v>
      </c>
      <c r="D125" s="6" t="s">
        <v>120</v>
      </c>
      <c r="E125" s="8">
        <f>_xll.BDH($B125,$D125,"CQ1 2010","","Dir=H","Per=Y","Days=A","Dts=H","cols=14;rows=1")</f>
        <v>34829.434000000001</v>
      </c>
      <c r="F125" s="8">
        <v>40202.921000000002</v>
      </c>
      <c r="G125" s="8">
        <v>51563.317000000003</v>
      </c>
      <c r="H125" s="8">
        <v>62763.328999999998</v>
      </c>
      <c r="I125" s="8">
        <v>75215.692999999999</v>
      </c>
      <c r="J125" s="8">
        <v>83080.929000000004</v>
      </c>
      <c r="K125" s="8">
        <v>85314.63</v>
      </c>
      <c r="L125" s="8">
        <v>93646.577000000005</v>
      </c>
      <c r="M125" s="8">
        <v>104602.827</v>
      </c>
      <c r="N125" s="8">
        <v>123710.75</v>
      </c>
      <c r="O125" s="8">
        <v>174642.804</v>
      </c>
      <c r="P125" s="8">
        <v>262118.10500000001</v>
      </c>
      <c r="Q125" s="8">
        <v>294251.75300000003</v>
      </c>
      <c r="R125" s="8">
        <v>294251.75300000003</v>
      </c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</row>
    <row r="126" spans="1:59" x14ac:dyDescent="0.35">
      <c r="A126" s="6" t="str">
        <f t="shared" si="15"/>
        <v>SNB</v>
      </c>
      <c r="B126" s="6" t="str">
        <f>VLOOKUP(A126,References!$A$2:$B$11,2,FALSE)</f>
        <v>SNB AB Equity</v>
      </c>
      <c r="C126" s="6" t="str">
        <f t="shared" si="14"/>
        <v>Total Loans</v>
      </c>
      <c r="D126" s="6" t="s">
        <v>121</v>
      </c>
      <c r="E126" s="8">
        <f>_xll.BDH($B126,$D126,"CQ1 2010","","Dir=H","Per=Y","Days=A","Dts=H","cols=14;rows=1")</f>
        <v>131634.09700000001</v>
      </c>
      <c r="F126" s="8">
        <v>141306.12700000001</v>
      </c>
      <c r="G126" s="8">
        <v>170534.22099999999</v>
      </c>
      <c r="H126" s="8">
        <v>192529.21900000001</v>
      </c>
      <c r="I126" s="8">
        <v>225854.628</v>
      </c>
      <c r="J126" s="8">
        <v>258503.715</v>
      </c>
      <c r="K126" s="8">
        <v>259520.54800000001</v>
      </c>
      <c r="L126" s="8">
        <v>256035.14199999999</v>
      </c>
      <c r="M126" s="8">
        <v>272487.97899999999</v>
      </c>
      <c r="N126" s="8">
        <v>289205.28399999999</v>
      </c>
      <c r="O126" s="8">
        <v>355496.55599999998</v>
      </c>
      <c r="P126" s="8">
        <v>508584.66899999999</v>
      </c>
      <c r="Q126" s="8">
        <v>556718.52300000004</v>
      </c>
      <c r="R126" s="8">
        <v>556718.52300000004</v>
      </c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</row>
    <row r="127" spans="1:59" x14ac:dyDescent="0.35">
      <c r="A127" s="6" t="str">
        <f t="shared" si="15"/>
        <v>SNB</v>
      </c>
      <c r="B127" s="6" t="str">
        <f>VLOOKUP(A127,References!$A$2:$B$11,2,FALSE)</f>
        <v>SNB AB Equity</v>
      </c>
      <c r="C127" s="6" t="str">
        <f t="shared" si="14"/>
        <v>Reserve for Loan Losses</v>
      </c>
      <c r="D127" s="6" t="s">
        <v>122</v>
      </c>
      <c r="E127" s="8">
        <f>_xll.BDH($B127,$D127,"CQ1 2010","","Dir=H","Per=Y","Days=A","Dts=H","cols=14;rows=1")</f>
        <v>6037.0060000000003</v>
      </c>
      <c r="F127" s="8">
        <v>6016.6310000000003</v>
      </c>
      <c r="G127" s="8">
        <v>7055.1289999999999</v>
      </c>
      <c r="H127" s="8">
        <v>4842.1819999999998</v>
      </c>
      <c r="I127" s="8">
        <v>5132.2650000000003</v>
      </c>
      <c r="J127" s="8">
        <v>5563.6239999999998</v>
      </c>
      <c r="K127" s="8">
        <v>5928.4070000000002</v>
      </c>
      <c r="L127" s="8">
        <v>6800.8959999999997</v>
      </c>
      <c r="M127" s="8">
        <v>7426.0169999999998</v>
      </c>
      <c r="N127" s="8">
        <v>7361.9520000000002</v>
      </c>
      <c r="O127" s="8">
        <v>8791.375</v>
      </c>
      <c r="P127" s="8">
        <v>11016.607</v>
      </c>
      <c r="Q127" s="8">
        <v>11407.864</v>
      </c>
      <c r="R127" s="8">
        <v>11407.864</v>
      </c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</row>
    <row r="128" spans="1:59" x14ac:dyDescent="0.35">
      <c r="A128" s="6" t="str">
        <f t="shared" si="15"/>
        <v>SNB</v>
      </c>
      <c r="B128" s="6" t="str">
        <f>VLOOKUP(A128,References!$A$2:$B$11,2,FALSE)</f>
        <v>SNB AB Equity</v>
      </c>
      <c r="C128" s="6" t="str">
        <f t="shared" si="14"/>
        <v>Net Loans</v>
      </c>
      <c r="D128" s="6" t="s">
        <v>123</v>
      </c>
      <c r="E128" s="8">
        <f>_xll.BDH($B128,$D128,"CQ1 2010","","Dir=H","Per=Y","Days=A","Dts=H","cols=14;rows=1")</f>
        <v>125597.091</v>
      </c>
      <c r="F128" s="8">
        <v>135289.49600000001</v>
      </c>
      <c r="G128" s="8">
        <v>163479.092</v>
      </c>
      <c r="H128" s="8">
        <v>187687.03700000001</v>
      </c>
      <c r="I128" s="8">
        <v>220722.36300000001</v>
      </c>
      <c r="J128" s="8">
        <v>252940.09099999999</v>
      </c>
      <c r="K128" s="8">
        <v>253592.141</v>
      </c>
      <c r="L128" s="8">
        <v>249234.24600000001</v>
      </c>
      <c r="M128" s="8">
        <v>265061.962</v>
      </c>
      <c r="N128" s="8">
        <v>281843.33199999999</v>
      </c>
      <c r="O128" s="8">
        <v>346705.18099999998</v>
      </c>
      <c r="P128" s="8">
        <v>497568.06199999998</v>
      </c>
      <c r="Q128" s="8">
        <v>545310.65899999999</v>
      </c>
      <c r="R128" s="8">
        <v>545310.65899999999</v>
      </c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</row>
    <row r="129" spans="1:59" x14ac:dyDescent="0.35">
      <c r="A129" s="6" t="str">
        <f t="shared" si="15"/>
        <v>SNB</v>
      </c>
      <c r="B129" s="6" t="str">
        <f>VLOOKUP(A129,References!$A$2:$B$11,2,FALSE)</f>
        <v>SNB AB Equity</v>
      </c>
      <c r="C129" s="6" t="str">
        <f t="shared" si="14"/>
        <v>Total Assets</v>
      </c>
      <c r="D129" s="6" t="s">
        <v>124</v>
      </c>
      <c r="E129" s="8">
        <f>_xll.BDH($B129,$D129,"CQ1 2010","","Dir=H","Per=Y","Days=A","Dts=H","cols=14;rows=1")</f>
        <v>282371.99200000003</v>
      </c>
      <c r="F129" s="8">
        <v>301198.16100000002</v>
      </c>
      <c r="G129" s="8">
        <v>345320.13299999997</v>
      </c>
      <c r="H129" s="8">
        <v>377287.24099999998</v>
      </c>
      <c r="I129" s="8">
        <v>434878.08399999997</v>
      </c>
      <c r="J129" s="8">
        <v>448642.04</v>
      </c>
      <c r="K129" s="8">
        <v>442657.11700000003</v>
      </c>
      <c r="L129" s="8">
        <v>444791.70199999999</v>
      </c>
      <c r="M129" s="8">
        <v>452176.76799999998</v>
      </c>
      <c r="N129" s="8">
        <v>506818.74599999998</v>
      </c>
      <c r="O129" s="8">
        <v>599443.04099999997</v>
      </c>
      <c r="P129" s="8">
        <v>914147.44499999995</v>
      </c>
      <c r="Q129" s="8">
        <v>945496.16599999997</v>
      </c>
      <c r="R129" s="8">
        <v>945496.16599999997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</row>
    <row r="130" spans="1:59" x14ac:dyDescent="0.35">
      <c r="A130" s="6" t="str">
        <f t="shared" si="15"/>
        <v>SNB</v>
      </c>
      <c r="B130" s="6"/>
      <c r="C130" s="23" t="str">
        <f t="shared" ref="C130:C141" si="16">C110</f>
        <v>Retail Assets</v>
      </c>
      <c r="D130" s="6"/>
      <c r="E130" s="8" t="e">
        <f>Segments_Y!I40/1000000</f>
        <v>#N/A</v>
      </c>
      <c r="F130" s="8" t="e">
        <f>Segments_Y!J40/1000000</f>
        <v>#N/A</v>
      </c>
      <c r="G130" s="8" t="e">
        <f>Segments_Y!K40/1000000</f>
        <v>#N/A</v>
      </c>
      <c r="H130" s="8">
        <f>Segments_Y!L40/1000000</f>
        <v>75251.356</v>
      </c>
      <c r="I130" s="8">
        <f>Segments_Y!M40/1000000</f>
        <v>88915.468999999997</v>
      </c>
      <c r="J130" s="8">
        <f>Segments_Y!N40/1000000</f>
        <v>99916.346000000005</v>
      </c>
      <c r="K130" s="8">
        <f>Segments_Y!O40/1000000</f>
        <v>104971.649</v>
      </c>
      <c r="L130" s="8">
        <f>Segments_Y!P40/1000000</f>
        <v>116530.257</v>
      </c>
      <c r="M130" s="8">
        <f>Segments_Y!Q40/1000000</f>
        <v>134020.88200000001</v>
      </c>
      <c r="N130" s="8">
        <f>Segments_Y!R40/1000000</f>
        <v>154249.478</v>
      </c>
      <c r="O130" s="8">
        <f>Segments_Y!S40/1000000</f>
        <v>223615.56599999999</v>
      </c>
      <c r="P130" s="8">
        <f>Segments_Y!T40/1000000</f>
        <v>339622.10200000001</v>
      </c>
      <c r="Q130" s="8">
        <f>Segments_Y!U40/1000000</f>
        <v>380314.31900000002</v>
      </c>
      <c r="R130" s="8" t="e">
        <f>Segments_Y!V40/1000000</f>
        <v>#N/A</v>
      </c>
      <c r="S130" s="8">
        <f>Segments_Y!W40/1000000</f>
        <v>0</v>
      </c>
      <c r="T130" s="8">
        <f>Segments_Y!X40/1000000</f>
        <v>0</v>
      </c>
      <c r="U130" s="8">
        <f>Segments_Y!Y40/1000000</f>
        <v>0</v>
      </c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</row>
    <row r="131" spans="1:59" x14ac:dyDescent="0.35">
      <c r="A131" s="6" t="str">
        <f t="shared" si="15"/>
        <v>SNB</v>
      </c>
      <c r="B131" s="6"/>
      <c r="C131" s="23" t="str">
        <f t="shared" si="16"/>
        <v>Wholesale Assets</v>
      </c>
      <c r="D131" s="6"/>
      <c r="E131" s="8" t="e">
        <f>Segments_Y!I41/1000000</f>
        <v>#N/A</v>
      </c>
      <c r="F131" s="8" t="e">
        <f>Segments_Y!J41/1000000</f>
        <v>#N/A</v>
      </c>
      <c r="G131" s="8" t="e">
        <f>Segments_Y!K41/1000000</f>
        <v>#N/A</v>
      </c>
      <c r="H131" s="8" t="e">
        <f>Segments_Y!L41/1000000</f>
        <v>#N/A</v>
      </c>
      <c r="I131" s="8" t="e">
        <f>Segments_Y!M41/1000000</f>
        <v>#N/A</v>
      </c>
      <c r="J131" s="8" t="e">
        <f>Segments_Y!N41/1000000</f>
        <v>#N/A</v>
      </c>
      <c r="K131" s="8" t="e">
        <f>Segments_Y!O41/1000000</f>
        <v>#N/A</v>
      </c>
      <c r="L131" s="8" t="e">
        <f>Segments_Y!P41/1000000</f>
        <v>#N/A</v>
      </c>
      <c r="M131" s="8" t="e">
        <f>Segments_Y!Q41/1000000</f>
        <v>#N/A</v>
      </c>
      <c r="N131" s="8" t="e">
        <f>Segments_Y!R41/1000000</f>
        <v>#N/A</v>
      </c>
      <c r="O131" s="8">
        <f>Segments_Y!S41/1000000</f>
        <v>331948.65899999999</v>
      </c>
      <c r="P131" s="8">
        <f>Segments_Y!T41/1000000</f>
        <v>532110.26800000004</v>
      </c>
      <c r="Q131" s="8">
        <f>Segments_Y!U41/1000000</f>
        <v>519029.66899999999</v>
      </c>
      <c r="R131" s="8" t="e">
        <f>Segments_Y!V41/1000000</f>
        <v>#N/A</v>
      </c>
      <c r="S131" s="8">
        <f>Segments_Y!W41/1000000</f>
        <v>0</v>
      </c>
      <c r="T131" s="8">
        <f>Segments_Y!X41/1000000</f>
        <v>0</v>
      </c>
      <c r="U131" s="8">
        <f>Segments_Y!Y41/1000000</f>
        <v>0</v>
      </c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</row>
    <row r="132" spans="1:59" x14ac:dyDescent="0.35">
      <c r="A132" s="6" t="str">
        <f t="shared" si="15"/>
        <v>SNB</v>
      </c>
      <c r="B132" s="6" t="str">
        <f>VLOOKUP(A132,References!$A$2:$B$11,2,FALSE)</f>
        <v>SNB AB Equity</v>
      </c>
      <c r="C132" s="6" t="str">
        <f t="shared" si="16"/>
        <v>NCBDs</v>
      </c>
      <c r="D132" s="6" t="s">
        <v>125</v>
      </c>
      <c r="E132" s="8">
        <f>_xll.BDH($B132,$D132,"CQ1 2010","","Dir=H","Per=Y","Days=A","Dts=H","cols=14;rows=1")</f>
        <v>142116.55300000001</v>
      </c>
      <c r="F132" s="8">
        <v>168565.00599999999</v>
      </c>
      <c r="G132" s="8">
        <v>190156.46</v>
      </c>
      <c r="H132" s="8">
        <v>234988.516</v>
      </c>
      <c r="I132" s="8">
        <v>251905.75399999999</v>
      </c>
      <c r="J132" s="8">
        <v>228925.01</v>
      </c>
      <c r="K132" s="8">
        <v>223632.826</v>
      </c>
      <c r="L132" s="8">
        <v>237768.74400000001</v>
      </c>
      <c r="M132" s="8">
        <v>254744.356</v>
      </c>
      <c r="N132" s="8">
        <v>250700.13699999999</v>
      </c>
      <c r="O132" s="8">
        <v>319375.60499999998</v>
      </c>
      <c r="P132" s="8">
        <v>454313.11</v>
      </c>
      <c r="Q132" s="8">
        <v>427245.25199999998</v>
      </c>
      <c r="R132" s="8">
        <v>427245.25199999998</v>
      </c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</row>
    <row r="133" spans="1:59" x14ac:dyDescent="0.35">
      <c r="A133" s="6" t="str">
        <f t="shared" si="15"/>
        <v>SNB</v>
      </c>
      <c r="B133" s="6" t="str">
        <f>VLOOKUP(A133,References!$A$2:$B$11,2,FALSE)</f>
        <v>SNB AB Equity</v>
      </c>
      <c r="C133" s="6" t="str">
        <f t="shared" si="16"/>
        <v>CBDs</v>
      </c>
      <c r="D133" s="6" t="s">
        <v>126</v>
      </c>
      <c r="E133" s="8">
        <f>_xll.BDH($B133,$D133,"CQ1 2010","","Dir=H","Per=Y","Days=A","Dts=H","cols=14;rows=1")</f>
        <v>75861.623000000007</v>
      </c>
      <c r="F133" s="8">
        <v>60575.512000000002</v>
      </c>
      <c r="G133" s="8">
        <v>70679.587</v>
      </c>
      <c r="H133" s="8">
        <v>53243.379000000001</v>
      </c>
      <c r="I133" s="8">
        <v>67186.313999999998</v>
      </c>
      <c r="J133" s="8">
        <v>76326.682000000001</v>
      </c>
      <c r="K133" s="8">
        <v>79172.176999999996</v>
      </c>
      <c r="L133" s="8">
        <v>58095.01</v>
      </c>
      <c r="M133" s="8">
        <v>49873.499000000003</v>
      </c>
      <c r="N133" s="8">
        <v>90023.429000000004</v>
      </c>
      <c r="O133" s="8">
        <v>82930.812999999995</v>
      </c>
      <c r="P133" s="8">
        <v>111552.70699999999</v>
      </c>
      <c r="Q133" s="8">
        <v>116646.379</v>
      </c>
      <c r="R133" s="8">
        <v>116646.379</v>
      </c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</row>
    <row r="134" spans="1:59" x14ac:dyDescent="0.35">
      <c r="A134" s="6" t="str">
        <f t="shared" si="15"/>
        <v>SNB</v>
      </c>
      <c r="B134" s="6" t="str">
        <f>VLOOKUP(A134,References!$A$2:$B$11,2,FALSE)</f>
        <v>SNB AB Equity</v>
      </c>
      <c r="C134" s="6" t="str">
        <f t="shared" si="16"/>
        <v>Total Deposits</v>
      </c>
      <c r="D134" s="6" t="s">
        <v>127</v>
      </c>
      <c r="E134" s="8">
        <f>_xll.BDH($B134,$D134,"CQ1 2010","","Dir=H","Per=Y","Days=A","Dts=H","cols=14;rows=1")</f>
        <v>229160.18100000001</v>
      </c>
      <c r="F134" s="8">
        <v>239457.55799999999</v>
      </c>
      <c r="G134" s="8">
        <v>273530.09000000003</v>
      </c>
      <c r="H134" s="8">
        <v>300601.42200000002</v>
      </c>
      <c r="I134" s="8">
        <v>333095.49099999998</v>
      </c>
      <c r="J134" s="8">
        <v>323866.36499999999</v>
      </c>
      <c r="K134" s="8">
        <v>315617.891</v>
      </c>
      <c r="L134" s="8">
        <v>308942.12</v>
      </c>
      <c r="M134" s="8">
        <v>318701.02600000001</v>
      </c>
      <c r="N134" s="8">
        <v>353389.315</v>
      </c>
      <c r="O134" s="8">
        <v>416418.72100000002</v>
      </c>
      <c r="P134" s="8">
        <v>588573.87899999996</v>
      </c>
      <c r="Q134" s="8">
        <v>568283.076</v>
      </c>
      <c r="R134" s="8">
        <v>568283.076</v>
      </c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</row>
    <row r="135" spans="1:59" x14ac:dyDescent="0.35">
      <c r="A135" s="6" t="str">
        <f t="shared" si="15"/>
        <v>SNB</v>
      </c>
      <c r="B135" s="6" t="str">
        <f>VLOOKUP(A135,References!$A$2:$B$11,2,FALSE)</f>
        <v>SNB AB Equity</v>
      </c>
      <c r="C135" s="6" t="str">
        <f t="shared" si="16"/>
        <v>Short Term Debt</v>
      </c>
      <c r="D135" s="6" t="s">
        <v>128</v>
      </c>
      <c r="E135" s="8">
        <f>_xll.BDH($B135,$D135,"CQ1 2010","","Dir=H","Per=Y","Days=A","Dts=H","cols=14;rows=1")</f>
        <v>14331.698</v>
      </c>
      <c r="F135" s="8">
        <v>19939.666000000001</v>
      </c>
      <c r="G135" s="8">
        <v>25574.175999999999</v>
      </c>
      <c r="H135" s="8">
        <v>24732.201000000001</v>
      </c>
      <c r="I135" s="8">
        <v>35449.487999999998</v>
      </c>
      <c r="J135" s="8">
        <v>48100.767</v>
      </c>
      <c r="K135" s="8">
        <v>45474.074000000001</v>
      </c>
      <c r="L135" s="8">
        <v>48557.940999999999</v>
      </c>
      <c r="M135" s="8">
        <v>45962.85</v>
      </c>
      <c r="N135" s="8">
        <v>62186.044000000002</v>
      </c>
      <c r="O135" s="8">
        <v>75028.157000000007</v>
      </c>
      <c r="P135" s="8">
        <v>117565.288</v>
      </c>
      <c r="Q135" s="8">
        <v>150994.91899999999</v>
      </c>
      <c r="R135" s="8">
        <v>150994.91899999999</v>
      </c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</row>
    <row r="136" spans="1:59" x14ac:dyDescent="0.35">
      <c r="A136" s="6" t="str">
        <f t="shared" si="15"/>
        <v>SNB</v>
      </c>
      <c r="B136" s="6" t="str">
        <f>VLOOKUP(A136,References!$A$2:$B$11,2,FALSE)</f>
        <v>SNB AB Equity</v>
      </c>
      <c r="C136" s="6" t="str">
        <f t="shared" si="16"/>
        <v>Long Term Debt</v>
      </c>
      <c r="D136" s="6" t="s">
        <v>129</v>
      </c>
      <c r="E136" s="8">
        <f>_xll.BDH($B136,$D136,"CQ1 2010","","Dir=H","Per=Y","Days=A","Dts=H","cols=14;rows=1")</f>
        <v>0</v>
      </c>
      <c r="F136" s="8">
        <v>0</v>
      </c>
      <c r="G136" s="8">
        <v>0</v>
      </c>
      <c r="H136" s="8">
        <v>1511.25</v>
      </c>
      <c r="I136" s="8">
        <v>9550.4959999999992</v>
      </c>
      <c r="J136" s="8">
        <v>9940.7170000000006</v>
      </c>
      <c r="K136" s="8">
        <v>9917.7649999999994</v>
      </c>
      <c r="L136" s="8">
        <v>10250.31</v>
      </c>
      <c r="M136" s="8">
        <v>9430.9069999999992</v>
      </c>
      <c r="N136" s="8">
        <v>2841.25</v>
      </c>
      <c r="O136" s="8">
        <v>3527.6410000000001</v>
      </c>
      <c r="P136" s="8">
        <v>8194.7420000000002</v>
      </c>
      <c r="Q136" s="8">
        <v>14808.967000000001</v>
      </c>
      <c r="R136" s="8">
        <v>14808.967000000001</v>
      </c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</row>
    <row r="137" spans="1:59" x14ac:dyDescent="0.35">
      <c r="A137" s="6" t="str">
        <f t="shared" si="15"/>
        <v>SNB</v>
      </c>
      <c r="B137" s="6" t="str">
        <f>VLOOKUP(A137,References!$A$2:$B$11,2,FALSE)</f>
        <v>SNB AB Equity</v>
      </c>
      <c r="C137" s="6" t="str">
        <f t="shared" si="16"/>
        <v>Total Liabilities</v>
      </c>
      <c r="D137" s="6" t="s">
        <v>130</v>
      </c>
      <c r="E137" s="8">
        <f>_xll.BDH($B137,$D137,"CQ1 2010","","Dir=H","Per=Y","Days=A","Dts=H","cols=14;rows=1")</f>
        <v>249515.299</v>
      </c>
      <c r="F137" s="8">
        <v>265612.90700000001</v>
      </c>
      <c r="G137" s="8">
        <v>305915.98800000001</v>
      </c>
      <c r="H137" s="8">
        <v>334751.06099999999</v>
      </c>
      <c r="I137" s="8">
        <v>387957.19300000003</v>
      </c>
      <c r="J137" s="8">
        <v>393096.48300000001</v>
      </c>
      <c r="K137" s="8">
        <v>382731.39899999998</v>
      </c>
      <c r="L137" s="8">
        <v>380516.10399999999</v>
      </c>
      <c r="M137" s="8">
        <v>386508.05900000001</v>
      </c>
      <c r="N137" s="8">
        <v>437475.897</v>
      </c>
      <c r="O137" s="8">
        <v>519228.06</v>
      </c>
      <c r="P137" s="8">
        <v>751377.93299999996</v>
      </c>
      <c r="Q137" s="8">
        <v>778718.53500000003</v>
      </c>
      <c r="R137" s="8">
        <v>778718.53500000003</v>
      </c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</row>
    <row r="138" spans="1:59" x14ac:dyDescent="0.35">
      <c r="A138" s="6" t="str">
        <f t="shared" si="15"/>
        <v>SNB</v>
      </c>
      <c r="B138" s="6"/>
      <c r="C138" s="23" t="str">
        <f t="shared" si="16"/>
        <v xml:space="preserve">Retail Liabilities </v>
      </c>
      <c r="D138" s="6"/>
      <c r="E138" s="8" t="e">
        <f>Segments_Y!I42/1000000</f>
        <v>#N/A</v>
      </c>
      <c r="F138" s="8" t="e">
        <f>Segments_Y!J42/1000000</f>
        <v>#N/A</v>
      </c>
      <c r="G138" s="8" t="e">
        <f>Segments_Y!K42/1000000</f>
        <v>#N/A</v>
      </c>
      <c r="H138" s="8">
        <f>Segments_Y!L42/1000000</f>
        <v>145880.81</v>
      </c>
      <c r="I138" s="8">
        <f>Segments_Y!M42/1000000</f>
        <v>143199.68900000001</v>
      </c>
      <c r="J138" s="8">
        <f>Segments_Y!N42/1000000</f>
        <v>185373.09700000001</v>
      </c>
      <c r="K138" s="8">
        <f>Segments_Y!O42/1000000</f>
        <v>201637.47</v>
      </c>
      <c r="L138" s="8">
        <f>Segments_Y!P42/1000000</f>
        <v>242116</v>
      </c>
      <c r="M138" s="8">
        <f>Segments_Y!Q42/1000000</f>
        <v>254924.84599999999</v>
      </c>
      <c r="N138" s="8">
        <f>Segments_Y!R42/1000000</f>
        <v>221023.704</v>
      </c>
      <c r="O138" s="8">
        <f>Segments_Y!S42/1000000</f>
        <v>248003.88800000001</v>
      </c>
      <c r="P138" s="8">
        <f>Segments_Y!T42/1000000</f>
        <v>346731.28200000001</v>
      </c>
      <c r="Q138" s="8">
        <f>Segments_Y!U42/1000000</f>
        <v>343085.72399999999</v>
      </c>
      <c r="R138" s="8" t="e">
        <f>Segments_Y!V42/1000000</f>
        <v>#N/A</v>
      </c>
      <c r="S138" s="8">
        <f>Segments_Y!W42/1000000</f>
        <v>0</v>
      </c>
      <c r="T138" s="8">
        <f>Segments_Y!X42/1000000</f>
        <v>0</v>
      </c>
      <c r="U138" s="8">
        <f>Segments_Y!Y42/1000000</f>
        <v>0</v>
      </c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</row>
    <row r="139" spans="1:59" x14ac:dyDescent="0.35">
      <c r="A139" s="6" t="str">
        <f t="shared" si="15"/>
        <v>SNB</v>
      </c>
      <c r="B139" s="6"/>
      <c r="C139" s="23" t="str">
        <f t="shared" si="16"/>
        <v xml:space="preserve">Wholesale Liabilities </v>
      </c>
      <c r="D139" s="6"/>
      <c r="E139" s="8" t="e">
        <f>Segments_Y!I43/1000000</f>
        <v>#N/A</v>
      </c>
      <c r="F139" s="8" t="e">
        <f>Segments_Y!J43/1000000</f>
        <v>#N/A</v>
      </c>
      <c r="G139" s="8" t="e">
        <f>Segments_Y!K43/1000000</f>
        <v>#N/A</v>
      </c>
      <c r="H139" s="8" t="e">
        <f>Segments_Y!L43/1000000</f>
        <v>#N/A</v>
      </c>
      <c r="I139" s="8" t="e">
        <f>Segments_Y!M43/1000000</f>
        <v>#N/A</v>
      </c>
      <c r="J139" s="8" t="e">
        <f>Segments_Y!N43/1000000</f>
        <v>#N/A</v>
      </c>
      <c r="K139" s="8" t="e">
        <f>Segments_Y!O43/1000000</f>
        <v>#N/A</v>
      </c>
      <c r="L139" s="8" t="e">
        <f>Segments_Y!P43/1000000</f>
        <v>#N/A</v>
      </c>
      <c r="M139" s="8" t="e">
        <f>Segments_Y!Q43/1000000</f>
        <v>#N/A</v>
      </c>
      <c r="N139" s="8" t="e">
        <f>Segments_Y!R43/1000000</f>
        <v>#N/A</v>
      </c>
      <c r="O139" s="8">
        <f>Segments_Y!S43/1000000</f>
        <v>233671.96799999999</v>
      </c>
      <c r="P139" s="8">
        <f>Segments_Y!T43/1000000</f>
        <v>371303.56699999998</v>
      </c>
      <c r="Q139" s="8">
        <f>Segments_Y!U43/1000000</f>
        <v>403053.45199999999</v>
      </c>
      <c r="R139" s="8" t="e">
        <f>Segments_Y!V43/1000000</f>
        <v>#N/A</v>
      </c>
      <c r="S139" s="8">
        <f>Segments_Y!W43/1000000</f>
        <v>0</v>
      </c>
      <c r="T139" s="8">
        <f>Segments_Y!X43/1000000</f>
        <v>0</v>
      </c>
      <c r="U139" s="8">
        <f>Segments_Y!Y43/1000000</f>
        <v>0</v>
      </c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</row>
    <row r="140" spans="1:59" x14ac:dyDescent="0.35">
      <c r="A140" s="6" t="str">
        <f t="shared" si="15"/>
        <v>SNB</v>
      </c>
      <c r="B140" s="6" t="str">
        <f>VLOOKUP(A140,References!$A$2:$B$11,2,FALSE)</f>
        <v>SNB AB Equity</v>
      </c>
      <c r="C140" s="6" t="str">
        <f t="shared" si="16"/>
        <v>Retained Earnings</v>
      </c>
      <c r="D140" s="6" t="s">
        <v>131</v>
      </c>
      <c r="E140" s="8">
        <f>_xll.BDH($B140,$D140,"CQ1 2010","","Dir=H","Per=Y","Days=A","Dts=H","cols=14;rows=1")</f>
        <v>3807.7910000000002</v>
      </c>
      <c r="F140" s="8">
        <v>5226.884</v>
      </c>
      <c r="G140" s="8">
        <v>7051.299</v>
      </c>
      <c r="H140" s="8">
        <v>9699.26</v>
      </c>
      <c r="I140" s="8">
        <v>7371.9350000000004</v>
      </c>
      <c r="J140" s="8">
        <v>9833.777</v>
      </c>
      <c r="K140" s="8">
        <v>13549.487999999999</v>
      </c>
      <c r="L140" s="8">
        <v>18158.718000000001</v>
      </c>
      <c r="M140" s="8">
        <v>6790.2209999999995</v>
      </c>
      <c r="N140" s="8">
        <v>6176.4840000000004</v>
      </c>
      <c r="O140" s="8">
        <v>14401.446</v>
      </c>
      <c r="P140" s="8">
        <v>13211.79</v>
      </c>
      <c r="Q140" s="8">
        <v>19278.912</v>
      </c>
      <c r="R140" s="8">
        <v>19278.912</v>
      </c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</row>
    <row r="141" spans="1:59" x14ac:dyDescent="0.35">
      <c r="A141" s="7" t="str">
        <f t="shared" si="15"/>
        <v>SNB</v>
      </c>
      <c r="B141" s="7" t="str">
        <f>VLOOKUP(A141,References!$A$2:$B$11,2,FALSE)</f>
        <v>SNB AB Equity</v>
      </c>
      <c r="C141" s="6" t="str">
        <f t="shared" si="16"/>
        <v>Total Equity</v>
      </c>
      <c r="D141" s="7" t="s">
        <v>132</v>
      </c>
      <c r="E141" s="11">
        <f>_xll.BDH($B141,$D141,"CQ1 2010","","Dir=H","Per=Y","Days=A","Dts=H","cols=14;rows=1")</f>
        <v>32856.692999999999</v>
      </c>
      <c r="F141" s="11">
        <v>35585.254000000001</v>
      </c>
      <c r="G141" s="11">
        <v>39404.144999999997</v>
      </c>
      <c r="H141" s="11">
        <v>42536.18</v>
      </c>
      <c r="I141" s="11">
        <v>46920.891000000003</v>
      </c>
      <c r="J141" s="11">
        <v>55545.557000000001</v>
      </c>
      <c r="K141" s="11">
        <v>59925.718000000001</v>
      </c>
      <c r="L141" s="11">
        <v>64275.597999999998</v>
      </c>
      <c r="M141" s="11">
        <v>65668.709000000003</v>
      </c>
      <c r="N141" s="11">
        <v>69342.849000000002</v>
      </c>
      <c r="O141" s="11">
        <v>80214.981</v>
      </c>
      <c r="P141" s="11">
        <v>162769.51199999999</v>
      </c>
      <c r="Q141" s="11">
        <v>166777.63099999999</v>
      </c>
      <c r="R141" s="11">
        <v>166777.63099999999</v>
      </c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</row>
    <row r="142" spans="1:59" x14ac:dyDescent="0.35">
      <c r="A142" s="9" t="s">
        <v>21</v>
      </c>
      <c r="B142" s="9" t="str">
        <f>VLOOKUP(A142,References!$A$2:$B$11,2,FALSE)</f>
        <v>SIBC AB Equity</v>
      </c>
      <c r="C142" s="9" t="str">
        <f t="shared" ref="C142:C149" si="17">C122</f>
        <v>Cash and Cash Equivalents</v>
      </c>
      <c r="D142" s="9" t="s">
        <v>117</v>
      </c>
      <c r="E142" s="8">
        <f>_xll.BDH($B142,$D142,"CQ1 2010","","Dir=H","Per=Y","Days=A","Dts=H","cols=14;rows=1")</f>
        <v>1442.0809999999999</v>
      </c>
      <c r="F142" s="8">
        <v>1934.171</v>
      </c>
      <c r="G142" s="8">
        <v>7335.643</v>
      </c>
      <c r="H142" s="8">
        <v>6307.0290000000005</v>
      </c>
      <c r="I142" s="8">
        <v>9127.6939999999995</v>
      </c>
      <c r="J142" s="8">
        <v>4086.9870000000001</v>
      </c>
      <c r="K142" s="8">
        <v>5684.3379999999997</v>
      </c>
      <c r="L142" s="8">
        <v>5263.4380000000001</v>
      </c>
      <c r="M142" s="8">
        <v>4871.9319999999998</v>
      </c>
      <c r="N142" s="8">
        <v>10218.816000000001</v>
      </c>
      <c r="O142" s="8">
        <v>8323.49</v>
      </c>
      <c r="P142" s="8">
        <v>5932.9480000000003</v>
      </c>
      <c r="Q142" s="8">
        <v>6401.2579999999998</v>
      </c>
      <c r="R142" s="8">
        <v>6401.2579999999998</v>
      </c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</row>
    <row r="143" spans="1:59" x14ac:dyDescent="0.35">
      <c r="A143" s="9" t="str">
        <f>A142</f>
        <v>SAIB</v>
      </c>
      <c r="B143" s="9" t="str">
        <f>VLOOKUP(A143,References!$A$2:$B$11,2,FALSE)</f>
        <v>SIBC AB Equity</v>
      </c>
      <c r="C143" s="9" t="str">
        <f t="shared" si="17"/>
        <v>ST And LT Investments</v>
      </c>
      <c r="D143" s="9" t="s">
        <v>118</v>
      </c>
      <c r="E143" s="8">
        <f>_xll.BDH($B143,$D143,"CQ1 2010","","Dir=H","Per=Y","Days=A","Dts=H","cols=14;rows=1")</f>
        <v>8060.0110000000004</v>
      </c>
      <c r="F143" s="8">
        <v>8893.0619999999999</v>
      </c>
      <c r="G143" s="8">
        <v>10911.960999999999</v>
      </c>
      <c r="H143" s="8">
        <v>17696.494999999999</v>
      </c>
      <c r="I143" s="8">
        <v>22396.949000000001</v>
      </c>
      <c r="J143" s="8">
        <v>19135.807000000001</v>
      </c>
      <c r="K143" s="8">
        <v>21866.617999999999</v>
      </c>
      <c r="L143" s="8">
        <v>22432.7</v>
      </c>
      <c r="M143" s="8">
        <v>25356.837</v>
      </c>
      <c r="N143" s="8">
        <v>26633.159</v>
      </c>
      <c r="O143" s="8">
        <v>30960.521000000001</v>
      </c>
      <c r="P143" s="8">
        <v>29293.732</v>
      </c>
      <c r="Q143" s="8">
        <v>28631.94</v>
      </c>
      <c r="R143" s="8">
        <v>28631.94</v>
      </c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</row>
    <row r="144" spans="1:59" x14ac:dyDescent="0.35">
      <c r="A144" s="9" t="str">
        <f t="shared" ref="A144:A161" si="18">A143</f>
        <v>SAIB</v>
      </c>
      <c r="B144" s="9" t="str">
        <f>VLOOKUP(A144,References!$A$2:$B$11,2,FALSE)</f>
        <v>SIBC AB Equity</v>
      </c>
      <c r="C144" s="9" t="str">
        <f t="shared" si="17"/>
        <v>Total Commercial Loans</v>
      </c>
      <c r="D144" s="9" t="s">
        <v>119</v>
      </c>
      <c r="E144" s="8">
        <f>_xll.BDH($B144,$D144,"CQ1 2010","","Dir=H","Per=Y","Days=A","Dts=H","cols=14;rows=1")</f>
        <v>24208.205000000002</v>
      </c>
      <c r="F144" s="8">
        <v>19391.475999999999</v>
      </c>
      <c r="G144" s="8">
        <v>24300.367999999999</v>
      </c>
      <c r="H144" s="8">
        <v>34168.743999999999</v>
      </c>
      <c r="I144" s="8">
        <v>40587.49</v>
      </c>
      <c r="J144" s="8">
        <v>41658.065999999999</v>
      </c>
      <c r="K144" s="8">
        <v>40067.703999999998</v>
      </c>
      <c r="L144" s="8">
        <v>39966.478000000003</v>
      </c>
      <c r="M144" s="8">
        <v>40923.091999999997</v>
      </c>
      <c r="N144" s="8">
        <v>41574.767999999996</v>
      </c>
      <c r="O144" s="8">
        <v>41210.213000000003</v>
      </c>
      <c r="P144" s="8">
        <v>43198.873</v>
      </c>
      <c r="Q144" s="8">
        <v>53693.053999999996</v>
      </c>
      <c r="R144" s="8">
        <v>53693.053999999996</v>
      </c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</row>
    <row r="145" spans="1:59" x14ac:dyDescent="0.35">
      <c r="A145" s="9" t="str">
        <f t="shared" si="18"/>
        <v>SAIB</v>
      </c>
      <c r="B145" s="9" t="str">
        <f>VLOOKUP(A145,References!$A$2:$B$11,2,FALSE)</f>
        <v>SIBC AB Equity</v>
      </c>
      <c r="C145" s="9" t="str">
        <f t="shared" si="17"/>
        <v>Total Consumer Loans</v>
      </c>
      <c r="D145" s="9" t="s">
        <v>120</v>
      </c>
      <c r="E145" s="8">
        <f>_xll.BDH($B145,$D145,"CQ1 2010","","Dir=H","Per=Y","Days=A","Dts=H","cols=14;rows=1")</f>
        <v>4463.3900000000003</v>
      </c>
      <c r="F145" s="8">
        <v>5425.7479999999996</v>
      </c>
      <c r="G145" s="8">
        <v>6178.17</v>
      </c>
      <c r="H145" s="8">
        <v>9464.36</v>
      </c>
      <c r="I145" s="8">
        <v>11737.126</v>
      </c>
      <c r="J145" s="8">
        <v>13615.177</v>
      </c>
      <c r="K145" s="8">
        <v>16566.115000000002</v>
      </c>
      <c r="L145" s="8">
        <v>16841.887999999999</v>
      </c>
      <c r="M145" s="8">
        <v>14747.49</v>
      </c>
      <c r="N145" s="8">
        <v>13718.075000000001</v>
      </c>
      <c r="O145" s="8">
        <v>11354.428</v>
      </c>
      <c r="P145" s="8">
        <v>10017.784</v>
      </c>
      <c r="Q145" s="8">
        <v>10647.243</v>
      </c>
      <c r="R145" s="8">
        <v>10647.243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</row>
    <row r="146" spans="1:59" x14ac:dyDescent="0.35">
      <c r="A146" s="9" t="str">
        <f t="shared" si="18"/>
        <v>SAIB</v>
      </c>
      <c r="B146" s="9" t="str">
        <f>VLOOKUP(A146,References!$A$2:$B$11,2,FALSE)</f>
        <v>SIBC AB Equity</v>
      </c>
      <c r="C146" s="9" t="str">
        <f t="shared" si="17"/>
        <v>Total Loans</v>
      </c>
      <c r="D146" s="9" t="s">
        <v>121</v>
      </c>
      <c r="E146" s="8">
        <f>_xll.BDH($B146,$D146,"CQ1 2010","","Dir=H","Per=Y","Days=A","Dts=H","cols=14;rows=1")</f>
        <v>32979.383000000002</v>
      </c>
      <c r="F146" s="8">
        <v>29359.692999999999</v>
      </c>
      <c r="G146" s="8">
        <v>34867.18</v>
      </c>
      <c r="H146" s="8">
        <v>48270.946000000004</v>
      </c>
      <c r="I146" s="8">
        <v>58295.106</v>
      </c>
      <c r="J146" s="8">
        <v>61107.521999999997</v>
      </c>
      <c r="K146" s="8">
        <v>61243.896000000001</v>
      </c>
      <c r="L146" s="8">
        <v>60663.065000000002</v>
      </c>
      <c r="M146" s="8">
        <v>61208.105000000003</v>
      </c>
      <c r="N146" s="8">
        <v>59518.491999999998</v>
      </c>
      <c r="O146" s="8">
        <v>56829.317999999999</v>
      </c>
      <c r="P146" s="8">
        <v>59760.966</v>
      </c>
      <c r="Q146" s="8">
        <v>70688.066999999995</v>
      </c>
      <c r="R146" s="8">
        <v>70688.066999999995</v>
      </c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</row>
    <row r="147" spans="1:59" x14ac:dyDescent="0.35">
      <c r="A147" s="9" t="str">
        <f t="shared" si="18"/>
        <v>SAIB</v>
      </c>
      <c r="B147" s="9" t="str">
        <f>VLOOKUP(A147,References!$A$2:$B$11,2,FALSE)</f>
        <v>SIBC AB Equity</v>
      </c>
      <c r="C147" s="9" t="str">
        <f t="shared" si="17"/>
        <v>Reserve for Loan Losses</v>
      </c>
      <c r="D147" s="9" t="s">
        <v>122</v>
      </c>
      <c r="E147" s="8">
        <f>_xll.BDH($B147,$D147,"CQ1 2010","","Dir=H","Per=Y","Days=A","Dts=H","cols=14;rows=1")</f>
        <v>1977.4839999999999</v>
      </c>
      <c r="F147" s="8">
        <v>2245.6</v>
      </c>
      <c r="G147" s="8">
        <v>816.48800000000006</v>
      </c>
      <c r="H147" s="8">
        <v>704.07500000000005</v>
      </c>
      <c r="I147" s="8">
        <v>822.59199999999998</v>
      </c>
      <c r="J147" s="8">
        <v>838.71600000000001</v>
      </c>
      <c r="K147" s="8">
        <v>994.84400000000005</v>
      </c>
      <c r="L147" s="8">
        <v>1074.7809999999999</v>
      </c>
      <c r="M147" s="8">
        <v>1795.576</v>
      </c>
      <c r="N147" s="8">
        <v>2405.585</v>
      </c>
      <c r="O147" s="8">
        <v>1755.424</v>
      </c>
      <c r="P147" s="8">
        <v>1962.615</v>
      </c>
      <c r="Q147" s="8">
        <v>1804.8689999999999</v>
      </c>
      <c r="R147" s="8">
        <v>1804.8689999999999</v>
      </c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</row>
    <row r="148" spans="1:59" x14ac:dyDescent="0.35">
      <c r="A148" s="9" t="str">
        <f t="shared" si="18"/>
        <v>SAIB</v>
      </c>
      <c r="B148" s="9" t="str">
        <f>VLOOKUP(A148,References!$A$2:$B$11,2,FALSE)</f>
        <v>SIBC AB Equity</v>
      </c>
      <c r="C148" s="9" t="str">
        <f t="shared" si="17"/>
        <v>Net Loans</v>
      </c>
      <c r="D148" s="9" t="s">
        <v>123</v>
      </c>
      <c r="E148" s="8">
        <f>_xll.BDH($B148,$D148,"CQ1 2010","","Dir=H","Per=Y","Days=A","Dts=H","cols=14;rows=1")</f>
        <v>31001.899000000001</v>
      </c>
      <c r="F148" s="8">
        <v>27114.093000000001</v>
      </c>
      <c r="G148" s="8">
        <v>34050.692000000003</v>
      </c>
      <c r="H148" s="8">
        <v>47566.870999999999</v>
      </c>
      <c r="I148" s="8">
        <v>57472.514000000003</v>
      </c>
      <c r="J148" s="8">
        <v>60268.805999999997</v>
      </c>
      <c r="K148" s="8">
        <v>60249.052000000003</v>
      </c>
      <c r="L148" s="8">
        <v>59588.284</v>
      </c>
      <c r="M148" s="8">
        <v>59412.529000000002</v>
      </c>
      <c r="N148" s="8">
        <v>57112.906999999999</v>
      </c>
      <c r="O148" s="8">
        <v>55073.894</v>
      </c>
      <c r="P148" s="8">
        <v>57798.351000000002</v>
      </c>
      <c r="Q148" s="8">
        <v>68883.198000000004</v>
      </c>
      <c r="R148" s="8">
        <v>68883.198000000004</v>
      </c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</row>
    <row r="149" spans="1:59" x14ac:dyDescent="0.35">
      <c r="A149" s="9" t="str">
        <f t="shared" si="18"/>
        <v>SAIB</v>
      </c>
      <c r="B149" s="9" t="str">
        <f>VLOOKUP(A149,References!$A$2:$B$11,2,FALSE)</f>
        <v>SIBC AB Equity</v>
      </c>
      <c r="C149" s="9" t="str">
        <f t="shared" si="17"/>
        <v>Total Assets</v>
      </c>
      <c r="D149" s="9" t="s">
        <v>124</v>
      </c>
      <c r="E149" s="8">
        <f>_xll.BDH($B149,$D149,"CQ1 2010","","Dir=H","Per=Y","Days=A","Dts=H","cols=14;rows=1")</f>
        <v>51491.233</v>
      </c>
      <c r="F149" s="8">
        <v>51945.582000000002</v>
      </c>
      <c r="G149" s="8">
        <v>59066.65</v>
      </c>
      <c r="H149" s="8">
        <v>80495.413</v>
      </c>
      <c r="I149" s="8">
        <v>93626.44</v>
      </c>
      <c r="J149" s="8">
        <v>93578.335999999996</v>
      </c>
      <c r="K149" s="8">
        <v>93047.410999999993</v>
      </c>
      <c r="L149" s="8">
        <v>93796.218999999997</v>
      </c>
      <c r="M149" s="8">
        <v>96069.907999999996</v>
      </c>
      <c r="N149" s="8">
        <v>100814.59600000001</v>
      </c>
      <c r="O149" s="8">
        <v>99884.532000000007</v>
      </c>
      <c r="P149" s="8">
        <v>101619.304</v>
      </c>
      <c r="Q149" s="8">
        <v>109070.61199999999</v>
      </c>
      <c r="R149" s="8">
        <v>109070.61199999999</v>
      </c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</row>
    <row r="150" spans="1:59" x14ac:dyDescent="0.35">
      <c r="A150" s="9" t="str">
        <f t="shared" si="18"/>
        <v>SAIB</v>
      </c>
      <c r="B150" s="9"/>
      <c r="C150" s="24" t="str">
        <f t="shared" ref="C150:C161" si="19">C130</f>
        <v>Retail Assets</v>
      </c>
      <c r="D150" s="9"/>
      <c r="E150" s="8">
        <f>Segments_Y!I46/1000000</f>
        <v>12620.407999999999</v>
      </c>
      <c r="F150" s="8">
        <f>Segments_Y!J46/1000000</f>
        <v>13241.687</v>
      </c>
      <c r="G150" s="8">
        <f>Segments_Y!K46/1000000</f>
        <v>14932.16</v>
      </c>
      <c r="H150" s="8">
        <f>Segments_Y!L46/1000000</f>
        <v>19760.596000000001</v>
      </c>
      <c r="I150" s="8">
        <f>Segments_Y!M46/1000000</f>
        <v>23193.046999999999</v>
      </c>
      <c r="J150" s="8">
        <f>Segments_Y!N46/1000000</f>
        <v>26218.149000000001</v>
      </c>
      <c r="K150" s="8">
        <f>Segments_Y!O46/1000000</f>
        <v>28418.146000000001</v>
      </c>
      <c r="L150" s="8">
        <f>Segments_Y!P46/1000000</f>
        <v>27699.852999999999</v>
      </c>
      <c r="M150" s="8">
        <f>Segments_Y!Q46/1000000</f>
        <v>23677.143</v>
      </c>
      <c r="N150" s="8">
        <f>Segments_Y!R46/1000000</f>
        <v>20790.581999999999</v>
      </c>
      <c r="O150" s="8">
        <f>Segments_Y!S46/1000000</f>
        <v>19296.534</v>
      </c>
      <c r="P150" s="8">
        <f>Segments_Y!T46/1000000</f>
        <v>19373.169999999998</v>
      </c>
      <c r="Q150" s="8">
        <f>Segments_Y!U46/1000000</f>
        <v>21294.409</v>
      </c>
      <c r="R150" s="8" t="e">
        <f>Segments_Y!V46/1000000</f>
        <v>#N/A</v>
      </c>
      <c r="S150" s="8">
        <f>Segments_Y!W46/1000000</f>
        <v>0</v>
      </c>
      <c r="T150" s="8">
        <f>Segments_Y!X46/1000000</f>
        <v>0</v>
      </c>
      <c r="U150" s="8">
        <f>Segments_Y!Y46/1000000</f>
        <v>0</v>
      </c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</row>
    <row r="151" spans="1:59" x14ac:dyDescent="0.35">
      <c r="A151" s="9" t="str">
        <f t="shared" si="18"/>
        <v>SAIB</v>
      </c>
      <c r="B151" s="9"/>
      <c r="C151" s="24" t="str">
        <f t="shared" si="19"/>
        <v>Wholesale Assets</v>
      </c>
      <c r="D151" s="9"/>
      <c r="E151" s="8">
        <f>Segments_Y!I47/1000000</f>
        <v>21134.600999999999</v>
      </c>
      <c r="F151" s="8">
        <f>Segments_Y!J47/1000000</f>
        <v>17321.895</v>
      </c>
      <c r="G151" s="8">
        <f>Segments_Y!K47/1000000</f>
        <v>22204.026999999998</v>
      </c>
      <c r="H151" s="8">
        <f>Segments_Y!L47/1000000</f>
        <v>30357.079000000002</v>
      </c>
      <c r="I151" s="8">
        <f>Segments_Y!M47/1000000</f>
        <v>38278.086000000003</v>
      </c>
      <c r="J151" s="8">
        <f>Segments_Y!N47/1000000</f>
        <v>38261.792999999998</v>
      </c>
      <c r="K151" s="8">
        <f>Segments_Y!O47/1000000</f>
        <v>35602.347999999998</v>
      </c>
      <c r="L151" s="8">
        <f>Segments_Y!P47/1000000</f>
        <v>35564.17</v>
      </c>
      <c r="M151" s="8">
        <f>Segments_Y!Q47/1000000</f>
        <v>35870.048999999999</v>
      </c>
      <c r="N151" s="8">
        <f>Segments_Y!R47/1000000</f>
        <v>36304.955999999998</v>
      </c>
      <c r="O151" s="8">
        <f>Segments_Y!S47/1000000</f>
        <v>35423.919999999998</v>
      </c>
      <c r="P151" s="8">
        <f>Segments_Y!T47/1000000</f>
        <v>37850.491000000002</v>
      </c>
      <c r="Q151" s="8">
        <f>Segments_Y!U47/1000000</f>
        <v>47288.72</v>
      </c>
      <c r="R151" s="8" t="e">
        <f>Segments_Y!V47/1000000</f>
        <v>#N/A</v>
      </c>
      <c r="S151" s="8">
        <f>Segments_Y!W47/1000000</f>
        <v>0</v>
      </c>
      <c r="T151" s="8">
        <f>Segments_Y!X47/1000000</f>
        <v>0</v>
      </c>
      <c r="U151" s="8">
        <f>Segments_Y!Y47/1000000</f>
        <v>0</v>
      </c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</row>
    <row r="152" spans="1:59" x14ac:dyDescent="0.35">
      <c r="A152" s="9" t="str">
        <f t="shared" si="18"/>
        <v>SAIB</v>
      </c>
      <c r="B152" s="9" t="str">
        <f>VLOOKUP(A152,References!$A$2:$B$11,2,FALSE)</f>
        <v>SIBC AB Equity</v>
      </c>
      <c r="C152" s="9" t="str">
        <f t="shared" si="19"/>
        <v>NCBDs</v>
      </c>
      <c r="D152" s="9" t="s">
        <v>125</v>
      </c>
      <c r="E152" s="8">
        <f>_xll.BDH($B152,$D152,"CQ1 2010","","Dir=H","Per=Y","Days=A","Dts=H","cols=14;rows=1")</f>
        <v>4792.027</v>
      </c>
      <c r="F152" s="8">
        <v>7394.0129999999999</v>
      </c>
      <c r="G152" s="8">
        <v>9517.5889999999999</v>
      </c>
      <c r="H152" s="8">
        <v>13332.031000000001</v>
      </c>
      <c r="I152" s="8">
        <v>19649.244999999999</v>
      </c>
      <c r="J152" s="8">
        <v>20876.355</v>
      </c>
      <c r="K152" s="8">
        <v>23955.017</v>
      </c>
      <c r="L152" s="8">
        <v>24585.587</v>
      </c>
      <c r="M152" s="8">
        <v>24113.707999999999</v>
      </c>
      <c r="N152" s="8">
        <v>25865.987000000001</v>
      </c>
      <c r="O152" s="8">
        <v>32485.21</v>
      </c>
      <c r="P152" s="8">
        <v>31951.963</v>
      </c>
      <c r="Q152" s="8">
        <v>27766.576000000001</v>
      </c>
      <c r="R152" s="8">
        <v>27766.576000000001</v>
      </c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</row>
    <row r="153" spans="1:59" x14ac:dyDescent="0.35">
      <c r="A153" s="9" t="str">
        <f t="shared" si="18"/>
        <v>SAIB</v>
      </c>
      <c r="B153" s="9" t="str">
        <f>VLOOKUP(A153,References!$A$2:$B$11,2,FALSE)</f>
        <v>SIBC AB Equity</v>
      </c>
      <c r="C153" s="9" t="str">
        <f t="shared" si="19"/>
        <v>CBDs</v>
      </c>
      <c r="D153" s="9" t="s">
        <v>126</v>
      </c>
      <c r="E153" s="8">
        <f>_xll.BDH($B153,$D153,"CQ1 2010","","Dir=H","Per=Y","Days=A","Dts=H","cols=14;rows=1")</f>
        <v>18182.235000000001</v>
      </c>
      <c r="F153" s="8">
        <v>25150.744999999999</v>
      </c>
      <c r="G153" s="8">
        <v>30426.528999999999</v>
      </c>
      <c r="H153" s="8">
        <v>42753.082999999999</v>
      </c>
      <c r="I153" s="8">
        <v>50041.195</v>
      </c>
      <c r="J153" s="8">
        <v>48725.684000000001</v>
      </c>
      <c r="K153" s="8">
        <v>40751.349000000002</v>
      </c>
      <c r="L153" s="8">
        <v>41483.375999999997</v>
      </c>
      <c r="M153" s="8">
        <v>38567.175999999999</v>
      </c>
      <c r="N153" s="8">
        <v>41668.139000000003</v>
      </c>
      <c r="O153" s="8">
        <v>25589.616000000002</v>
      </c>
      <c r="P153" s="8">
        <v>27292.451000000001</v>
      </c>
      <c r="Q153" s="8">
        <v>38342.999000000003</v>
      </c>
      <c r="R153" s="8">
        <v>38342.999000000003</v>
      </c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</row>
    <row r="154" spans="1:59" x14ac:dyDescent="0.35">
      <c r="A154" s="9" t="str">
        <f t="shared" si="18"/>
        <v>SAIB</v>
      </c>
      <c r="B154" s="9" t="str">
        <f>VLOOKUP(A154,References!$A$2:$B$11,2,FALSE)</f>
        <v>SIBC AB Equity</v>
      </c>
      <c r="C154" s="9" t="str">
        <f t="shared" si="19"/>
        <v>Total Deposits</v>
      </c>
      <c r="D154" s="9" t="s">
        <v>127</v>
      </c>
      <c r="E154" s="8">
        <f>_xll.BDH($B154,$D154,"CQ1 2010","","Dir=H","Per=Y","Days=A","Dts=H","cols=14;rows=1")</f>
        <v>37215.142</v>
      </c>
      <c r="F154" s="8">
        <v>36770.491999999998</v>
      </c>
      <c r="G154" s="8">
        <v>40413.571000000004</v>
      </c>
      <c r="H154" s="8">
        <v>57043.847000000002</v>
      </c>
      <c r="I154" s="8">
        <v>70733.410999999993</v>
      </c>
      <c r="J154" s="8">
        <v>70518.482000000004</v>
      </c>
      <c r="K154" s="8">
        <v>65640.324999999997</v>
      </c>
      <c r="L154" s="8">
        <v>66942.62</v>
      </c>
      <c r="M154" s="8">
        <v>63689.868999999999</v>
      </c>
      <c r="N154" s="8">
        <v>69058.054000000004</v>
      </c>
      <c r="O154" s="8">
        <v>60143.589</v>
      </c>
      <c r="P154" s="8">
        <v>61484.997000000003</v>
      </c>
      <c r="Q154" s="8">
        <v>69578.525999999998</v>
      </c>
      <c r="R154" s="8">
        <v>69578.525999999998</v>
      </c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</row>
    <row r="155" spans="1:59" x14ac:dyDescent="0.35">
      <c r="A155" s="9" t="str">
        <f t="shared" si="18"/>
        <v>SAIB</v>
      </c>
      <c r="B155" s="9" t="str">
        <f>VLOOKUP(A155,References!$A$2:$B$11,2,FALSE)</f>
        <v>SIBC AB Equity</v>
      </c>
      <c r="C155" s="9" t="str">
        <f t="shared" si="19"/>
        <v>Short Term Debt</v>
      </c>
      <c r="D155" s="9" t="s">
        <v>128</v>
      </c>
      <c r="E155" s="8">
        <f>_xll.BDH($B155,$D155,"CQ1 2010","","Dir=H","Per=Y","Days=A","Dts=H","cols=14;rows=1")</f>
        <v>4896.0129999999999</v>
      </c>
      <c r="F155" s="8">
        <v>4224.1719999999996</v>
      </c>
      <c r="G155" s="8">
        <v>6269.0450000000001</v>
      </c>
      <c r="H155" s="8">
        <v>9828.232</v>
      </c>
      <c r="I155" s="8">
        <v>5002.0879999999997</v>
      </c>
      <c r="J155" s="8">
        <v>5329.1480000000001</v>
      </c>
      <c r="K155" s="8">
        <v>8996.7160000000003</v>
      </c>
      <c r="L155" s="8">
        <v>7609.6859999999997</v>
      </c>
      <c r="M155" s="8">
        <v>12620.832</v>
      </c>
      <c r="N155" s="8">
        <v>13788.191000000001</v>
      </c>
      <c r="O155" s="8">
        <v>20073.083999999999</v>
      </c>
      <c r="P155" s="8">
        <v>21792.608</v>
      </c>
      <c r="Q155" s="8">
        <v>20892.47</v>
      </c>
      <c r="R155" s="8">
        <v>20892.47</v>
      </c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</row>
    <row r="156" spans="1:59" x14ac:dyDescent="0.35">
      <c r="A156" s="9" t="str">
        <f t="shared" si="18"/>
        <v>SAIB</v>
      </c>
      <c r="B156" s="9" t="str">
        <f>VLOOKUP(A156,References!$A$2:$B$11,2,FALSE)</f>
        <v>SIBC AB Equity</v>
      </c>
      <c r="C156" s="9" t="str">
        <f t="shared" si="19"/>
        <v>Long Term Debt</v>
      </c>
      <c r="D156" s="9" t="s">
        <v>129</v>
      </c>
      <c r="E156" s="8">
        <f>_xll.BDH($B156,$D156,"CQ1 2010","","Dir=H","Per=Y","Days=A","Dts=H","cols=14;rows=1")</f>
        <v>500</v>
      </c>
      <c r="F156" s="8">
        <v>1500</v>
      </c>
      <c r="G156" s="8">
        <v>2000</v>
      </c>
      <c r="H156" s="8">
        <v>2000</v>
      </c>
      <c r="I156" s="8">
        <v>4000</v>
      </c>
      <c r="J156" s="8">
        <v>4011.0210000000002</v>
      </c>
      <c r="K156" s="8">
        <v>4034.56</v>
      </c>
      <c r="L156" s="8">
        <v>4017.8910000000001</v>
      </c>
      <c r="M156" s="8">
        <v>4036.0320000000002</v>
      </c>
      <c r="N156" s="8">
        <v>2265.3409999999999</v>
      </c>
      <c r="O156" s="8">
        <v>2260.953</v>
      </c>
      <c r="P156" s="8">
        <v>231.89</v>
      </c>
      <c r="Q156" s="8">
        <v>202.601</v>
      </c>
      <c r="R156" s="8">
        <v>202.601</v>
      </c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</row>
    <row r="157" spans="1:59" x14ac:dyDescent="0.35">
      <c r="A157" s="9" t="str">
        <f t="shared" si="18"/>
        <v>SAIB</v>
      </c>
      <c r="B157" s="9" t="str">
        <f>VLOOKUP(A157,References!$A$2:$B$11,2,FALSE)</f>
        <v>SIBC AB Equity</v>
      </c>
      <c r="C157" s="9" t="str">
        <f t="shared" si="19"/>
        <v>Total Liabilities</v>
      </c>
      <c r="D157" s="9" t="s">
        <v>130</v>
      </c>
      <c r="E157" s="8">
        <f>_xll.BDH($B157,$D157,"CQ1 2010","","Dir=H","Per=Y","Days=A","Dts=H","cols=14;rows=1")</f>
        <v>43349.858999999997</v>
      </c>
      <c r="F157" s="8">
        <v>43388.286</v>
      </c>
      <c r="G157" s="8">
        <v>49687.824000000001</v>
      </c>
      <c r="H157" s="8">
        <v>70242.638000000006</v>
      </c>
      <c r="I157" s="8">
        <v>81774.308000000005</v>
      </c>
      <c r="J157" s="8">
        <v>81541.873999999996</v>
      </c>
      <c r="K157" s="8">
        <v>79713.869000000006</v>
      </c>
      <c r="L157" s="8">
        <v>79517.152000000002</v>
      </c>
      <c r="M157" s="8">
        <v>82663.839999999997</v>
      </c>
      <c r="N157" s="8">
        <v>86807.589000000007</v>
      </c>
      <c r="O157" s="8">
        <v>84553.498999999996</v>
      </c>
      <c r="P157" s="8">
        <v>85317.828999999998</v>
      </c>
      <c r="Q157" s="8">
        <v>92280.915999999997</v>
      </c>
      <c r="R157" s="8">
        <v>92280.915999999997</v>
      </c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</row>
    <row r="158" spans="1:59" x14ac:dyDescent="0.35">
      <c r="A158" s="9" t="str">
        <f t="shared" si="18"/>
        <v>SAIB</v>
      </c>
      <c r="B158" s="9"/>
      <c r="C158" s="24" t="str">
        <f t="shared" si="19"/>
        <v xml:space="preserve">Retail Liabilities </v>
      </c>
      <c r="D158" s="9"/>
      <c r="E158" s="8">
        <f>Segments_Y!I48/1000000</f>
        <v>10915.248</v>
      </c>
      <c r="F158" s="8">
        <f>Segments_Y!J48/1000000</f>
        <v>14641.59</v>
      </c>
      <c r="G158" s="8">
        <f>Segments_Y!K48/1000000</f>
        <v>14073.387000000001</v>
      </c>
      <c r="H158" s="8">
        <f>Segments_Y!L48/1000000</f>
        <v>19283.662</v>
      </c>
      <c r="I158" s="8">
        <f>Segments_Y!M48/1000000</f>
        <v>16980.001</v>
      </c>
      <c r="J158" s="8">
        <f>Segments_Y!N48/1000000</f>
        <v>54395.563000000002</v>
      </c>
      <c r="K158" s="8">
        <f>Segments_Y!O48/1000000</f>
        <v>47560.355000000003</v>
      </c>
      <c r="L158" s="8">
        <f>Segments_Y!P48/1000000</f>
        <v>50538.379000000001</v>
      </c>
      <c r="M158" s="8">
        <f>Segments_Y!Q48/1000000</f>
        <v>22382.296999999999</v>
      </c>
      <c r="N158" s="8">
        <f>Segments_Y!R48/1000000</f>
        <v>19590.723999999998</v>
      </c>
      <c r="O158" s="8">
        <f>Segments_Y!S48/1000000</f>
        <v>21593.865000000002</v>
      </c>
      <c r="P158" s="8">
        <f>Segments_Y!T48/1000000</f>
        <v>23104.834999999999</v>
      </c>
      <c r="Q158" s="8">
        <f>Segments_Y!U48/1000000</f>
        <v>24714.662</v>
      </c>
      <c r="R158" s="8" t="e">
        <f>Segments_Y!V48/1000000</f>
        <v>#N/A</v>
      </c>
      <c r="S158" s="8">
        <f>Segments_Y!W48/1000000</f>
        <v>0</v>
      </c>
      <c r="T158" s="8">
        <f>Segments_Y!X48/1000000</f>
        <v>0</v>
      </c>
      <c r="U158" s="8">
        <f>Segments_Y!Y48/1000000</f>
        <v>0</v>
      </c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</row>
    <row r="159" spans="1:59" x14ac:dyDescent="0.35">
      <c r="A159" s="9" t="str">
        <f t="shared" si="18"/>
        <v>SAIB</v>
      </c>
      <c r="B159" s="9"/>
      <c r="C159" s="24" t="str">
        <f t="shared" si="19"/>
        <v xml:space="preserve">Wholesale Liabilities </v>
      </c>
      <c r="D159" s="9"/>
      <c r="E159" s="8">
        <f>Segments_Y!I49/1000000</f>
        <v>26660.874</v>
      </c>
      <c r="F159" s="8">
        <f>Segments_Y!J49/1000000</f>
        <v>21290.879000000001</v>
      </c>
      <c r="G159" s="8">
        <f>Segments_Y!K49/1000000</f>
        <v>5233.4520000000002</v>
      </c>
      <c r="H159" s="8">
        <f>Segments_Y!L49/1000000</f>
        <v>5184.0389999999998</v>
      </c>
      <c r="I159" s="8">
        <f>Segments_Y!M49/1000000</f>
        <v>12107.762000000001</v>
      </c>
      <c r="J159" s="8">
        <f>Segments_Y!N49/1000000</f>
        <v>14704.564</v>
      </c>
      <c r="K159" s="8">
        <f>Segments_Y!O49/1000000</f>
        <v>8539.3819999999996</v>
      </c>
      <c r="L159" s="8">
        <f>Segments_Y!P49/1000000</f>
        <v>7974.9769999999999</v>
      </c>
      <c r="M159" s="8">
        <f>Segments_Y!Q49/1000000</f>
        <v>6088.3789999999999</v>
      </c>
      <c r="N159" s="8">
        <f>Segments_Y!R49/1000000</f>
        <v>7879.0879999999997</v>
      </c>
      <c r="O159" s="8">
        <f>Segments_Y!S49/1000000</f>
        <v>6887.7659999999996</v>
      </c>
      <c r="P159" s="8">
        <f>Segments_Y!T49/1000000</f>
        <v>8876.3799999999992</v>
      </c>
      <c r="Q159" s="8">
        <f>Segments_Y!U49/1000000</f>
        <v>10182.709999999999</v>
      </c>
      <c r="R159" s="8" t="e">
        <f>Segments_Y!V49/1000000</f>
        <v>#N/A</v>
      </c>
      <c r="S159" s="8">
        <f>Segments_Y!W49/1000000</f>
        <v>0</v>
      </c>
      <c r="T159" s="8">
        <f>Segments_Y!X49/1000000</f>
        <v>0</v>
      </c>
      <c r="U159" s="8">
        <f>Segments_Y!Y49/1000000</f>
        <v>0</v>
      </c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</row>
    <row r="160" spans="1:59" x14ac:dyDescent="0.35">
      <c r="A160" s="9" t="str">
        <f t="shared" si="18"/>
        <v>SAIB</v>
      </c>
      <c r="B160" s="9" t="str">
        <f>VLOOKUP(A160,References!$A$2:$B$11,2,FALSE)</f>
        <v>SIBC AB Equity</v>
      </c>
      <c r="C160" s="9" t="str">
        <f t="shared" si="19"/>
        <v>Retained Earnings</v>
      </c>
      <c r="D160" s="9" t="s">
        <v>131</v>
      </c>
      <c r="E160" s="8">
        <f>_xll.BDH($B160,$D160,"CQ1 2010","","Dir=H","Per=Y","Days=A","Dts=H","cols=14;rows=1")</f>
        <v>1124.4359999999999</v>
      </c>
      <c r="F160" s="8">
        <v>330.54199999999997</v>
      </c>
      <c r="G160" s="8">
        <v>597.97900000000004</v>
      </c>
      <c r="H160" s="8">
        <v>1085.3130000000001</v>
      </c>
      <c r="I160" s="8">
        <v>1139.7919999999999</v>
      </c>
      <c r="J160" s="8">
        <v>1100.9490000000001</v>
      </c>
      <c r="K160" s="8">
        <v>826.77499999999998</v>
      </c>
      <c r="L160" s="8">
        <v>1284.8579999999999</v>
      </c>
      <c r="M160" s="8">
        <v>172.66</v>
      </c>
      <c r="N160" s="8">
        <v>230.09700000000001</v>
      </c>
      <c r="O160" s="8">
        <v>847.05700000000002</v>
      </c>
      <c r="P160" s="8">
        <v>715.41200000000003</v>
      </c>
      <c r="Q160" s="8">
        <v>956.64</v>
      </c>
      <c r="R160" s="8">
        <v>956.64</v>
      </c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</row>
    <row r="161" spans="1:59" x14ac:dyDescent="0.35">
      <c r="A161" s="10" t="str">
        <f t="shared" si="18"/>
        <v>SAIB</v>
      </c>
      <c r="B161" s="10" t="str">
        <f>VLOOKUP(A161,References!$A$2:$B$11,2,FALSE)</f>
        <v>SIBC AB Equity</v>
      </c>
      <c r="C161" s="9" t="str">
        <f t="shared" si="19"/>
        <v>Total Equity</v>
      </c>
      <c r="D161" s="10" t="s">
        <v>132</v>
      </c>
      <c r="E161" s="11">
        <f>_xll.BDH($B161,$D161,"CQ1 2010","","Dir=H","Per=Y","Days=A","Dts=H","cols=14;rows=1")</f>
        <v>8141.3739999999998</v>
      </c>
      <c r="F161" s="11">
        <v>8557.2960000000003</v>
      </c>
      <c r="G161" s="11">
        <v>9378.8259999999991</v>
      </c>
      <c r="H161" s="11">
        <v>10252.775</v>
      </c>
      <c r="I161" s="11">
        <v>11852.132</v>
      </c>
      <c r="J161" s="11">
        <v>12036.462</v>
      </c>
      <c r="K161" s="11">
        <v>13333.541999999999</v>
      </c>
      <c r="L161" s="11">
        <v>14279.066999999999</v>
      </c>
      <c r="M161" s="11">
        <v>13406.067999999999</v>
      </c>
      <c r="N161" s="11">
        <v>14007.007</v>
      </c>
      <c r="O161" s="11">
        <v>15331.032999999999</v>
      </c>
      <c r="P161" s="11">
        <v>16301.475</v>
      </c>
      <c r="Q161" s="11">
        <v>16789.696</v>
      </c>
      <c r="R161" s="11">
        <v>16789.696</v>
      </c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</row>
    <row r="162" spans="1:59" x14ac:dyDescent="0.35">
      <c r="A162" s="6" t="s">
        <v>22</v>
      </c>
      <c r="B162" s="6" t="str">
        <f>VLOOKUP(A162,References!$A$2:$B$11,2,FALSE)</f>
        <v>BJAZ AB Equity</v>
      </c>
      <c r="C162" s="6" t="str">
        <f t="shared" ref="C162:C169" si="20">C142</f>
        <v>Cash and Cash Equivalents</v>
      </c>
      <c r="D162" s="6" t="s">
        <v>117</v>
      </c>
      <c r="E162" s="8">
        <f>_xll.BDH($B162,$D162,"CQ1 2010","","Dir=H","Per=Y","Days=A","Dts=H","cols=14;rows=1")</f>
        <v>2607.89</v>
      </c>
      <c r="F162" s="8">
        <v>4379.0429999999997</v>
      </c>
      <c r="G162" s="8">
        <v>7082.4210000000003</v>
      </c>
      <c r="H162" s="8">
        <v>7306.1580000000004</v>
      </c>
      <c r="I162" s="8">
        <v>6552.1409999999996</v>
      </c>
      <c r="J162" s="8">
        <v>3728.0439999999999</v>
      </c>
      <c r="K162" s="8">
        <v>5196.8149999999996</v>
      </c>
      <c r="L162" s="8">
        <v>5975.067</v>
      </c>
      <c r="M162" s="8">
        <v>4965.1220000000003</v>
      </c>
      <c r="N162" s="8">
        <v>5477.6869999999999</v>
      </c>
      <c r="O162" s="8">
        <v>5248.2939999999999</v>
      </c>
      <c r="P162" s="8">
        <v>5386.8710000000001</v>
      </c>
      <c r="Q162" s="8">
        <v>6243.2209999999995</v>
      </c>
      <c r="R162" s="8">
        <v>6243.2209999999995</v>
      </c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</row>
    <row r="163" spans="1:59" x14ac:dyDescent="0.35">
      <c r="A163" s="6" t="str">
        <f>A162</f>
        <v>Aljazira</v>
      </c>
      <c r="B163" s="6" t="str">
        <f>VLOOKUP(A163,References!$A$2:$B$11,2,FALSE)</f>
        <v>BJAZ AB Equity</v>
      </c>
      <c r="C163" s="6" t="str">
        <f t="shared" si="20"/>
        <v>ST And LT Investments</v>
      </c>
      <c r="D163" s="6" t="s">
        <v>118</v>
      </c>
      <c r="E163" s="8">
        <f>_xll.BDH($B163,$D163,"CQ1 2010","","Dir=H","Per=Y","Days=A","Dts=H","cols=14;rows=1")</f>
        <v>4546.1710000000003</v>
      </c>
      <c r="F163" s="8">
        <v>5396.915</v>
      </c>
      <c r="G163" s="8">
        <v>8994.3940000000002</v>
      </c>
      <c r="H163" s="8">
        <v>12597.125</v>
      </c>
      <c r="I163" s="8">
        <v>11334.97</v>
      </c>
      <c r="J163" s="8">
        <v>11272.601000000001</v>
      </c>
      <c r="K163" s="8">
        <v>16292.744000000001</v>
      </c>
      <c r="L163" s="8">
        <v>20360.546999999999</v>
      </c>
      <c r="M163" s="8">
        <v>24052.275000000001</v>
      </c>
      <c r="N163" s="8">
        <v>27618.763999999999</v>
      </c>
      <c r="O163" s="8">
        <v>29895.473000000002</v>
      </c>
      <c r="P163" s="8">
        <v>31433.805</v>
      </c>
      <c r="Q163" s="8">
        <v>34634.053</v>
      </c>
      <c r="R163" s="8">
        <v>34634.053</v>
      </c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</row>
    <row r="164" spans="1:59" x14ac:dyDescent="0.35">
      <c r="A164" s="6" t="str">
        <f t="shared" ref="A164:A181" si="21">A163</f>
        <v>Aljazira</v>
      </c>
      <c r="B164" s="6" t="str">
        <f>VLOOKUP(A164,References!$A$2:$B$11,2,FALSE)</f>
        <v>BJAZ AB Equity</v>
      </c>
      <c r="C164" s="6" t="str">
        <f t="shared" si="20"/>
        <v>Total Commercial Loans</v>
      </c>
      <c r="D164" s="6" t="s">
        <v>119</v>
      </c>
      <c r="E164" s="8">
        <f>_xll.BDH($B164,$D164,"CQ1 2010","","Dir=H","Per=Y","Days=A","Dts=H","cols=14;rows=1")</f>
        <v>15194.843999999999</v>
      </c>
      <c r="F164" s="8">
        <v>16169.004999999999</v>
      </c>
      <c r="G164" s="8">
        <v>19593.526000000002</v>
      </c>
      <c r="H164" s="8">
        <v>22822.891</v>
      </c>
      <c r="I164" s="8">
        <v>26360.157999999999</v>
      </c>
      <c r="J164" s="8">
        <v>25930.633000000002</v>
      </c>
      <c r="K164" s="8">
        <v>24329.749</v>
      </c>
      <c r="L164" s="8">
        <v>21550.526999999998</v>
      </c>
      <c r="M164" s="8">
        <v>21137.891</v>
      </c>
      <c r="N164" s="8">
        <v>25486.098999999998</v>
      </c>
      <c r="O164" s="8">
        <v>27303.432000000001</v>
      </c>
      <c r="P164" s="8">
        <v>34844.008000000002</v>
      </c>
      <c r="Q164" s="8">
        <v>40953.561000000002</v>
      </c>
      <c r="R164" s="8">
        <v>40953.561000000002</v>
      </c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</row>
    <row r="165" spans="1:59" x14ac:dyDescent="0.35">
      <c r="A165" s="6" t="str">
        <f t="shared" si="21"/>
        <v>Aljazira</v>
      </c>
      <c r="B165" s="6" t="str">
        <f>VLOOKUP(A165,References!$A$2:$B$11,2,FALSE)</f>
        <v>BJAZ AB Equity</v>
      </c>
      <c r="C165" s="6" t="str">
        <f t="shared" si="20"/>
        <v>Total Consumer Loans</v>
      </c>
      <c r="D165" s="6" t="s">
        <v>120</v>
      </c>
      <c r="E165" s="8">
        <f>_xll.BDH($B165,$D165,"CQ1 2010","","Dir=H","Per=Y","Days=A","Dts=H","cols=14;rows=1")</f>
        <v>4559.6480000000001</v>
      </c>
      <c r="F165" s="8">
        <v>7230.96</v>
      </c>
      <c r="G165" s="8">
        <v>10498.093000000001</v>
      </c>
      <c r="H165" s="8">
        <v>12184.052</v>
      </c>
      <c r="I165" s="8">
        <v>14868.491</v>
      </c>
      <c r="J165" s="8">
        <v>16151.645</v>
      </c>
      <c r="K165" s="8">
        <v>17650.96</v>
      </c>
      <c r="L165" s="8">
        <v>18016.579000000002</v>
      </c>
      <c r="M165" s="8">
        <v>19596.752</v>
      </c>
      <c r="N165" s="8">
        <v>24102.559000000001</v>
      </c>
      <c r="O165" s="8">
        <v>27237.63</v>
      </c>
      <c r="P165" s="8">
        <v>28512.513999999999</v>
      </c>
      <c r="Q165" s="8">
        <v>30824.659</v>
      </c>
      <c r="R165" s="8">
        <v>30824.659</v>
      </c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</row>
    <row r="166" spans="1:59" x14ac:dyDescent="0.35">
      <c r="A166" s="6" t="str">
        <f t="shared" si="21"/>
        <v>Aljazira</v>
      </c>
      <c r="B166" s="6" t="str">
        <f>VLOOKUP(A166,References!$A$2:$B$11,2,FALSE)</f>
        <v>BJAZ AB Equity</v>
      </c>
      <c r="C166" s="6" t="str">
        <f t="shared" si="20"/>
        <v>Total Loans</v>
      </c>
      <c r="D166" s="6" t="s">
        <v>121</v>
      </c>
      <c r="E166" s="8">
        <f>_xll.BDH($B166,$D166,"CQ1 2010","","Dir=H","Per=Y","Days=A","Dts=H","cols=14;rows=1")</f>
        <v>19828.506000000001</v>
      </c>
      <c r="F166" s="8">
        <v>24517.895</v>
      </c>
      <c r="G166" s="8">
        <v>31274.552</v>
      </c>
      <c r="H166" s="8">
        <v>35656.186000000002</v>
      </c>
      <c r="I166" s="8">
        <v>41883.048000000003</v>
      </c>
      <c r="J166" s="8">
        <v>42788.451000000001</v>
      </c>
      <c r="K166" s="8">
        <v>42855.262999999999</v>
      </c>
      <c r="L166" s="8">
        <v>40494.574999999997</v>
      </c>
      <c r="M166" s="8">
        <v>41830.396000000001</v>
      </c>
      <c r="N166" s="8">
        <v>50669.286</v>
      </c>
      <c r="O166" s="8">
        <v>56154.207999999999</v>
      </c>
      <c r="P166" s="8">
        <v>65072.472999999998</v>
      </c>
      <c r="Q166" s="8">
        <v>73317.653999999995</v>
      </c>
      <c r="R166" s="8">
        <v>73317.653999999995</v>
      </c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</row>
    <row r="167" spans="1:59" x14ac:dyDescent="0.35">
      <c r="A167" s="6" t="str">
        <f t="shared" si="21"/>
        <v>Aljazira</v>
      </c>
      <c r="B167" s="6" t="str">
        <f>VLOOKUP(A167,References!$A$2:$B$11,2,FALSE)</f>
        <v>BJAZ AB Equity</v>
      </c>
      <c r="C167" s="6" t="str">
        <f t="shared" si="20"/>
        <v>Reserve for Loan Losses</v>
      </c>
      <c r="D167" s="6" t="s">
        <v>122</v>
      </c>
      <c r="E167" s="8">
        <f>_xll.BDH($B167,$D167,"CQ1 2010","","Dir=H","Per=Y","Days=A","Dts=H","cols=14;rows=1")</f>
        <v>1124.0640000000001</v>
      </c>
      <c r="F167" s="8">
        <v>1210.444</v>
      </c>
      <c r="G167" s="8">
        <v>1377.77</v>
      </c>
      <c r="H167" s="8">
        <v>661.42700000000002</v>
      </c>
      <c r="I167" s="8">
        <v>638.49699999999996</v>
      </c>
      <c r="J167" s="8">
        <v>614.60400000000004</v>
      </c>
      <c r="K167" s="8">
        <v>756.56799999999998</v>
      </c>
      <c r="L167" s="8">
        <v>704.72900000000004</v>
      </c>
      <c r="M167" s="8">
        <v>933.505</v>
      </c>
      <c r="N167" s="8">
        <v>1009.167</v>
      </c>
      <c r="O167" s="8">
        <v>2192.9969999999998</v>
      </c>
      <c r="P167" s="8">
        <v>2637.9969999999998</v>
      </c>
      <c r="Q167" s="8">
        <v>2718.645</v>
      </c>
      <c r="R167" s="8">
        <v>2718.645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</row>
    <row r="168" spans="1:59" x14ac:dyDescent="0.35">
      <c r="A168" s="6" t="str">
        <f t="shared" si="21"/>
        <v>Aljazira</v>
      </c>
      <c r="B168" s="6" t="str">
        <f>VLOOKUP(A168,References!$A$2:$B$11,2,FALSE)</f>
        <v>BJAZ AB Equity</v>
      </c>
      <c r="C168" s="6" t="str">
        <f t="shared" si="20"/>
        <v>Net Loans</v>
      </c>
      <c r="D168" s="6" t="s">
        <v>123</v>
      </c>
      <c r="E168" s="8">
        <f>_xll.BDH($B168,$D168,"CQ1 2010","","Dir=H","Per=Y","Days=A","Dts=H","cols=14;rows=1")</f>
        <v>18704.441999999999</v>
      </c>
      <c r="F168" s="8">
        <v>23307.451000000001</v>
      </c>
      <c r="G168" s="8">
        <v>29896.781999999999</v>
      </c>
      <c r="H168" s="8">
        <v>34994.758999999998</v>
      </c>
      <c r="I168" s="8">
        <v>41244.550999999999</v>
      </c>
      <c r="J168" s="8">
        <v>42173.847000000002</v>
      </c>
      <c r="K168" s="8">
        <v>42098.695</v>
      </c>
      <c r="L168" s="8">
        <v>39789.845999999998</v>
      </c>
      <c r="M168" s="8">
        <v>40896.891000000003</v>
      </c>
      <c r="N168" s="8">
        <v>49660.118999999999</v>
      </c>
      <c r="O168" s="8">
        <v>53961.211000000003</v>
      </c>
      <c r="P168" s="8">
        <v>62434.476000000002</v>
      </c>
      <c r="Q168" s="8">
        <v>70599.009000000005</v>
      </c>
      <c r="R168" s="8">
        <v>70599.009000000005</v>
      </c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</row>
    <row r="169" spans="1:59" x14ac:dyDescent="0.35">
      <c r="A169" s="6" t="str">
        <f t="shared" si="21"/>
        <v>Aljazira</v>
      </c>
      <c r="B169" s="6" t="str">
        <f>VLOOKUP(A169,References!$A$2:$B$11,2,FALSE)</f>
        <v>BJAZ AB Equity</v>
      </c>
      <c r="C169" s="6" t="str">
        <f t="shared" si="20"/>
        <v>Total Assets</v>
      </c>
      <c r="D169" s="6" t="s">
        <v>124</v>
      </c>
      <c r="E169" s="8">
        <f>_xll.BDH($B169,$D169,"CQ1 2010","","Dir=H","Per=Y","Days=A","Dts=H","cols=14;rows=1")</f>
        <v>33018.220999999998</v>
      </c>
      <c r="F169" s="8">
        <v>38898.25</v>
      </c>
      <c r="G169" s="8">
        <v>50781.402000000002</v>
      </c>
      <c r="H169" s="8">
        <v>59976.408000000003</v>
      </c>
      <c r="I169" s="8">
        <v>66553.929000000004</v>
      </c>
      <c r="J169" s="8">
        <v>63264.133999999998</v>
      </c>
      <c r="K169" s="8">
        <v>66319.368000000002</v>
      </c>
      <c r="L169" s="8">
        <v>68287.455000000002</v>
      </c>
      <c r="M169" s="8">
        <v>73003.198000000004</v>
      </c>
      <c r="N169" s="8">
        <v>86544.343999999997</v>
      </c>
      <c r="O169" s="8">
        <v>92088.873999999996</v>
      </c>
      <c r="P169" s="8">
        <v>102827.321</v>
      </c>
      <c r="Q169" s="8">
        <v>115848.79700000001</v>
      </c>
      <c r="R169" s="8">
        <v>115848.79700000001</v>
      </c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</row>
    <row r="170" spans="1:59" x14ac:dyDescent="0.35">
      <c r="A170" s="6" t="str">
        <f t="shared" si="21"/>
        <v>Aljazira</v>
      </c>
      <c r="B170" s="6"/>
      <c r="C170" s="23" t="str">
        <f t="shared" ref="C170:C181" si="22">C150</f>
        <v>Retail Assets</v>
      </c>
      <c r="D170" s="23"/>
      <c r="E170" s="25">
        <f>Segments_Y!I52/1000000</f>
        <v>6228.8760000000002</v>
      </c>
      <c r="F170" s="25">
        <f>Segments_Y!J52/1000000</f>
        <v>9303.0280000000002</v>
      </c>
      <c r="G170" s="25">
        <f>Segments_Y!K52/1000000</f>
        <v>13062.986999999999</v>
      </c>
      <c r="H170" s="25">
        <f>Segments_Y!L52/1000000</f>
        <v>17379.558000000001</v>
      </c>
      <c r="I170" s="25">
        <f>Segments_Y!M52/1000000</f>
        <v>18939.307000000001</v>
      </c>
      <c r="J170" s="25">
        <f>Segments_Y!N52/1000000</f>
        <v>19624.233</v>
      </c>
      <c r="K170" s="25">
        <f>Segments_Y!O52/1000000</f>
        <v>20166.78</v>
      </c>
      <c r="L170" s="25">
        <f>Segments_Y!P52/1000000</f>
        <v>19810.851999999999</v>
      </c>
      <c r="M170" s="25">
        <f>Segments_Y!Q52/1000000</f>
        <v>21658.835999999999</v>
      </c>
      <c r="N170" s="25">
        <f>Segments_Y!R52/1000000</f>
        <v>27568.359</v>
      </c>
      <c r="O170" s="25">
        <f>Segments_Y!S52/1000000</f>
        <v>30563.365000000002</v>
      </c>
      <c r="P170" s="25">
        <f>Segments_Y!T52/1000000</f>
        <v>34768.519999999997</v>
      </c>
      <c r="Q170" s="25">
        <f>Segments_Y!U52/1000000</f>
        <v>35719.470999999998</v>
      </c>
      <c r="R170" s="25" t="e">
        <f>Segments_Y!V52/1000000</f>
        <v>#N/A</v>
      </c>
      <c r="S170" s="25">
        <f>Segments_Y!W52/1000000</f>
        <v>0</v>
      </c>
      <c r="T170" s="25">
        <f>Segments_Y!X52/1000000</f>
        <v>0</v>
      </c>
      <c r="U170" s="25">
        <f>Segments_Y!Y52/1000000</f>
        <v>0</v>
      </c>
      <c r="V170" s="25"/>
      <c r="W170" s="25"/>
      <c r="X170" s="25"/>
      <c r="Y170" s="25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</row>
    <row r="171" spans="1:59" x14ac:dyDescent="0.35">
      <c r="A171" s="6" t="str">
        <f t="shared" si="21"/>
        <v>Aljazira</v>
      </c>
      <c r="B171" s="6"/>
      <c r="C171" s="23" t="str">
        <f t="shared" si="22"/>
        <v>Wholesale Assets</v>
      </c>
      <c r="D171" s="23"/>
      <c r="E171" s="25">
        <f>Segments_Y!I53/1000000</f>
        <v>13986.811</v>
      </c>
      <c r="F171" s="25">
        <f>Segments_Y!J53/1000000</f>
        <v>15465.984</v>
      </c>
      <c r="G171" s="25">
        <f>Segments_Y!K53/1000000</f>
        <v>18140.294000000002</v>
      </c>
      <c r="H171" s="25">
        <f>Segments_Y!L53/1000000</f>
        <v>20558.555</v>
      </c>
      <c r="I171" s="25">
        <f>Segments_Y!M53/1000000</f>
        <v>23577.234</v>
      </c>
      <c r="J171" s="25">
        <f>Segments_Y!N53/1000000</f>
        <v>23027.684000000001</v>
      </c>
      <c r="K171" s="25">
        <f>Segments_Y!O53/1000000</f>
        <v>22681.991000000002</v>
      </c>
      <c r="L171" s="25">
        <f>Segments_Y!P53/1000000</f>
        <v>19820.983</v>
      </c>
      <c r="M171" s="25">
        <f>Segments_Y!Q53/1000000</f>
        <v>18738.072</v>
      </c>
      <c r="N171" s="25">
        <f>Segments_Y!R53/1000000</f>
        <v>22083.463</v>
      </c>
      <c r="O171" s="25">
        <f>Segments_Y!S53/1000000</f>
        <v>23467.253000000001</v>
      </c>
      <c r="P171" s="25">
        <f>Segments_Y!T53/1000000</f>
        <v>28579.132000000001</v>
      </c>
      <c r="Q171" s="25">
        <f>Segments_Y!U53/1000000</f>
        <v>33694.784</v>
      </c>
      <c r="R171" s="25" t="e">
        <f>Segments_Y!V53/1000000</f>
        <v>#N/A</v>
      </c>
      <c r="S171" s="25">
        <f>Segments_Y!W53/1000000</f>
        <v>0</v>
      </c>
      <c r="T171" s="25">
        <f>Segments_Y!X53/1000000</f>
        <v>0</v>
      </c>
      <c r="U171" s="25">
        <f>Segments_Y!Y53/1000000</f>
        <v>0</v>
      </c>
      <c r="V171" s="25"/>
      <c r="W171" s="25"/>
      <c r="X171" s="25"/>
      <c r="Y171" s="25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</row>
    <row r="172" spans="1:59" x14ac:dyDescent="0.35">
      <c r="A172" s="6" t="str">
        <f t="shared" si="21"/>
        <v>Aljazira</v>
      </c>
      <c r="B172" s="6" t="str">
        <f>VLOOKUP(A172,References!$A$2:$B$11,2,FALSE)</f>
        <v>BJAZ AB Equity</v>
      </c>
      <c r="C172" s="6" t="str">
        <f t="shared" si="22"/>
        <v>NCBDs</v>
      </c>
      <c r="D172" s="6" t="s">
        <v>125</v>
      </c>
      <c r="E172" s="8">
        <f>_xll.BDH($B172,$D172,"CQ1 2010","","Dir=H","Per=Y","Days=A","Dts=H","cols=14;rows=1")</f>
        <v>7522.24</v>
      </c>
      <c r="F172" s="8">
        <v>10052.986000000001</v>
      </c>
      <c r="G172" s="8">
        <v>16697.066999999999</v>
      </c>
      <c r="H172" s="8">
        <v>19158.001</v>
      </c>
      <c r="I172" s="8">
        <v>26436.758999999998</v>
      </c>
      <c r="J172" s="8">
        <v>24945.425999999999</v>
      </c>
      <c r="K172" s="8">
        <v>25522.256000000001</v>
      </c>
      <c r="L172" s="8">
        <v>24990.18</v>
      </c>
      <c r="M172" s="8">
        <v>26607.39</v>
      </c>
      <c r="N172" s="8">
        <v>30839.375</v>
      </c>
      <c r="O172" s="8">
        <v>37411.39</v>
      </c>
      <c r="P172" s="8">
        <v>38504.625</v>
      </c>
      <c r="Q172" s="8">
        <v>38217.209000000003</v>
      </c>
      <c r="R172" s="8">
        <v>38217.209000000003</v>
      </c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</row>
    <row r="173" spans="1:59" x14ac:dyDescent="0.35">
      <c r="A173" s="6" t="str">
        <f t="shared" si="21"/>
        <v>Aljazira</v>
      </c>
      <c r="B173" s="6" t="str">
        <f>VLOOKUP(A173,References!$A$2:$B$11,2,FALSE)</f>
        <v>BJAZ AB Equity</v>
      </c>
      <c r="C173" s="6" t="str">
        <f t="shared" si="22"/>
        <v>CBDs</v>
      </c>
      <c r="D173" s="6" t="s">
        <v>126</v>
      </c>
      <c r="E173" s="8">
        <f>_xll.BDH($B173,$D173,"CQ1 2010","","Dir=H","Per=Y","Days=A","Dts=H","cols=14;rows=1")</f>
        <v>19233.170999999998</v>
      </c>
      <c r="F173" s="8">
        <v>20639.89</v>
      </c>
      <c r="G173" s="8">
        <v>23135.13</v>
      </c>
      <c r="H173" s="8">
        <v>27432.544000000002</v>
      </c>
      <c r="I173" s="8">
        <v>27129.742999999999</v>
      </c>
      <c r="J173" s="8">
        <v>23587.187000000002</v>
      </c>
      <c r="K173" s="8">
        <v>25167.026999999998</v>
      </c>
      <c r="L173" s="8">
        <v>24172.492999999999</v>
      </c>
      <c r="M173" s="8">
        <v>23907.276000000002</v>
      </c>
      <c r="N173" s="8">
        <v>30259.54</v>
      </c>
      <c r="O173" s="8">
        <v>28827.823</v>
      </c>
      <c r="P173" s="8">
        <v>38041.385000000002</v>
      </c>
      <c r="Q173" s="8">
        <v>45661.284</v>
      </c>
      <c r="R173" s="8">
        <v>45661.284</v>
      </c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</row>
    <row r="174" spans="1:59" x14ac:dyDescent="0.35">
      <c r="A174" s="6" t="str">
        <f t="shared" si="21"/>
        <v>Aljazira</v>
      </c>
      <c r="B174" s="6" t="str">
        <f>VLOOKUP(A174,References!$A$2:$B$11,2,FALSE)</f>
        <v>BJAZ AB Equity</v>
      </c>
      <c r="C174" s="6" t="str">
        <f t="shared" si="22"/>
        <v>Total Deposits</v>
      </c>
      <c r="D174" s="6" t="s">
        <v>127</v>
      </c>
      <c r="E174" s="8">
        <f>_xll.BDH($B174,$D174,"CQ1 2010","","Dir=H","Per=Y","Days=A","Dts=H","cols=14;rows=1")</f>
        <v>27344.918000000001</v>
      </c>
      <c r="F174" s="8">
        <v>31158.530999999999</v>
      </c>
      <c r="G174" s="8">
        <v>40675.29</v>
      </c>
      <c r="H174" s="8">
        <v>48082.525000000001</v>
      </c>
      <c r="I174" s="8">
        <v>54569.273000000001</v>
      </c>
      <c r="J174" s="8">
        <v>49765.192999999999</v>
      </c>
      <c r="K174" s="8">
        <v>51602.353999999999</v>
      </c>
      <c r="L174" s="8">
        <v>50278.366000000002</v>
      </c>
      <c r="M174" s="8">
        <v>51804.097999999998</v>
      </c>
      <c r="N174" s="8">
        <v>62696.794000000002</v>
      </c>
      <c r="O174" s="8">
        <v>68003.611999999994</v>
      </c>
      <c r="P174" s="8">
        <v>78365.149000000005</v>
      </c>
      <c r="Q174" s="8">
        <v>86022.839000000007</v>
      </c>
      <c r="R174" s="8">
        <v>86022.839000000007</v>
      </c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</row>
    <row r="175" spans="1:59" x14ac:dyDescent="0.35">
      <c r="A175" s="6" t="str">
        <f t="shared" si="21"/>
        <v>Aljazira</v>
      </c>
      <c r="B175" s="6" t="str">
        <f>VLOOKUP(A175,References!$A$2:$B$11,2,FALSE)</f>
        <v>BJAZ AB Equity</v>
      </c>
      <c r="C175" s="6" t="str">
        <f t="shared" si="22"/>
        <v>Short Term Debt</v>
      </c>
      <c r="D175" s="6" t="s">
        <v>128</v>
      </c>
      <c r="E175" s="8">
        <f>_xll.BDH($B175,$D175,"CQ1 2010","","Dir=H","Per=Y","Days=A","Dts=H","cols=14;rows=1")</f>
        <v>388.71899999999999</v>
      </c>
      <c r="F175" s="8">
        <v>1305.778</v>
      </c>
      <c r="G175" s="8">
        <v>3286.0439999999999</v>
      </c>
      <c r="H175" s="8">
        <v>4358.7380000000003</v>
      </c>
      <c r="I175" s="8">
        <v>3736.4760000000001</v>
      </c>
      <c r="J175" s="8">
        <v>4057.3110000000001</v>
      </c>
      <c r="K175" s="8">
        <v>3545.1120000000001</v>
      </c>
      <c r="L175" s="8">
        <v>6172.5450000000001</v>
      </c>
      <c r="M175" s="8">
        <v>6423.43</v>
      </c>
      <c r="N175" s="8">
        <v>8320.5769999999993</v>
      </c>
      <c r="O175" s="8">
        <v>8602.61</v>
      </c>
      <c r="P175" s="8">
        <v>6477.93</v>
      </c>
      <c r="Q175" s="8">
        <v>12175.689</v>
      </c>
      <c r="R175" s="8">
        <v>12175.689</v>
      </c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</row>
    <row r="176" spans="1:59" x14ac:dyDescent="0.35">
      <c r="A176" s="6" t="str">
        <f t="shared" si="21"/>
        <v>Aljazira</v>
      </c>
      <c r="B176" s="6" t="str">
        <f>VLOOKUP(A176,References!$A$2:$B$11,2,FALSE)</f>
        <v>BJAZ AB Equity</v>
      </c>
      <c r="C176" s="6" t="str">
        <f t="shared" si="22"/>
        <v>Long Term Debt</v>
      </c>
      <c r="D176" s="6" t="s">
        <v>129</v>
      </c>
      <c r="E176" s="8">
        <f>_xll.BDH($B176,$D176,"CQ1 2010","","Dir=H","Per=Y","Days=A","Dts=H","cols=14;rows=1")</f>
        <v>0</v>
      </c>
      <c r="F176" s="8">
        <v>1000</v>
      </c>
      <c r="G176" s="8">
        <v>1000</v>
      </c>
      <c r="H176" s="8">
        <v>1000</v>
      </c>
      <c r="I176" s="8">
        <v>1000</v>
      </c>
      <c r="J176" s="8">
        <v>1006.936</v>
      </c>
      <c r="K176" s="8">
        <v>2006.471</v>
      </c>
      <c r="L176" s="8">
        <v>2006.3820000000001</v>
      </c>
      <c r="M176" s="8">
        <v>2008.202</v>
      </c>
      <c r="N176" s="8">
        <v>2311.7109999999998</v>
      </c>
      <c r="O176" s="8">
        <v>2257.1210000000001</v>
      </c>
      <c r="P176" s="8">
        <v>2216.6999999999998</v>
      </c>
      <c r="Q176" s="8">
        <v>2165.8180000000002</v>
      </c>
      <c r="R176" s="8">
        <v>2165.8180000000002</v>
      </c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</row>
    <row r="177" spans="1:59" x14ac:dyDescent="0.35">
      <c r="A177" s="6" t="str">
        <f t="shared" si="21"/>
        <v>Aljazira</v>
      </c>
      <c r="B177" s="6" t="str">
        <f>VLOOKUP(A177,References!$A$2:$B$11,2,FALSE)</f>
        <v>BJAZ AB Equity</v>
      </c>
      <c r="C177" s="6" t="str">
        <f t="shared" si="22"/>
        <v>Total Liabilities</v>
      </c>
      <c r="D177" s="6" t="s">
        <v>130</v>
      </c>
      <c r="E177" s="8">
        <f>_xll.BDH($B177,$D177,"CQ1 2010","","Dir=H","Per=Y","Days=A","Dts=H","cols=14;rows=1")</f>
        <v>28212.539000000001</v>
      </c>
      <c r="F177" s="8">
        <v>33961.387000000002</v>
      </c>
      <c r="G177" s="8">
        <v>45769.548999999999</v>
      </c>
      <c r="H177" s="8">
        <v>54247.862999999998</v>
      </c>
      <c r="I177" s="8">
        <v>60395.883000000002</v>
      </c>
      <c r="J177" s="8">
        <v>55850.665000000001</v>
      </c>
      <c r="K177" s="8">
        <v>58215.841999999997</v>
      </c>
      <c r="L177" s="8">
        <v>59458.616000000002</v>
      </c>
      <c r="M177" s="8">
        <v>61758.726000000002</v>
      </c>
      <c r="N177" s="8">
        <v>74954.827000000005</v>
      </c>
      <c r="O177" s="8">
        <v>80724.375</v>
      </c>
      <c r="P177" s="8">
        <v>88932.25</v>
      </c>
      <c r="Q177" s="8">
        <v>102239.75599999999</v>
      </c>
      <c r="R177" s="8">
        <v>102239.75599999999</v>
      </c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</row>
    <row r="178" spans="1:59" x14ac:dyDescent="0.35">
      <c r="A178" s="6" t="str">
        <f t="shared" si="21"/>
        <v>Aljazira</v>
      </c>
      <c r="B178" s="6"/>
      <c r="C178" s="23" t="str">
        <f t="shared" si="22"/>
        <v xml:space="preserve">Retail Liabilities </v>
      </c>
      <c r="D178" s="23"/>
      <c r="E178" s="25">
        <f>Segments_Y!I54/1000000</f>
        <v>11276.2</v>
      </c>
      <c r="F178" s="25">
        <f>Segments_Y!J54/1000000</f>
        <v>12565.174999999999</v>
      </c>
      <c r="G178" s="25">
        <f>Segments_Y!K54/1000000</f>
        <v>15767.984</v>
      </c>
      <c r="H178" s="25">
        <f>Segments_Y!L54/1000000</f>
        <v>19038.108</v>
      </c>
      <c r="I178" s="25">
        <f>Segments_Y!M54/1000000</f>
        <v>26094.025000000001</v>
      </c>
      <c r="J178" s="25">
        <f>Segments_Y!N54/1000000</f>
        <v>26115.784</v>
      </c>
      <c r="K178" s="25">
        <f>Segments_Y!O54/1000000</f>
        <v>28108.647000000001</v>
      </c>
      <c r="L178" s="25">
        <f>Segments_Y!P54/1000000</f>
        <v>35539.607000000004</v>
      </c>
      <c r="M178" s="25">
        <f>Segments_Y!Q54/1000000</f>
        <v>33317.305999999997</v>
      </c>
      <c r="N178" s="25">
        <f>Segments_Y!R54/1000000</f>
        <v>42038.284</v>
      </c>
      <c r="O178" s="25">
        <f>Segments_Y!S54/1000000</f>
        <v>42056.851000000002</v>
      </c>
      <c r="P178" s="25">
        <f>Segments_Y!T54/1000000</f>
        <v>49372.447999999997</v>
      </c>
      <c r="Q178" s="25">
        <f>Segments_Y!U54/1000000</f>
        <v>49072.703000000001</v>
      </c>
      <c r="R178" s="25" t="e">
        <f>Segments_Y!V54/1000000</f>
        <v>#N/A</v>
      </c>
      <c r="S178" s="25">
        <f>Segments_Y!W54/1000000</f>
        <v>0</v>
      </c>
      <c r="T178" s="25">
        <f>Segments_Y!X54/1000000</f>
        <v>0</v>
      </c>
      <c r="U178" s="25">
        <f>Segments_Y!Y54/1000000</f>
        <v>0</v>
      </c>
      <c r="V178" s="25"/>
      <c r="W178" s="25"/>
      <c r="X178" s="25"/>
      <c r="Y178" s="25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</row>
    <row r="179" spans="1:59" x14ac:dyDescent="0.35">
      <c r="A179" s="6" t="str">
        <f t="shared" si="21"/>
        <v>Aljazira</v>
      </c>
      <c r="B179" s="6"/>
      <c r="C179" s="23" t="str">
        <f t="shared" si="22"/>
        <v xml:space="preserve">Wholesale Liabilities </v>
      </c>
      <c r="D179" s="23"/>
      <c r="E179" s="25">
        <f>Segments_Y!I55/1000000</f>
        <v>3151.6039999999998</v>
      </c>
      <c r="F179" s="25">
        <f>Segments_Y!J55/1000000</f>
        <v>18419.473999999998</v>
      </c>
      <c r="G179" s="25">
        <f>Segments_Y!K55/1000000</f>
        <v>24366.949000000001</v>
      </c>
      <c r="H179" s="25">
        <f>Segments_Y!L55/1000000</f>
        <v>27287.895</v>
      </c>
      <c r="I179" s="25">
        <f>Segments_Y!M55/1000000</f>
        <v>24601.413</v>
      </c>
      <c r="J179" s="25">
        <f>Segments_Y!N55/1000000</f>
        <v>21097.563999999998</v>
      </c>
      <c r="K179" s="25">
        <f>Segments_Y!O55/1000000</f>
        <v>19347.975999999999</v>
      </c>
      <c r="L179" s="25">
        <f>Segments_Y!P55/1000000</f>
        <v>14563.513999999999</v>
      </c>
      <c r="M179" s="25">
        <f>Segments_Y!Q55/1000000</f>
        <v>18666.181</v>
      </c>
      <c r="N179" s="25">
        <f>Segments_Y!R55/1000000</f>
        <v>20757.629000000001</v>
      </c>
      <c r="O179" s="25">
        <f>Segments_Y!S55/1000000</f>
        <v>24398.194</v>
      </c>
      <c r="P179" s="25">
        <f>Segments_Y!T55/1000000</f>
        <v>27578.632000000001</v>
      </c>
      <c r="Q179" s="25">
        <f>Segments_Y!U55/1000000</f>
        <v>35339.718000000001</v>
      </c>
      <c r="R179" s="25" t="e">
        <f>Segments_Y!V55/1000000</f>
        <v>#N/A</v>
      </c>
      <c r="S179" s="25">
        <f>Segments_Y!W55/1000000</f>
        <v>0</v>
      </c>
      <c r="T179" s="25">
        <f>Segments_Y!X55/1000000</f>
        <v>0</v>
      </c>
      <c r="U179" s="25">
        <f>Segments_Y!Y55/1000000</f>
        <v>0</v>
      </c>
      <c r="V179" s="25"/>
      <c r="W179" s="25"/>
      <c r="X179" s="25"/>
      <c r="Y179" s="25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</row>
    <row r="180" spans="1:59" x14ac:dyDescent="0.35">
      <c r="A180" s="6" t="str">
        <f t="shared" si="21"/>
        <v>Aljazira</v>
      </c>
      <c r="B180" s="6" t="str">
        <f>VLOOKUP(A180,References!$A$2:$B$11,2,FALSE)</f>
        <v>BJAZ AB Equity</v>
      </c>
      <c r="C180" s="6" t="str">
        <f t="shared" si="22"/>
        <v>Retained Earnings</v>
      </c>
      <c r="D180" s="6" t="s">
        <v>131</v>
      </c>
      <c r="E180" s="8">
        <f>_xll.BDH($B180,$D180,"CQ1 2010","","Dir=H","Per=Y","Days=A","Dts=H","cols=14;rows=1")</f>
        <v>48.779000000000003</v>
      </c>
      <c r="F180" s="8">
        <v>6.2869999999999999</v>
      </c>
      <c r="G180" s="8">
        <v>381.99700000000001</v>
      </c>
      <c r="H180" s="8">
        <v>896.39599999999996</v>
      </c>
      <c r="I180" s="8">
        <v>825.86300000000006</v>
      </c>
      <c r="J180" s="8">
        <v>1791.0060000000001</v>
      </c>
      <c r="K180" s="8">
        <v>2302.2109999999998</v>
      </c>
      <c r="L180" s="8">
        <v>1526.5409999999999</v>
      </c>
      <c r="M180" s="8">
        <v>253.196</v>
      </c>
      <c r="N180" s="8">
        <v>505.005</v>
      </c>
      <c r="O180" s="8">
        <v>598.32100000000003</v>
      </c>
      <c r="P180" s="8">
        <v>1017.35</v>
      </c>
      <c r="Q180" s="8">
        <v>1094.7929999999999</v>
      </c>
      <c r="R180" s="8">
        <v>1094.7929999999999</v>
      </c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</row>
    <row r="181" spans="1:59" x14ac:dyDescent="0.35">
      <c r="A181" s="7" t="str">
        <f t="shared" si="21"/>
        <v>Aljazira</v>
      </c>
      <c r="B181" s="7" t="str">
        <f>VLOOKUP(A181,References!$A$2:$B$11,2,FALSE)</f>
        <v>BJAZ AB Equity</v>
      </c>
      <c r="C181" s="6" t="str">
        <f t="shared" si="22"/>
        <v>Total Equity</v>
      </c>
      <c r="D181" s="7" t="s">
        <v>132</v>
      </c>
      <c r="E181" s="11">
        <f>_xll.BDH($B181,$D181,"CQ1 2010","","Dir=H","Per=Y","Days=A","Dts=H","cols=14;rows=1")</f>
        <v>4805.6819999999998</v>
      </c>
      <c r="F181" s="11">
        <v>4936.8630000000003</v>
      </c>
      <c r="G181" s="11">
        <v>5011.8530000000001</v>
      </c>
      <c r="H181" s="11">
        <v>5728.5450000000001</v>
      </c>
      <c r="I181" s="11">
        <v>6158.0460000000003</v>
      </c>
      <c r="J181" s="11">
        <v>7413.4690000000001</v>
      </c>
      <c r="K181" s="11">
        <v>8103.5259999999998</v>
      </c>
      <c r="L181" s="11">
        <v>8828.8389999999999</v>
      </c>
      <c r="M181" s="11">
        <v>11244.472</v>
      </c>
      <c r="N181" s="11">
        <v>11589.517</v>
      </c>
      <c r="O181" s="11">
        <v>11364.499</v>
      </c>
      <c r="P181" s="11">
        <v>13895.071</v>
      </c>
      <c r="Q181" s="11">
        <v>13609.040999999999</v>
      </c>
      <c r="R181" s="11">
        <v>13609.040999999999</v>
      </c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</row>
    <row r="182" spans="1:59" x14ac:dyDescent="0.35">
      <c r="A182" s="9" t="s">
        <v>23</v>
      </c>
      <c r="B182" s="9" t="str">
        <f>VLOOKUP(A182,References!$A$2:$B$11,2,FALSE)</f>
        <v>ALBI AB Equity</v>
      </c>
      <c r="C182" s="9" t="str">
        <f t="shared" ref="C182:C189" si="23">C162</f>
        <v>Cash and Cash Equivalents</v>
      </c>
      <c r="D182" s="9" t="s">
        <v>117</v>
      </c>
      <c r="E182" s="8">
        <f>_xll.BDH($B182,$D182,"CQ1 2010","","Dir=H","Per=Y","Days=A","Dts=H","cols=14;rows=1")</f>
        <v>2497.2820000000002</v>
      </c>
      <c r="F182" s="8">
        <v>5834.7020000000002</v>
      </c>
      <c r="G182" s="8">
        <v>2932.3690000000001</v>
      </c>
      <c r="H182" s="8">
        <v>4186.9979999999996</v>
      </c>
      <c r="I182" s="8">
        <v>4467.7039999999997</v>
      </c>
      <c r="J182" s="8">
        <v>4602.1210000000001</v>
      </c>
      <c r="K182" s="8">
        <v>4528.8249999999998</v>
      </c>
      <c r="L182" s="8">
        <v>5688.9309999999996</v>
      </c>
      <c r="M182" s="8">
        <v>6438.201</v>
      </c>
      <c r="N182" s="8">
        <v>7915.8519999999999</v>
      </c>
      <c r="O182" s="8">
        <v>5745.3530000000001</v>
      </c>
      <c r="P182" s="8">
        <v>6096.6440000000002</v>
      </c>
      <c r="Q182" s="8">
        <v>8710.9159999999993</v>
      </c>
      <c r="R182" s="8">
        <v>8710.9159999999993</v>
      </c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</row>
    <row r="183" spans="1:59" x14ac:dyDescent="0.35">
      <c r="A183" s="9" t="str">
        <f>A182</f>
        <v>Albilad</v>
      </c>
      <c r="B183" s="9" t="str">
        <f>VLOOKUP(A183,References!$A$2:$B$11,2,FALSE)</f>
        <v>ALBI AB Equity</v>
      </c>
      <c r="C183" s="9" t="str">
        <f t="shared" si="23"/>
        <v>ST And LT Investments</v>
      </c>
      <c r="D183" s="9" t="s">
        <v>118</v>
      </c>
      <c r="E183" s="8">
        <f>_xll.BDH($B183,$D183,"CQ1 2010","","Dir=H","Per=Y","Days=A","Dts=H","cols=14;rows=1")</f>
        <v>1610.9179999999999</v>
      </c>
      <c r="F183" s="8">
        <v>951.45799999999997</v>
      </c>
      <c r="G183" s="8">
        <v>1537.26</v>
      </c>
      <c r="H183" s="8">
        <v>1667.069</v>
      </c>
      <c r="I183" s="8">
        <v>2635.33</v>
      </c>
      <c r="J183" s="8">
        <v>2948.9349999999999</v>
      </c>
      <c r="K183" s="8">
        <v>4080.9450000000002</v>
      </c>
      <c r="L183" s="8">
        <v>5140.0169999999998</v>
      </c>
      <c r="M183" s="8">
        <v>6465.71</v>
      </c>
      <c r="N183" s="8">
        <v>10988.226000000001</v>
      </c>
      <c r="O183" s="8">
        <v>14883.679</v>
      </c>
      <c r="P183" s="8">
        <v>17092.232</v>
      </c>
      <c r="Q183" s="8">
        <v>20600.125</v>
      </c>
      <c r="R183" s="8">
        <v>20600.125</v>
      </c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</row>
    <row r="184" spans="1:59" x14ac:dyDescent="0.35">
      <c r="A184" s="9" t="str">
        <f t="shared" ref="A184:A201" si="24">A183</f>
        <v>Albilad</v>
      </c>
      <c r="B184" s="9" t="str">
        <f>VLOOKUP(A184,References!$A$2:$B$11,2,FALSE)</f>
        <v>ALBI AB Equity</v>
      </c>
      <c r="C184" s="9" t="str">
        <f t="shared" si="23"/>
        <v>Total Commercial Loans</v>
      </c>
      <c r="D184" s="9" t="s">
        <v>119</v>
      </c>
      <c r="E184" s="8">
        <f>_xll.BDH($B184,$D184,"CQ1 2010","","Dir=H","Per=Y","Days=A","Dts=H","cols=14;rows=1")</f>
        <v>7008.0479999999998</v>
      </c>
      <c r="F184" s="8">
        <v>7270.4279999999999</v>
      </c>
      <c r="G184" s="8">
        <v>9677.8179999999993</v>
      </c>
      <c r="H184" s="8">
        <v>12168.902</v>
      </c>
      <c r="I184" s="8">
        <v>16441.756000000001</v>
      </c>
      <c r="J184" s="8">
        <v>22895.129000000001</v>
      </c>
      <c r="K184" s="8">
        <v>24005.48</v>
      </c>
      <c r="L184" s="8">
        <v>28628.698</v>
      </c>
      <c r="M184" s="8">
        <v>30235.332999999999</v>
      </c>
      <c r="N184" s="8">
        <v>32229.091</v>
      </c>
      <c r="O184" s="8">
        <v>35812.044999999998</v>
      </c>
      <c r="P184" s="8">
        <v>43442.370999999999</v>
      </c>
      <c r="Q184" s="8">
        <v>46469.072</v>
      </c>
      <c r="R184" s="8">
        <v>46469.072</v>
      </c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</row>
    <row r="185" spans="1:59" x14ac:dyDescent="0.35">
      <c r="A185" s="9" t="str">
        <f t="shared" si="24"/>
        <v>Albilad</v>
      </c>
      <c r="B185" s="9" t="str">
        <f>VLOOKUP(A185,References!$A$2:$B$11,2,FALSE)</f>
        <v>ALBI AB Equity</v>
      </c>
      <c r="C185" s="9" t="str">
        <f t="shared" si="23"/>
        <v>Total Consumer Loans</v>
      </c>
      <c r="D185" s="9" t="s">
        <v>120</v>
      </c>
      <c r="E185" s="8">
        <f>_xll.BDH($B185,$D185,"CQ1 2010","","Dir=H","Per=Y","Days=A","Dts=H","cols=14;rows=1")</f>
        <v>4481.5519999999997</v>
      </c>
      <c r="F185" s="8">
        <v>5641.9120000000003</v>
      </c>
      <c r="G185" s="8">
        <v>7750.2749999999996</v>
      </c>
      <c r="H185" s="8">
        <v>9609.83</v>
      </c>
      <c r="I185" s="8">
        <v>10280.608</v>
      </c>
      <c r="J185" s="8">
        <v>11708.958000000001</v>
      </c>
      <c r="K185" s="8">
        <v>12671.433000000001</v>
      </c>
      <c r="L185" s="8">
        <v>15535.505999999999</v>
      </c>
      <c r="M185" s="8">
        <v>21339.772000000001</v>
      </c>
      <c r="N185" s="8">
        <v>28168.32</v>
      </c>
      <c r="O185" s="8">
        <v>35821.656000000003</v>
      </c>
      <c r="P185" s="8">
        <v>41189.659</v>
      </c>
      <c r="Q185" s="8">
        <v>46309.328999999998</v>
      </c>
      <c r="R185" s="8">
        <v>46309.328999999998</v>
      </c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</row>
    <row r="186" spans="1:59" x14ac:dyDescent="0.35">
      <c r="A186" s="9" t="str">
        <f t="shared" si="24"/>
        <v>Albilad</v>
      </c>
      <c r="B186" s="9" t="str">
        <f>VLOOKUP(A186,References!$A$2:$B$11,2,FALSE)</f>
        <v>ALBI AB Equity</v>
      </c>
      <c r="C186" s="9" t="str">
        <f t="shared" si="23"/>
        <v>Total Loans</v>
      </c>
      <c r="D186" s="9" t="s">
        <v>121</v>
      </c>
      <c r="E186" s="8">
        <f>_xll.BDH($B186,$D186,"CQ1 2010","","Dir=H","Per=Y","Days=A","Dts=H","cols=14;rows=1")</f>
        <v>12922.855</v>
      </c>
      <c r="F186" s="8">
        <v>14663.825000000001</v>
      </c>
      <c r="G186" s="8">
        <v>19349.695</v>
      </c>
      <c r="H186" s="8">
        <v>24310.734</v>
      </c>
      <c r="I186" s="8">
        <v>29180.368999999999</v>
      </c>
      <c r="J186" s="8">
        <v>35118.849000000002</v>
      </c>
      <c r="K186" s="8">
        <v>37184.038</v>
      </c>
      <c r="L186" s="8">
        <v>44696.38</v>
      </c>
      <c r="M186" s="8">
        <v>52303.731</v>
      </c>
      <c r="N186" s="8">
        <v>61133.324000000001</v>
      </c>
      <c r="O186" s="8">
        <v>72478.892999999996</v>
      </c>
      <c r="P186" s="8">
        <v>85574.812000000005</v>
      </c>
      <c r="Q186" s="8">
        <v>94024.835999999996</v>
      </c>
      <c r="R186" s="8">
        <v>94024.835999999996</v>
      </c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</row>
    <row r="187" spans="1:59" x14ac:dyDescent="0.35">
      <c r="A187" s="9" t="str">
        <f t="shared" si="24"/>
        <v>Albilad</v>
      </c>
      <c r="B187" s="9" t="str">
        <f>VLOOKUP(A187,References!$A$2:$B$11,2,FALSE)</f>
        <v>ALBI AB Equity</v>
      </c>
      <c r="C187" s="9" t="str">
        <f t="shared" si="23"/>
        <v>Reserve for Loan Losses</v>
      </c>
      <c r="D187" s="9" t="s">
        <v>122</v>
      </c>
      <c r="E187" s="8">
        <f>_xll.BDH($B187,$D187,"CQ1 2010","","Dir=H","Per=Y","Days=A","Dts=H","cols=14;rows=1")</f>
        <v>633.029</v>
      </c>
      <c r="F187" s="8">
        <v>884.07899999999995</v>
      </c>
      <c r="G187" s="8">
        <v>1094.019</v>
      </c>
      <c r="H187" s="8">
        <v>895.31100000000004</v>
      </c>
      <c r="I187" s="8">
        <v>825.09900000000005</v>
      </c>
      <c r="J187" s="8">
        <v>864.226</v>
      </c>
      <c r="K187" s="8">
        <v>1005.651</v>
      </c>
      <c r="L187" s="8">
        <v>1248.951</v>
      </c>
      <c r="M187" s="8">
        <v>1715.616</v>
      </c>
      <c r="N187" s="8">
        <v>1842.787</v>
      </c>
      <c r="O187" s="8">
        <v>2363.913</v>
      </c>
      <c r="P187" s="8">
        <v>2641.498</v>
      </c>
      <c r="Q187" s="8">
        <v>2845.6309999999999</v>
      </c>
      <c r="R187" s="8">
        <v>2845.6309999999999</v>
      </c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</row>
    <row r="188" spans="1:59" x14ac:dyDescent="0.35">
      <c r="A188" s="9" t="str">
        <f t="shared" si="24"/>
        <v>Albilad</v>
      </c>
      <c r="B188" s="9" t="str">
        <f>VLOOKUP(A188,References!$A$2:$B$11,2,FALSE)</f>
        <v>ALBI AB Equity</v>
      </c>
      <c r="C188" s="9" t="str">
        <f t="shared" si="23"/>
        <v>Net Loans</v>
      </c>
      <c r="D188" s="9" t="s">
        <v>123</v>
      </c>
      <c r="E188" s="8">
        <f>_xll.BDH($B188,$D188,"CQ1 2010","","Dir=H","Per=Y","Days=A","Dts=H","cols=14;rows=1")</f>
        <v>12289.825999999999</v>
      </c>
      <c r="F188" s="8">
        <v>13779.745999999999</v>
      </c>
      <c r="G188" s="8">
        <v>18255.675999999999</v>
      </c>
      <c r="H188" s="8">
        <v>23415.422999999999</v>
      </c>
      <c r="I188" s="8">
        <v>28355.27</v>
      </c>
      <c r="J188" s="8">
        <v>34254.623</v>
      </c>
      <c r="K188" s="8">
        <v>36178.387000000002</v>
      </c>
      <c r="L188" s="8">
        <v>43447.428999999996</v>
      </c>
      <c r="M188" s="8">
        <v>50588.114999999998</v>
      </c>
      <c r="N188" s="8">
        <v>59290.536999999997</v>
      </c>
      <c r="O188" s="8">
        <v>70114.98</v>
      </c>
      <c r="P188" s="8">
        <v>82933.313999999998</v>
      </c>
      <c r="Q188" s="8">
        <v>91179.205000000002</v>
      </c>
      <c r="R188" s="8">
        <v>91179.205000000002</v>
      </c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</row>
    <row r="189" spans="1:59" x14ac:dyDescent="0.35">
      <c r="A189" s="9" t="str">
        <f t="shared" si="24"/>
        <v>Albilad</v>
      </c>
      <c r="B189" s="9" t="str">
        <f>VLOOKUP(A189,References!$A$2:$B$11,2,FALSE)</f>
        <v>ALBI AB Equity</v>
      </c>
      <c r="C189" s="9" t="str">
        <f t="shared" si="23"/>
        <v>Total Assets</v>
      </c>
      <c r="D189" s="9" t="s">
        <v>124</v>
      </c>
      <c r="E189" s="8">
        <f>_xll.BDH($B189,$D189,"CQ1 2010","","Dir=H","Per=Y","Days=A","Dts=H","cols=14;rows=1")</f>
        <v>21116.686000000002</v>
      </c>
      <c r="F189" s="8">
        <v>27727.169000000002</v>
      </c>
      <c r="G189" s="8">
        <v>29777.501</v>
      </c>
      <c r="H189" s="8">
        <v>36323.307999999997</v>
      </c>
      <c r="I189" s="8">
        <v>45229.913999999997</v>
      </c>
      <c r="J189" s="8">
        <v>51220.41</v>
      </c>
      <c r="K189" s="8">
        <v>53748.67</v>
      </c>
      <c r="L189" s="8">
        <v>63207.675999999999</v>
      </c>
      <c r="M189" s="8">
        <v>73636.126000000004</v>
      </c>
      <c r="N189" s="8">
        <v>86003.432000000001</v>
      </c>
      <c r="O189" s="8">
        <v>95754.285999999993</v>
      </c>
      <c r="P189" s="8">
        <v>110853.704</v>
      </c>
      <c r="Q189" s="8">
        <v>129542.856</v>
      </c>
      <c r="R189" s="8">
        <v>129542.856</v>
      </c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</row>
    <row r="190" spans="1:59" x14ac:dyDescent="0.35">
      <c r="A190" s="9" t="str">
        <f t="shared" si="24"/>
        <v>Albilad</v>
      </c>
      <c r="B190" s="9"/>
      <c r="C190" s="24" t="str">
        <f t="shared" ref="C190:C201" si="25">C170</f>
        <v>Retail Assets</v>
      </c>
      <c r="D190" s="24"/>
      <c r="E190" s="25">
        <f>Segments_Y!I58/1000000</f>
        <v>6194.8159999999998</v>
      </c>
      <c r="F190" s="25">
        <f>Segments_Y!J58/1000000</f>
        <v>7507.8190000000004</v>
      </c>
      <c r="G190" s="25">
        <f>Segments_Y!K58/1000000</f>
        <v>9780.4979999999996</v>
      </c>
      <c r="H190" s="25">
        <f>Segments_Y!L58/1000000</f>
        <v>12229.036</v>
      </c>
      <c r="I190" s="25">
        <f>Segments_Y!M58/1000000</f>
        <v>13141.895</v>
      </c>
      <c r="J190" s="25">
        <f>Segments_Y!N58/1000000</f>
        <v>15818.492</v>
      </c>
      <c r="K190" s="25">
        <f>Segments_Y!O58/1000000</f>
        <v>18343.093000000001</v>
      </c>
      <c r="L190" s="25">
        <f>Segments_Y!P58/1000000</f>
        <v>19226.563999999998</v>
      </c>
      <c r="M190" s="25">
        <f>Segments_Y!Q58/1000000</f>
        <v>28182.812000000002</v>
      </c>
      <c r="N190" s="25">
        <f>Segments_Y!R58/1000000</f>
        <v>35937.1</v>
      </c>
      <c r="O190" s="25">
        <f>Segments_Y!S58/1000000</f>
        <v>43684.277000000002</v>
      </c>
      <c r="P190" s="25">
        <f>Segments_Y!T58/1000000</f>
        <v>50918.04</v>
      </c>
      <c r="Q190" s="25">
        <f>Segments_Y!U58/1000000</f>
        <v>58022.131000000001</v>
      </c>
      <c r="R190" s="25" t="e">
        <f>Segments_Y!V58/1000000</f>
        <v>#N/A</v>
      </c>
      <c r="S190" s="25">
        <f>Segments_Y!W58/1000000</f>
        <v>0</v>
      </c>
      <c r="T190" s="25">
        <f>Segments_Y!X58/1000000</f>
        <v>0</v>
      </c>
      <c r="U190" s="25">
        <f>Segments_Y!Y58/1000000</f>
        <v>0</v>
      </c>
      <c r="V190" s="25"/>
      <c r="W190" s="25"/>
      <c r="X190" s="25"/>
      <c r="Y190" s="25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</row>
    <row r="191" spans="1:59" x14ac:dyDescent="0.35">
      <c r="A191" s="9" t="str">
        <f t="shared" si="24"/>
        <v>Albilad</v>
      </c>
      <c r="B191" s="9"/>
      <c r="C191" s="24" t="str">
        <f t="shared" si="25"/>
        <v>Wholesale Assets</v>
      </c>
      <c r="D191" s="24"/>
      <c r="E191" s="25">
        <f>Segments_Y!I59/1000000</f>
        <v>8047.0320000000002</v>
      </c>
      <c r="F191" s="25">
        <f>Segments_Y!J59/1000000</f>
        <v>9832.5030000000006</v>
      </c>
      <c r="G191" s="25">
        <f>Segments_Y!K59/1000000</f>
        <v>11572.55</v>
      </c>
      <c r="H191" s="25">
        <f>Segments_Y!L59/1000000</f>
        <v>14777.653</v>
      </c>
      <c r="I191" s="25">
        <f>Segments_Y!M59/1000000</f>
        <v>19234.995999999999</v>
      </c>
      <c r="J191" s="25">
        <f>Segments_Y!N59/1000000</f>
        <v>22793.026999999998</v>
      </c>
      <c r="K191" s="25">
        <f>Segments_Y!O59/1000000</f>
        <v>22537.142</v>
      </c>
      <c r="L191" s="25">
        <f>Segments_Y!P59/1000000</f>
        <v>25567.342000000001</v>
      </c>
      <c r="M191" s="25">
        <f>Segments_Y!Q59/1000000</f>
        <v>27273.496999999999</v>
      </c>
      <c r="N191" s="25">
        <f>Segments_Y!R59/1000000</f>
        <v>30644.541000000001</v>
      </c>
      <c r="O191" s="25">
        <f>Segments_Y!S59/1000000</f>
        <v>33586.851000000002</v>
      </c>
      <c r="P191" s="25">
        <f>Segments_Y!T59/1000000</f>
        <v>38374.069000000003</v>
      </c>
      <c r="Q191" s="25">
        <f>Segments_Y!U59/1000000</f>
        <v>44450.264000000003</v>
      </c>
      <c r="R191" s="25" t="e">
        <f>Segments_Y!V59/1000000</f>
        <v>#N/A</v>
      </c>
      <c r="S191" s="25">
        <f>Segments_Y!W59/1000000</f>
        <v>0</v>
      </c>
      <c r="T191" s="25">
        <f>Segments_Y!X59/1000000</f>
        <v>0</v>
      </c>
      <c r="U191" s="25">
        <f>Segments_Y!Y59/1000000</f>
        <v>0</v>
      </c>
      <c r="V191" s="25"/>
      <c r="W191" s="25"/>
      <c r="X191" s="25"/>
      <c r="Y191" s="25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</row>
    <row r="192" spans="1:59" x14ac:dyDescent="0.35">
      <c r="A192" s="9" t="str">
        <f t="shared" si="24"/>
        <v>Albilad</v>
      </c>
      <c r="B192" s="9" t="str">
        <f>VLOOKUP(A192,References!$A$2:$B$11,2,FALSE)</f>
        <v>ALBI AB Equity</v>
      </c>
      <c r="C192" s="9" t="str">
        <f t="shared" si="25"/>
        <v>NCBDs</v>
      </c>
      <c r="D192" s="9" t="s">
        <v>125</v>
      </c>
      <c r="E192" s="8">
        <f>_xll.BDH($B192,$D192,"CQ1 2010","","Dir=H","Per=Y","Days=A","Dts=H","cols=14;rows=1")</f>
        <v>11372.005999999999</v>
      </c>
      <c r="F192" s="8">
        <v>18582.335999999999</v>
      </c>
      <c r="G192" s="8">
        <v>18472.482</v>
      </c>
      <c r="H192" s="8">
        <v>22640.800999999999</v>
      </c>
      <c r="I192" s="8">
        <v>26867.287</v>
      </c>
      <c r="J192" s="8">
        <v>28502.322</v>
      </c>
      <c r="K192" s="8">
        <v>26974.543000000001</v>
      </c>
      <c r="L192" s="8">
        <v>27442.213</v>
      </c>
      <c r="M192" s="8">
        <v>29290.546999999999</v>
      </c>
      <c r="N192" s="8">
        <v>33669.862999999998</v>
      </c>
      <c r="O192" s="8">
        <v>40185.061999999998</v>
      </c>
      <c r="P192" s="8">
        <v>41833.517</v>
      </c>
      <c r="Q192" s="8">
        <v>47470.750999999997</v>
      </c>
      <c r="R192" s="8">
        <v>47470.750999999997</v>
      </c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</row>
    <row r="193" spans="1:59" x14ac:dyDescent="0.35">
      <c r="A193" s="9" t="str">
        <f t="shared" si="24"/>
        <v>Albilad</v>
      </c>
      <c r="B193" s="9" t="str">
        <f>VLOOKUP(A193,References!$A$2:$B$11,2,FALSE)</f>
        <v>ALBI AB Equity</v>
      </c>
      <c r="C193" s="9" t="str">
        <f t="shared" si="25"/>
        <v>CBDs</v>
      </c>
      <c r="D193" s="9" t="s">
        <v>126</v>
      </c>
      <c r="E193" s="8">
        <f>_xll.BDH($B193,$D193,"CQ1 2010","","Dir=H","Per=Y","Days=A","Dts=H","cols=14;rows=1")</f>
        <v>5298.2979999999998</v>
      </c>
      <c r="F193" s="8">
        <v>4121.42</v>
      </c>
      <c r="G193" s="8">
        <v>4791.808</v>
      </c>
      <c r="H193" s="8">
        <v>5824.9949999999999</v>
      </c>
      <c r="I193" s="8">
        <v>9041.23</v>
      </c>
      <c r="J193" s="8">
        <v>12778.909</v>
      </c>
      <c r="K193" s="8">
        <v>12434.761</v>
      </c>
      <c r="L193" s="8">
        <v>19434.232</v>
      </c>
      <c r="M193" s="8">
        <v>26805.127</v>
      </c>
      <c r="N193" s="8">
        <v>31771.365000000002</v>
      </c>
      <c r="O193" s="8">
        <v>29322.403999999999</v>
      </c>
      <c r="P193" s="8">
        <v>36092.184000000001</v>
      </c>
      <c r="Q193" s="8">
        <v>44223.652999999998</v>
      </c>
      <c r="R193" s="8">
        <v>44223.652999999998</v>
      </c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</row>
    <row r="194" spans="1:59" x14ac:dyDescent="0.35">
      <c r="A194" s="9" t="str">
        <f t="shared" si="24"/>
        <v>Albilad</v>
      </c>
      <c r="B194" s="9" t="str">
        <f>VLOOKUP(A194,References!$A$2:$B$11,2,FALSE)</f>
        <v>ALBI AB Equity</v>
      </c>
      <c r="C194" s="9" t="str">
        <f t="shared" si="25"/>
        <v>Total Deposits</v>
      </c>
      <c r="D194" s="9" t="s">
        <v>127</v>
      </c>
      <c r="E194" s="8">
        <f>_xll.BDH($B194,$D194,"CQ1 2010","","Dir=H","Per=Y","Days=A","Dts=H","cols=14;rows=1")</f>
        <v>16932.415000000001</v>
      </c>
      <c r="F194" s="8">
        <v>23037.934000000001</v>
      </c>
      <c r="G194" s="8">
        <v>23741.624</v>
      </c>
      <c r="H194" s="8">
        <v>29107.718000000001</v>
      </c>
      <c r="I194" s="8">
        <v>36723.741999999998</v>
      </c>
      <c r="J194" s="8">
        <v>42179.46</v>
      </c>
      <c r="K194" s="8">
        <v>40234.714999999997</v>
      </c>
      <c r="L194" s="8">
        <v>47782.959000000003</v>
      </c>
      <c r="M194" s="8">
        <v>57175.593999999997</v>
      </c>
      <c r="N194" s="8">
        <v>67105.543000000005</v>
      </c>
      <c r="O194" s="8">
        <v>71552.888999999996</v>
      </c>
      <c r="P194" s="8">
        <v>81110.494000000006</v>
      </c>
      <c r="Q194" s="8">
        <v>94842.747000000003</v>
      </c>
      <c r="R194" s="8">
        <v>94842.747000000003</v>
      </c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</row>
    <row r="195" spans="1:59" x14ac:dyDescent="0.35">
      <c r="A195" s="9" t="str">
        <f t="shared" si="24"/>
        <v>Albilad</v>
      </c>
      <c r="B195" s="9" t="str">
        <f>VLOOKUP(A195,References!$A$2:$B$11,2,FALSE)</f>
        <v>ALBI AB Equity</v>
      </c>
      <c r="C195" s="9" t="str">
        <f t="shared" si="25"/>
        <v>Short Term Debt</v>
      </c>
      <c r="D195" s="9" t="s">
        <v>128</v>
      </c>
      <c r="E195" s="8">
        <f>_xll.BDH($B195,$D195,"CQ1 2010","","Dir=H","Per=Y","Days=A","Dts=H","cols=14;rows=1")</f>
        <v>382.42899999999997</v>
      </c>
      <c r="F195" s="8">
        <v>421.83699999999999</v>
      </c>
      <c r="G195" s="8">
        <v>570.83000000000004</v>
      </c>
      <c r="H195" s="8">
        <v>975.61599999999999</v>
      </c>
      <c r="I195" s="8">
        <v>1191.018</v>
      </c>
      <c r="J195" s="8">
        <v>1421.652</v>
      </c>
      <c r="K195" s="8">
        <v>3002.605</v>
      </c>
      <c r="L195" s="8">
        <v>3761.4549999999999</v>
      </c>
      <c r="M195" s="8">
        <v>3100.7910000000002</v>
      </c>
      <c r="N195" s="8">
        <v>645.12</v>
      </c>
      <c r="O195" s="8">
        <v>5402.93</v>
      </c>
      <c r="P195" s="8">
        <v>8777.2270000000008</v>
      </c>
      <c r="Q195" s="8">
        <v>10621.441000000001</v>
      </c>
      <c r="R195" s="8">
        <v>10621.441000000001</v>
      </c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</row>
    <row r="196" spans="1:59" x14ac:dyDescent="0.35">
      <c r="A196" s="9" t="str">
        <f t="shared" si="24"/>
        <v>Albilad</v>
      </c>
      <c r="B196" s="9" t="str">
        <f>VLOOKUP(A196,References!$A$2:$B$11,2,FALSE)</f>
        <v>ALBI AB Equity</v>
      </c>
      <c r="C196" s="9" t="str">
        <f t="shared" si="25"/>
        <v>Long Term Debt</v>
      </c>
      <c r="D196" s="9" t="s">
        <v>129</v>
      </c>
      <c r="E196" s="8">
        <f>_xll.BDH($B196,$D196,"CQ1 2010","","Dir=H","Per=Y","Days=A","Dts=H","cols=14;rows=1")</f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2007.047</v>
      </c>
      <c r="L196" s="8">
        <v>2006.575</v>
      </c>
      <c r="M196" s="8">
        <v>2008.587</v>
      </c>
      <c r="N196" s="8">
        <v>2540.2330000000002</v>
      </c>
      <c r="O196" s="8">
        <v>2454.442</v>
      </c>
      <c r="P196" s="8">
        <v>3498.8150000000001</v>
      </c>
      <c r="Q196" s="8">
        <v>3560.1849999999999</v>
      </c>
      <c r="R196" s="8">
        <v>3560.1849999999999</v>
      </c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</row>
    <row r="197" spans="1:59" x14ac:dyDescent="0.35">
      <c r="A197" s="9" t="str">
        <f t="shared" si="24"/>
        <v>Albilad</v>
      </c>
      <c r="B197" s="9" t="str">
        <f>VLOOKUP(A197,References!$A$2:$B$11,2,FALSE)</f>
        <v>ALBI AB Equity</v>
      </c>
      <c r="C197" s="9" t="str">
        <f t="shared" si="25"/>
        <v>Total Liabilities</v>
      </c>
      <c r="D197" s="9" t="s">
        <v>130</v>
      </c>
      <c r="E197" s="8">
        <f>_xll.BDH($B197,$D197,"CQ1 2010","","Dir=H","Per=Y","Days=A","Dts=H","cols=14;rows=1")</f>
        <v>18013.724999999999</v>
      </c>
      <c r="F197" s="8">
        <v>24310.919000000002</v>
      </c>
      <c r="G197" s="8">
        <v>25406.685000000001</v>
      </c>
      <c r="H197" s="8">
        <v>31222.419000000002</v>
      </c>
      <c r="I197" s="8">
        <v>39338.561000000002</v>
      </c>
      <c r="J197" s="8">
        <v>44778.171000000002</v>
      </c>
      <c r="K197" s="8">
        <v>46596.786</v>
      </c>
      <c r="L197" s="8">
        <v>55618.883000000002</v>
      </c>
      <c r="M197" s="8">
        <v>65803.176999999996</v>
      </c>
      <c r="N197" s="8">
        <v>76577.509000000005</v>
      </c>
      <c r="O197" s="8">
        <v>85013.388999999996</v>
      </c>
      <c r="P197" s="8">
        <v>98873.614000000001</v>
      </c>
      <c r="Q197" s="8">
        <v>116143.908</v>
      </c>
      <c r="R197" s="8">
        <v>116143.908</v>
      </c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</row>
    <row r="198" spans="1:59" x14ac:dyDescent="0.35">
      <c r="A198" s="9" t="str">
        <f t="shared" si="24"/>
        <v>Albilad</v>
      </c>
      <c r="B198" s="9"/>
      <c r="C198" s="24" t="str">
        <f t="shared" si="25"/>
        <v xml:space="preserve">Retail Liabilities </v>
      </c>
      <c r="D198" s="24"/>
      <c r="E198" s="25">
        <f>Segments_Y!I60/1000000</f>
        <v>11867.061</v>
      </c>
      <c r="F198" s="25">
        <f>Segments_Y!J60/1000000</f>
        <v>14094.315000000001</v>
      </c>
      <c r="G198" s="25">
        <f>Segments_Y!K60/1000000</f>
        <v>16498.105</v>
      </c>
      <c r="H198" s="25">
        <f>Segments_Y!L60/1000000</f>
        <v>19067.695</v>
      </c>
      <c r="I198" s="25">
        <f>Segments_Y!M60/1000000</f>
        <v>24688.067999999999</v>
      </c>
      <c r="J198" s="25">
        <f>Segments_Y!N60/1000000</f>
        <v>24928.55</v>
      </c>
      <c r="K198" s="25">
        <f>Segments_Y!O60/1000000</f>
        <v>25620.006000000001</v>
      </c>
      <c r="L198" s="25">
        <f>Segments_Y!P60/1000000</f>
        <v>31939.534</v>
      </c>
      <c r="M198" s="25">
        <f>Segments_Y!Q60/1000000</f>
        <v>41433.180999999997</v>
      </c>
      <c r="N198" s="25">
        <f>Segments_Y!R60/1000000</f>
        <v>52244.834000000003</v>
      </c>
      <c r="O198" s="25">
        <f>Segments_Y!S60/1000000</f>
        <v>55560.853999999999</v>
      </c>
      <c r="P198" s="25">
        <f>Segments_Y!T60/1000000</f>
        <v>58258.732000000004</v>
      </c>
      <c r="Q198" s="25">
        <f>Segments_Y!U60/1000000</f>
        <v>59423.523999999998</v>
      </c>
      <c r="R198" s="25" t="e">
        <f>Segments_Y!V60/1000000</f>
        <v>#N/A</v>
      </c>
      <c r="S198" s="25">
        <f>Segments_Y!W60/1000000</f>
        <v>0</v>
      </c>
      <c r="T198" s="25">
        <f>Segments_Y!X60/1000000</f>
        <v>0</v>
      </c>
      <c r="U198" s="25">
        <f>Segments_Y!Y60/1000000</f>
        <v>0</v>
      </c>
      <c r="V198" s="25"/>
      <c r="W198" s="25"/>
      <c r="X198" s="25"/>
      <c r="Y198" s="25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</row>
    <row r="199" spans="1:59" x14ac:dyDescent="0.35">
      <c r="A199" s="9" t="str">
        <f t="shared" si="24"/>
        <v>Albilad</v>
      </c>
      <c r="B199" s="9"/>
      <c r="C199" s="24" t="str">
        <f t="shared" si="25"/>
        <v xml:space="preserve">Wholesale Liabilities </v>
      </c>
      <c r="D199" s="24"/>
      <c r="E199" s="25">
        <f>Segments_Y!I61/1000000</f>
        <v>5461.0889999999999</v>
      </c>
      <c r="F199" s="25">
        <f>Segments_Y!J61/1000000</f>
        <v>8952.875</v>
      </c>
      <c r="G199" s="25">
        <f>Segments_Y!K61/1000000</f>
        <v>7320.37</v>
      </c>
      <c r="H199" s="25">
        <f>Segments_Y!L61/1000000</f>
        <v>10114.583000000001</v>
      </c>
      <c r="I199" s="25">
        <f>Segments_Y!M61/1000000</f>
        <v>12123.331</v>
      </c>
      <c r="J199" s="25">
        <f>Segments_Y!N61/1000000</f>
        <v>7881.4009999999998</v>
      </c>
      <c r="K199" s="25">
        <f>Segments_Y!O61/1000000</f>
        <v>8180.5330000000004</v>
      </c>
      <c r="L199" s="25">
        <f>Segments_Y!P61/1000000</f>
        <v>11782.08</v>
      </c>
      <c r="M199" s="25">
        <f>Segments_Y!Q61/1000000</f>
        <v>11755.989</v>
      </c>
      <c r="N199" s="25">
        <f>Segments_Y!R61/1000000</f>
        <v>12954.957</v>
      </c>
      <c r="O199" s="25">
        <f>Segments_Y!S61/1000000</f>
        <v>14912.087</v>
      </c>
      <c r="P199" s="25">
        <f>Segments_Y!T61/1000000</f>
        <v>19122.996999999999</v>
      </c>
      <c r="Q199" s="25">
        <f>Segments_Y!U61/1000000</f>
        <v>23526.969000000001</v>
      </c>
      <c r="R199" s="25" t="e">
        <f>Segments_Y!V61/1000000</f>
        <v>#N/A</v>
      </c>
      <c r="S199" s="25">
        <f>Segments_Y!W61/1000000</f>
        <v>0</v>
      </c>
      <c r="T199" s="25">
        <f>Segments_Y!X61/1000000</f>
        <v>0</v>
      </c>
      <c r="U199" s="25">
        <f>Segments_Y!Y61/1000000</f>
        <v>0</v>
      </c>
      <c r="V199" s="25"/>
      <c r="W199" s="25"/>
      <c r="X199" s="25"/>
      <c r="Y199" s="25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</row>
    <row r="200" spans="1:59" x14ac:dyDescent="0.35">
      <c r="A200" s="9" t="str">
        <f t="shared" si="24"/>
        <v>Albilad</v>
      </c>
      <c r="B200" s="9" t="str">
        <f>VLOOKUP(A200,References!$A$2:$B$11,2,FALSE)</f>
        <v>ALBI AB Equity</v>
      </c>
      <c r="C200" s="9" t="str">
        <f t="shared" si="25"/>
        <v>Retained Earnings</v>
      </c>
      <c r="D200" s="9" t="s">
        <v>131</v>
      </c>
      <c r="E200" s="8">
        <f>_xll.BDH($B200,$D200,"CQ1 2010","","Dir=H","Per=Y","Days=A","Dts=H","cols=14;rows=1")</f>
        <v>69.239999999999995</v>
      </c>
      <c r="F200" s="8">
        <v>316.45800000000003</v>
      </c>
      <c r="G200" s="8">
        <v>1022.811</v>
      </c>
      <c r="H200" s="8">
        <v>547.53499999999997</v>
      </c>
      <c r="I200" s="8">
        <v>1195.557</v>
      </c>
      <c r="J200" s="8">
        <v>591.31700000000001</v>
      </c>
      <c r="K200" s="8">
        <v>260.18799999999999</v>
      </c>
      <c r="L200" s="8">
        <v>530.80499999999995</v>
      </c>
      <c r="M200" s="8">
        <v>483.44099999999997</v>
      </c>
      <c r="N200" s="8">
        <v>1118.8900000000001</v>
      </c>
      <c r="O200" s="8">
        <v>1755.951</v>
      </c>
      <c r="P200" s="8">
        <v>522.05799999999999</v>
      </c>
      <c r="Q200" s="8">
        <v>1589.93</v>
      </c>
      <c r="R200" s="8">
        <v>1589.93</v>
      </c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</row>
    <row r="201" spans="1:59" x14ac:dyDescent="0.35">
      <c r="A201" s="10" t="str">
        <f t="shared" si="24"/>
        <v>Albilad</v>
      </c>
      <c r="B201" s="10" t="str">
        <f>VLOOKUP(A201,References!$A$2:$B$11,2,FALSE)</f>
        <v>ALBI AB Equity</v>
      </c>
      <c r="C201" s="10" t="str">
        <f t="shared" si="25"/>
        <v>Total Equity</v>
      </c>
      <c r="D201" s="10" t="s">
        <v>132</v>
      </c>
      <c r="E201" s="11">
        <f>_xll.BDH($B201,$D201,"CQ1 2010","","Dir=H","Per=Y","Days=A","Dts=H","cols=14;rows=1")</f>
        <v>3102.9609999999998</v>
      </c>
      <c r="F201" s="11">
        <v>3416.25</v>
      </c>
      <c r="G201" s="11">
        <v>4370.8159999999998</v>
      </c>
      <c r="H201" s="11">
        <v>5100.8890000000001</v>
      </c>
      <c r="I201" s="11">
        <v>5891.3530000000001</v>
      </c>
      <c r="J201" s="11">
        <v>6442.2389999999996</v>
      </c>
      <c r="K201" s="11">
        <v>7151.884</v>
      </c>
      <c r="L201" s="11">
        <v>7588.7929999999997</v>
      </c>
      <c r="M201" s="11">
        <v>7832.9489999999996</v>
      </c>
      <c r="N201" s="11">
        <v>9425.9230000000007</v>
      </c>
      <c r="O201" s="11">
        <v>10740.897000000001</v>
      </c>
      <c r="P201" s="11">
        <v>11980.09</v>
      </c>
      <c r="Q201" s="11">
        <v>13398.948</v>
      </c>
      <c r="R201" s="11">
        <v>13398.948</v>
      </c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B4B4-D060-4CDA-B637-E7B395162B27}">
  <sheetPr codeName="Sheet1">
    <tabColor theme="9" tint="0.79998168889431442"/>
  </sheetPr>
  <dimension ref="A1:BG139"/>
  <sheetViews>
    <sheetView tabSelected="1" workbookViewId="0">
      <selection activeCell="E21" sqref="E21"/>
    </sheetView>
  </sheetViews>
  <sheetFormatPr defaultRowHeight="14.5" x14ac:dyDescent="0.35"/>
  <cols>
    <col min="1" max="1" width="6.90625" bestFit="1" customWidth="1"/>
    <col min="2" max="2" width="16.36328125" customWidth="1"/>
    <col min="3" max="3" width="38.54296875" bestFit="1" customWidth="1"/>
    <col min="4" max="4" width="22.1796875" customWidth="1"/>
    <col min="5" max="5" width="10.08984375" bestFit="1" customWidth="1"/>
    <col min="6" max="10" width="10.453125" bestFit="1" customWidth="1"/>
    <col min="11" max="17" width="10.08984375" bestFit="1" customWidth="1"/>
    <col min="18" max="39" width="9.6328125" bestFit="1" customWidth="1"/>
    <col min="40" max="40" width="10.1796875" bestFit="1" customWidth="1"/>
    <col min="41" max="56" width="9.6328125" bestFit="1" customWidth="1"/>
    <col min="57" max="57" width="9.6328125" customWidth="1"/>
    <col min="58" max="59" width="10.08984375" bestFit="1" customWidth="1"/>
  </cols>
  <sheetData>
    <row r="1" spans="1:59" x14ac:dyDescent="0.35">
      <c r="A1" s="5" t="s">
        <v>149</v>
      </c>
      <c r="B1" s="5" t="s">
        <v>150</v>
      </c>
      <c r="C1" s="5" t="s">
        <v>151</v>
      </c>
      <c r="D1" s="5" t="s">
        <v>152</v>
      </c>
      <c r="E1" s="5">
        <v>2010</v>
      </c>
      <c r="F1" s="5">
        <v>2011</v>
      </c>
      <c r="G1" s="5">
        <v>2012</v>
      </c>
      <c r="H1" s="5">
        <v>2013</v>
      </c>
      <c r="I1" s="5">
        <v>2014</v>
      </c>
      <c r="J1" s="5">
        <v>2015</v>
      </c>
      <c r="K1" s="5">
        <v>2016</v>
      </c>
      <c r="L1" s="5">
        <v>2017</v>
      </c>
      <c r="M1" s="5">
        <v>2018</v>
      </c>
      <c r="N1" s="5">
        <v>2019</v>
      </c>
      <c r="O1" s="5">
        <v>2020</v>
      </c>
      <c r="P1" s="5">
        <v>2021</v>
      </c>
      <c r="Q1" s="5">
        <v>2022</v>
      </c>
      <c r="R1" s="5">
        <v>2023</v>
      </c>
      <c r="S1" s="5">
        <v>2024</v>
      </c>
      <c r="T1" s="5">
        <v>2025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</row>
    <row r="2" spans="1:59" x14ac:dyDescent="0.35">
      <c r="A2" s="6" t="s">
        <v>14</v>
      </c>
      <c r="B2" s="6" t="str">
        <f>VLOOKUP(A2,References!$A$2:$B$11,2,FALSE)</f>
        <v>BSFR AB Equity</v>
      </c>
      <c r="C2" s="6" t="s">
        <v>160</v>
      </c>
      <c r="D2" s="6" t="s">
        <v>153</v>
      </c>
      <c r="E2" s="8" t="str">
        <f>_xll.BDH($B2,$D2,"CQ1 2010","","Dir=H","Per=Y","Days=A","Dts=H")</f>
        <v>#N/A Connection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</row>
    <row r="3" spans="1:59" x14ac:dyDescent="0.35">
      <c r="A3" s="6" t="str">
        <f>A2</f>
        <v>BSF</v>
      </c>
      <c r="B3" s="6" t="str">
        <f>VLOOKUP(A3,References!$A$2:$B$11,2,FALSE)</f>
        <v>BSFR AB Equity</v>
      </c>
      <c r="C3" s="6" t="s">
        <v>48</v>
      </c>
      <c r="D3" s="6" t="s">
        <v>51</v>
      </c>
      <c r="E3" s="8" t="str">
        <f>_xll.BDH($B3,$D3,"CQ1 2010","","Dir=H","Per=Y","Days=A","Dts=H")</f>
        <v>#N/A Connection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</row>
    <row r="4" spans="1:59" x14ac:dyDescent="0.35">
      <c r="A4" s="6" t="str">
        <f t="shared" ref="A4:A11" si="0">A3</f>
        <v>BSF</v>
      </c>
      <c r="B4" s="6" t="str">
        <f>VLOOKUP(A4,References!$A$2:$B$11,2,FALSE)</f>
        <v>BSFR AB Equity</v>
      </c>
      <c r="C4" s="6" t="s">
        <v>231</v>
      </c>
      <c r="D4" s="6" t="s">
        <v>52</v>
      </c>
      <c r="E4" s="8" t="str">
        <f>_xll.BDH($B4,$D4,"CQ1 2010","","Dir=H","Per=Y","Days=A","Dts=H")</f>
        <v>#N/A Connection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59" x14ac:dyDescent="0.35">
      <c r="A5" s="6" t="str">
        <f t="shared" si="0"/>
        <v>BSF</v>
      </c>
      <c r="B5" s="6" t="str">
        <f>VLOOKUP(A5,References!$A$2:$B$11,2,FALSE)</f>
        <v>BSFR AB Equity</v>
      </c>
      <c r="C5" s="6" t="s">
        <v>161</v>
      </c>
      <c r="D5" s="6" t="s">
        <v>154</v>
      </c>
      <c r="E5" s="8" t="str">
        <f>_xll.BDH($B5,$D5,"CQ1 2010","","Dir=H","Per=Y","Days=A","Dts=H")</f>
        <v>#N/A Connection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</row>
    <row r="6" spans="1:59" x14ac:dyDescent="0.35">
      <c r="A6" s="6" t="str">
        <f t="shared" si="0"/>
        <v>BSF</v>
      </c>
      <c r="B6" s="6" t="str">
        <f>VLOOKUP(A6,References!$A$2:$B$11,2,FALSE)</f>
        <v>BSFR AB Equity</v>
      </c>
      <c r="C6" s="6" t="s">
        <v>162</v>
      </c>
      <c r="D6" s="6" t="s">
        <v>50</v>
      </c>
      <c r="E6" s="8" t="str">
        <f>_xll.BDH($B6,$D6,"CQ1 2010","","Dir=H","Per=Y","Days=A","Dts=H")</f>
        <v>#N/A Connection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</row>
    <row r="7" spans="1:59" x14ac:dyDescent="0.35">
      <c r="A7" s="6" t="str">
        <f t="shared" si="0"/>
        <v>BSF</v>
      </c>
      <c r="B7" s="6" t="str">
        <f>VLOOKUP(A7,References!$A$2:$B$11,2,FALSE)</f>
        <v>BSFR AB Equity</v>
      </c>
      <c r="C7" s="6" t="s">
        <v>163</v>
      </c>
      <c r="D7" s="6" t="s">
        <v>155</v>
      </c>
      <c r="E7" s="8" t="str">
        <f>_xll.BDH($B7,$D7,"CQ1 2010","","Dir=H","Per=Y","Days=A","Dts=H")</f>
        <v>#N/A Connection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</row>
    <row r="8" spans="1:59" x14ac:dyDescent="0.35">
      <c r="A8" s="6" t="str">
        <f t="shared" si="0"/>
        <v>BSF</v>
      </c>
      <c r="B8" s="6" t="str">
        <f>VLOOKUP(A8,References!$A$2:$B$11,2,FALSE)</f>
        <v>BSFR AB Equity</v>
      </c>
      <c r="C8" s="6" t="s">
        <v>164</v>
      </c>
      <c r="D8" s="6" t="s">
        <v>156</v>
      </c>
      <c r="E8" s="8" t="str">
        <f>_xll.BDH($B8,$D8,"CQ1 2010","","Dir=H","Per=Y","Days=A","Dts=H")</f>
        <v>#N/A Connection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</row>
    <row r="9" spans="1:59" x14ac:dyDescent="0.35">
      <c r="A9" s="6" t="str">
        <f t="shared" si="0"/>
        <v>BSF</v>
      </c>
      <c r="B9" s="6" t="str">
        <f>VLOOKUP(A9,References!$A$2:$B$11,2,FALSE)</f>
        <v>BSFR AB Equity</v>
      </c>
      <c r="C9" s="6" t="s">
        <v>232</v>
      </c>
      <c r="D9" s="6" t="s">
        <v>157</v>
      </c>
      <c r="E9" s="8" t="str">
        <f>_xll.BDH($B9,$D9,"CQ1 2010","","Dir=H","Per=Y","Days=A","Dts=H")</f>
        <v>#N/A Connection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</row>
    <row r="10" spans="1:59" x14ac:dyDescent="0.35">
      <c r="A10" s="6" t="str">
        <f t="shared" si="0"/>
        <v>BSF</v>
      </c>
      <c r="B10" s="6" t="str">
        <f>VLOOKUP(A10,References!$A$2:$B$11,2,FALSE)</f>
        <v>BSFR AB Equity</v>
      </c>
      <c r="C10" s="6" t="s">
        <v>165</v>
      </c>
      <c r="D10" s="6" t="s">
        <v>158</v>
      </c>
      <c r="E10" s="8" t="str">
        <f>_xll.BDH($B10,$D10,"CQ1 2010","","Dir=H","Per=Y","Days=A","Dts=H")</f>
        <v>#N/A Connection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</row>
    <row r="11" spans="1:59" x14ac:dyDescent="0.35">
      <c r="A11" s="6" t="str">
        <f t="shared" si="0"/>
        <v>BSF</v>
      </c>
      <c r="B11" s="6" t="str">
        <f>VLOOKUP(A11,References!$A$2:$B$11,2,FALSE)</f>
        <v>BSFR AB Equity</v>
      </c>
      <c r="C11" s="6" t="s">
        <v>166</v>
      </c>
      <c r="D11" s="6" t="s">
        <v>159</v>
      </c>
      <c r="E11" s="8" t="str">
        <f>_xll.BDH($B11,$D11,"CQ1 2010","","Dir=H","Per=Y","Days=A","Dts=H")</f>
        <v>#N/A Connection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</row>
    <row r="12" spans="1:59" x14ac:dyDescent="0.35">
      <c r="A12" s="9" t="s">
        <v>16</v>
      </c>
      <c r="B12" s="9" t="str">
        <f>VLOOKUP(A12,References!$A$2:$B$11,2,FALSE)</f>
        <v>ALINMA AB Equity</v>
      </c>
      <c r="C12" s="9" t="str">
        <f>C2</f>
        <v>Operating Margin</v>
      </c>
      <c r="D12" s="9" t="s">
        <v>153</v>
      </c>
      <c r="E12" s="8" t="str">
        <f>_xll.BDH($B12,$D12,"CQ1 2010","","Dir=H","Per=Y","Days=A","Dts=H")</f>
        <v>#N/A Connection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</row>
    <row r="13" spans="1:59" x14ac:dyDescent="0.35">
      <c r="A13" s="9" t="str">
        <f>A12</f>
        <v>Alinma</v>
      </c>
      <c r="B13" s="9" t="str">
        <f>VLOOKUP(A13,References!$A$2:$B$11,2,FALSE)</f>
        <v>ALINMA AB Equity</v>
      </c>
      <c r="C13" s="9" t="str">
        <f t="shared" ref="C13:C86" si="1">C3</f>
        <v>Profit Margin</v>
      </c>
      <c r="D13" s="9" t="s">
        <v>51</v>
      </c>
      <c r="E13" s="8" t="str">
        <f>_xll.BDH($B13,$D13,"CQ1 2010","","Dir=H","Per=Y","Days=A","Dts=H")</f>
        <v>#N/A Connection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</row>
    <row r="14" spans="1:59" x14ac:dyDescent="0.35">
      <c r="A14" s="9" t="str">
        <f t="shared" ref="A14:A21" si="2">A13</f>
        <v>Alinma</v>
      </c>
      <c r="B14" s="9" t="str">
        <f>VLOOKUP(A14,References!$A$2:$B$11,2,FALSE)</f>
        <v>ALINMA AB Equity</v>
      </c>
      <c r="C14" s="9" t="str">
        <f t="shared" si="1"/>
        <v>Net Interest Margin (NIM)</v>
      </c>
      <c r="D14" s="9" t="s">
        <v>52</v>
      </c>
      <c r="E14" s="8" t="str">
        <f>_xll.BDH($B14,$D14,"CQ1 2010","","Dir=H","Per=Y","Days=A","Dts=H")</f>
        <v>#N/A Connection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</row>
    <row r="15" spans="1:59" x14ac:dyDescent="0.35">
      <c r="A15" s="9" t="str">
        <f t="shared" si="2"/>
        <v>Alinma</v>
      </c>
      <c r="B15" s="9" t="str">
        <f>VLOOKUP(A15,References!$A$2:$B$11,2,FALSE)</f>
        <v>ALINMA AB Equity</v>
      </c>
      <c r="C15" s="9" t="str">
        <f t="shared" si="1"/>
        <v>Sales per Employee</v>
      </c>
      <c r="D15" s="9" t="s">
        <v>154</v>
      </c>
      <c r="E15" s="8" t="str">
        <f>_xll.BDH($B15,$D15,"CQ1 2010","","Dir=H","Per=Y","Days=A","Dts=H")</f>
        <v>#N/A Connection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</row>
    <row r="16" spans="1:59" x14ac:dyDescent="0.35">
      <c r="A16" s="9" t="str">
        <f t="shared" si="2"/>
        <v>Alinma</v>
      </c>
      <c r="B16" s="9" t="str">
        <f>VLOOKUP(A16,References!$A$2:$B$11,2,FALSE)</f>
        <v>ALINMA AB Equity</v>
      </c>
      <c r="C16" s="9" t="str">
        <f t="shared" si="1"/>
        <v>Efficiency Ratio</v>
      </c>
      <c r="D16" s="9" t="s">
        <v>50</v>
      </c>
      <c r="E16" s="8" t="str">
        <f>_xll.BDH($B16,$D16,"CQ1 2010","","Dir=H","Per=Y","Days=A","Dts=H")</f>
        <v>#N/A Connection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</row>
    <row r="17" spans="1:59" x14ac:dyDescent="0.35">
      <c r="A17" s="9" t="str">
        <f t="shared" si="2"/>
        <v>Alinma</v>
      </c>
      <c r="B17" s="9" t="str">
        <f>VLOOKUP(A17,References!$A$2:$B$11,2,FALSE)</f>
        <v>ALINMA AB Equity</v>
      </c>
      <c r="C17" s="9" t="str">
        <f t="shared" si="1"/>
        <v>Tier 1 Capital Ratio</v>
      </c>
      <c r="D17" s="9" t="s">
        <v>155</v>
      </c>
      <c r="E17" s="8" t="str">
        <f>_xll.BDH($B17,$D17,"CQ1 2010","","Dir=H","Per=Y","Days=A","Dts=H")</f>
        <v>#N/A Connection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</row>
    <row r="18" spans="1:59" x14ac:dyDescent="0.35">
      <c r="A18" s="9" t="str">
        <f t="shared" si="2"/>
        <v>Alinma</v>
      </c>
      <c r="B18" s="9" t="str">
        <f>VLOOKUP(A18,References!$A$2:$B$11,2,FALSE)</f>
        <v>ALINMA AB Equity</v>
      </c>
      <c r="C18" s="9" t="str">
        <f t="shared" si="1"/>
        <v>Number of Employees</v>
      </c>
      <c r="D18" s="9" t="s">
        <v>156</v>
      </c>
      <c r="E18" s="8" t="str">
        <f>_xll.BDH($B18,$D18,"CQ1 2010","","Dir=H","Per=Y","Days=A","Dts=H")</f>
        <v>#N/A Connection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</row>
    <row r="19" spans="1:59" x14ac:dyDescent="0.35">
      <c r="A19" s="9" t="str">
        <f t="shared" si="2"/>
        <v>Alinma</v>
      </c>
      <c r="B19" s="9" t="str">
        <f>VLOOKUP(A19,References!$A$2:$B$11,2,FALSE)</f>
        <v>ALINMA AB Equity</v>
      </c>
      <c r="C19" s="9" t="str">
        <f t="shared" si="1"/>
        <v>Return on Equity</v>
      </c>
      <c r="D19" s="9" t="s">
        <v>157</v>
      </c>
      <c r="E19" s="8" t="str">
        <f>_xll.BDH($B19,$D19,"CQ1 2010","","Dir=H","Per=Y","Days=A","Dts=H")</f>
        <v>#N/A Connection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</row>
    <row r="20" spans="1:59" x14ac:dyDescent="0.35">
      <c r="A20" s="9" t="str">
        <f t="shared" si="2"/>
        <v>Alinma</v>
      </c>
      <c r="B20" s="9" t="str">
        <f>VLOOKUP(A20,References!$A$2:$B$11,2,FALSE)</f>
        <v>ALINMA AB Equity</v>
      </c>
      <c r="C20" s="9" t="str">
        <f t="shared" si="1"/>
        <v>Return on Assets</v>
      </c>
      <c r="D20" s="9" t="s">
        <v>158</v>
      </c>
      <c r="E20" s="8" t="str">
        <f>_xll.BDH($B20,$D20,"CQ1 2010","","Dir=H","Per=Y","Days=A","Dts=H")</f>
        <v>#N/A Connection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</row>
    <row r="21" spans="1:59" x14ac:dyDescent="0.35">
      <c r="A21" s="9" t="str">
        <f t="shared" si="2"/>
        <v>Alinma</v>
      </c>
      <c r="B21" s="9" t="str">
        <f>VLOOKUP(A21,References!$A$2:$B$11,2,FALSE)</f>
        <v>ALINMA AB Equity</v>
      </c>
      <c r="C21" s="9" t="str">
        <f t="shared" si="1"/>
        <v>Dividend Payout Ratio</v>
      </c>
      <c r="D21" s="9" t="s">
        <v>159</v>
      </c>
      <c r="E21" s="8" t="str">
        <f>_xll.BDH($B21,$D21,"CQ1 2010","","Dir=H","Per=Y","Days=A","Dts=H")</f>
        <v>#N/A Connection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</row>
    <row r="22" spans="1:59" x14ac:dyDescent="0.35">
      <c r="A22" s="6" t="s">
        <v>17</v>
      </c>
      <c r="B22" s="6" t="str">
        <f>VLOOKUP(A22,References!$A$2:$B$11,2,FALSE)</f>
        <v>SABB AB Equity</v>
      </c>
      <c r="C22" s="6" t="str">
        <f t="shared" si="1"/>
        <v>Operating Margin</v>
      </c>
      <c r="D22" s="6" t="s">
        <v>153</v>
      </c>
      <c r="E22" s="8" t="str">
        <f>_xll.BDH($B22,$D22,"CQ1 2010","","Dir=H","Per=Y","Days=A","Dts=H")</f>
        <v>#N/A Connection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</row>
    <row r="23" spans="1:59" x14ac:dyDescent="0.35">
      <c r="A23" s="6" t="str">
        <f>A22</f>
        <v>SABB</v>
      </c>
      <c r="B23" s="6" t="str">
        <f>VLOOKUP(A23,References!$A$2:$B$11,2,FALSE)</f>
        <v>SABB AB Equity</v>
      </c>
      <c r="C23" s="6" t="str">
        <f t="shared" si="1"/>
        <v>Profit Margin</v>
      </c>
      <c r="D23" s="6" t="s">
        <v>51</v>
      </c>
      <c r="E23" s="8" t="str">
        <f>_xll.BDH($B23,$D23,"CQ1 2010","","Dir=H","Per=Y","Days=A","Dts=H")</f>
        <v>#N/A Connection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</row>
    <row r="24" spans="1:59" x14ac:dyDescent="0.35">
      <c r="A24" s="6" t="str">
        <f t="shared" ref="A24:A31" si="3">A23</f>
        <v>SABB</v>
      </c>
      <c r="B24" s="6" t="str">
        <f>VLOOKUP(A24,References!$A$2:$B$11,2,FALSE)</f>
        <v>SABB AB Equity</v>
      </c>
      <c r="C24" s="6" t="str">
        <f t="shared" si="1"/>
        <v>Net Interest Margin (NIM)</v>
      </c>
      <c r="D24" s="6" t="s">
        <v>52</v>
      </c>
      <c r="E24" s="8" t="str">
        <f>_xll.BDH($B24,$D24,"CQ1 2010","","Dir=H","Per=Y","Days=A","Dts=H")</f>
        <v>#N/A Connection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</row>
    <row r="25" spans="1:59" x14ac:dyDescent="0.35">
      <c r="A25" s="6" t="str">
        <f t="shared" si="3"/>
        <v>SABB</v>
      </c>
      <c r="B25" s="6" t="str">
        <f>VLOOKUP(A25,References!$A$2:$B$11,2,FALSE)</f>
        <v>SABB AB Equity</v>
      </c>
      <c r="C25" s="6" t="str">
        <f t="shared" si="1"/>
        <v>Sales per Employee</v>
      </c>
      <c r="D25" s="6" t="s">
        <v>154</v>
      </c>
      <c r="E25" s="8" t="str">
        <f>_xll.BDH($B25,$D25,"CQ1 2010","","Dir=H","Per=Y","Days=A","Dts=H")</f>
        <v>#N/A Connection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</row>
    <row r="26" spans="1:59" x14ac:dyDescent="0.35">
      <c r="A26" s="6" t="str">
        <f t="shared" si="3"/>
        <v>SABB</v>
      </c>
      <c r="B26" s="6" t="str">
        <f>VLOOKUP(A26,References!$A$2:$B$11,2,FALSE)</f>
        <v>SABB AB Equity</v>
      </c>
      <c r="C26" s="6" t="str">
        <f t="shared" si="1"/>
        <v>Efficiency Ratio</v>
      </c>
      <c r="D26" s="6" t="s">
        <v>50</v>
      </c>
      <c r="E26" s="8" t="str">
        <f>_xll.BDH($B26,$D26,"CQ1 2010","","Dir=H","Per=Y","Days=A","Dts=H")</f>
        <v>#N/A Connection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</row>
    <row r="27" spans="1:59" x14ac:dyDescent="0.35">
      <c r="A27" s="6" t="str">
        <f t="shared" si="3"/>
        <v>SABB</v>
      </c>
      <c r="B27" s="6" t="str">
        <f>VLOOKUP(A27,References!$A$2:$B$11,2,FALSE)</f>
        <v>SABB AB Equity</v>
      </c>
      <c r="C27" s="6" t="str">
        <f t="shared" si="1"/>
        <v>Tier 1 Capital Ratio</v>
      </c>
      <c r="D27" s="6" t="s">
        <v>155</v>
      </c>
      <c r="E27" s="8" t="str">
        <f>_xll.BDH($B27,$D27,"CQ1 2010","","Dir=H","Per=Y","Days=A","Dts=H")</f>
        <v>#N/A Connection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</row>
    <row r="28" spans="1:59" x14ac:dyDescent="0.35">
      <c r="A28" s="6" t="str">
        <f t="shared" si="3"/>
        <v>SABB</v>
      </c>
      <c r="B28" s="6" t="str">
        <f>VLOOKUP(A28,References!$A$2:$B$11,2,FALSE)</f>
        <v>SABB AB Equity</v>
      </c>
      <c r="C28" s="6" t="str">
        <f t="shared" si="1"/>
        <v>Number of Employees</v>
      </c>
      <c r="D28" s="6" t="s">
        <v>156</v>
      </c>
      <c r="E28" s="8" t="str">
        <f>_xll.BDH($B28,$D28,"CQ1 2010","","Dir=H","Per=Y","Days=A","Dts=H")</f>
        <v>#N/A Connection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</row>
    <row r="29" spans="1:59" x14ac:dyDescent="0.35">
      <c r="A29" s="6" t="str">
        <f t="shared" si="3"/>
        <v>SABB</v>
      </c>
      <c r="B29" s="6" t="str">
        <f>VLOOKUP(A29,References!$A$2:$B$11,2,FALSE)</f>
        <v>SABB AB Equity</v>
      </c>
      <c r="C29" s="6" t="str">
        <f t="shared" si="1"/>
        <v>Return on Equity</v>
      </c>
      <c r="D29" s="6" t="s">
        <v>157</v>
      </c>
      <c r="E29" s="8" t="str">
        <f>_xll.BDH($B29,$D29,"CQ1 2010","","Dir=H","Per=Y","Days=A","Dts=H")</f>
        <v>#N/A Connection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</row>
    <row r="30" spans="1:59" x14ac:dyDescent="0.35">
      <c r="A30" s="6" t="str">
        <f t="shared" si="3"/>
        <v>SABB</v>
      </c>
      <c r="B30" s="6" t="str">
        <f>VLOOKUP(A30,References!$A$2:$B$11,2,FALSE)</f>
        <v>SABB AB Equity</v>
      </c>
      <c r="C30" s="6" t="str">
        <f t="shared" si="1"/>
        <v>Return on Assets</v>
      </c>
      <c r="D30" s="6" t="s">
        <v>158</v>
      </c>
      <c r="E30" s="8" t="str">
        <f>_xll.BDH($B30,$D30,"CQ1 2010","","Dir=H","Per=Y","Days=A","Dts=H")</f>
        <v>#N/A Connection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</row>
    <row r="31" spans="1:59" x14ac:dyDescent="0.35">
      <c r="A31" s="6" t="str">
        <f t="shared" si="3"/>
        <v>SABB</v>
      </c>
      <c r="B31" s="6" t="str">
        <f>VLOOKUP(A31,References!$A$2:$B$11,2,FALSE)</f>
        <v>SABB AB Equity</v>
      </c>
      <c r="C31" s="6" t="str">
        <f t="shared" si="1"/>
        <v>Dividend Payout Ratio</v>
      </c>
      <c r="D31" s="6" t="s">
        <v>159</v>
      </c>
      <c r="E31" s="8" t="str">
        <f>_xll.BDH($B31,$D31,"CQ1 2010","","Dir=H","Per=Y","Days=A","Dts=H")</f>
        <v>#N/A Connection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</row>
    <row r="32" spans="1:59" x14ac:dyDescent="0.35">
      <c r="A32" s="9" t="s">
        <v>19</v>
      </c>
      <c r="B32" s="9" t="str">
        <f>VLOOKUP(A32,References!$A$2:$B$11,2,FALSE)</f>
        <v>ARNB AB Equity</v>
      </c>
      <c r="C32" s="9" t="str">
        <f t="shared" si="1"/>
        <v>Operating Margin</v>
      </c>
      <c r="D32" s="9" t="s">
        <v>153</v>
      </c>
      <c r="E32" s="8" t="str">
        <f>_xll.BDH($B32,$D32,"CQ1 2010","","Dir=H","Per=Y","Days=A","Dts=H")</f>
        <v>#N/A Connection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</row>
    <row r="33" spans="1:59" x14ac:dyDescent="0.35">
      <c r="A33" s="9" t="str">
        <f>A32</f>
        <v>ANB</v>
      </c>
      <c r="B33" s="9" t="str">
        <f>VLOOKUP(A33,References!$A$2:$B$11,2,FALSE)</f>
        <v>ARNB AB Equity</v>
      </c>
      <c r="C33" s="9" t="str">
        <f t="shared" si="1"/>
        <v>Profit Margin</v>
      </c>
      <c r="D33" s="9" t="s">
        <v>51</v>
      </c>
      <c r="E33" s="8" t="str">
        <f>_xll.BDH($B33,$D33,"CQ1 2010","","Dir=H","Per=Y","Days=A","Dts=H")</f>
        <v>#N/A Connection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</row>
    <row r="34" spans="1:59" x14ac:dyDescent="0.35">
      <c r="A34" s="9" t="str">
        <f t="shared" ref="A34:A41" si="4">A33</f>
        <v>ANB</v>
      </c>
      <c r="B34" s="9" t="str">
        <f>VLOOKUP(A34,References!$A$2:$B$11,2,FALSE)</f>
        <v>ARNB AB Equity</v>
      </c>
      <c r="C34" s="9" t="str">
        <f t="shared" si="1"/>
        <v>Net Interest Margin (NIM)</v>
      </c>
      <c r="D34" s="9" t="s">
        <v>52</v>
      </c>
      <c r="E34" s="8" t="str">
        <f>_xll.BDH($B34,$D34,"CQ1 2010","","Dir=H","Per=Y","Days=A","Dts=H")</f>
        <v>#N/A Connection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</row>
    <row r="35" spans="1:59" x14ac:dyDescent="0.35">
      <c r="A35" s="9" t="str">
        <f t="shared" si="4"/>
        <v>ANB</v>
      </c>
      <c r="B35" s="9" t="str">
        <f>VLOOKUP(A35,References!$A$2:$B$11,2,FALSE)</f>
        <v>ARNB AB Equity</v>
      </c>
      <c r="C35" s="9" t="str">
        <f t="shared" si="1"/>
        <v>Sales per Employee</v>
      </c>
      <c r="D35" s="9" t="s">
        <v>154</v>
      </c>
      <c r="E35" s="8" t="str">
        <f>_xll.BDH($B35,$D35,"CQ1 2010","","Dir=H","Per=Y","Days=A","Dts=H")</f>
        <v>#N/A Connection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</row>
    <row r="36" spans="1:59" x14ac:dyDescent="0.35">
      <c r="A36" s="9" t="str">
        <f t="shared" si="4"/>
        <v>ANB</v>
      </c>
      <c r="B36" s="9" t="str">
        <f>VLOOKUP(A36,References!$A$2:$B$11,2,FALSE)</f>
        <v>ARNB AB Equity</v>
      </c>
      <c r="C36" s="9" t="str">
        <f t="shared" si="1"/>
        <v>Efficiency Ratio</v>
      </c>
      <c r="D36" s="9" t="s">
        <v>50</v>
      </c>
      <c r="E36" s="8" t="str">
        <f>_xll.BDH($B36,$D36,"CQ1 2010","","Dir=H","Per=Y","Days=A","Dts=H")</f>
        <v>#N/A Connection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</row>
    <row r="37" spans="1:59" x14ac:dyDescent="0.35">
      <c r="A37" s="9" t="str">
        <f t="shared" si="4"/>
        <v>ANB</v>
      </c>
      <c r="B37" s="9" t="str">
        <f>VLOOKUP(A37,References!$A$2:$B$11,2,FALSE)</f>
        <v>ARNB AB Equity</v>
      </c>
      <c r="C37" s="9" t="str">
        <f t="shared" si="1"/>
        <v>Tier 1 Capital Ratio</v>
      </c>
      <c r="D37" s="9" t="s">
        <v>155</v>
      </c>
      <c r="E37" s="8" t="str">
        <f>_xll.BDH($B37,$D37,"CQ1 2010","","Dir=H","Per=Y","Days=A","Dts=H")</f>
        <v>#N/A Connection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</row>
    <row r="38" spans="1:59" x14ac:dyDescent="0.35">
      <c r="A38" s="9" t="str">
        <f t="shared" si="4"/>
        <v>ANB</v>
      </c>
      <c r="B38" s="9" t="str">
        <f>VLOOKUP(A38,References!$A$2:$B$11,2,FALSE)</f>
        <v>ARNB AB Equity</v>
      </c>
      <c r="C38" s="9" t="str">
        <f t="shared" si="1"/>
        <v>Number of Employees</v>
      </c>
      <c r="D38" s="9" t="s">
        <v>156</v>
      </c>
      <c r="E38" s="8" t="str">
        <f>_xll.BDH($B38,$D38,"CQ1 2010","","Dir=H","Per=Y","Days=A","Dts=H")</f>
        <v>#N/A Connection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</row>
    <row r="39" spans="1:59" x14ac:dyDescent="0.35">
      <c r="A39" s="9" t="str">
        <f t="shared" si="4"/>
        <v>ANB</v>
      </c>
      <c r="B39" s="9" t="str">
        <f>VLOOKUP(A39,References!$A$2:$B$11,2,FALSE)</f>
        <v>ARNB AB Equity</v>
      </c>
      <c r="C39" s="9" t="str">
        <f t="shared" si="1"/>
        <v>Return on Equity</v>
      </c>
      <c r="D39" s="9" t="s">
        <v>157</v>
      </c>
      <c r="E39" s="8" t="str">
        <f>_xll.BDH($B39,$D39,"CQ1 2010","","Dir=H","Per=Y","Days=A","Dts=H")</f>
        <v>#N/A Connection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</row>
    <row r="40" spans="1:59" x14ac:dyDescent="0.35">
      <c r="A40" s="9" t="str">
        <f t="shared" si="4"/>
        <v>ANB</v>
      </c>
      <c r="B40" s="9" t="str">
        <f>VLOOKUP(A40,References!$A$2:$B$11,2,FALSE)</f>
        <v>ARNB AB Equity</v>
      </c>
      <c r="C40" s="9" t="str">
        <f t="shared" si="1"/>
        <v>Return on Assets</v>
      </c>
      <c r="D40" s="9" t="s">
        <v>158</v>
      </c>
      <c r="E40" s="8" t="str">
        <f>_xll.BDH($B40,$D40,"CQ1 2010","","Dir=H","Per=Y","Days=A","Dts=H")</f>
        <v>#N/A Connection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</row>
    <row r="41" spans="1:59" x14ac:dyDescent="0.35">
      <c r="A41" s="9" t="str">
        <f t="shared" si="4"/>
        <v>ANB</v>
      </c>
      <c r="B41" s="9" t="str">
        <f>VLOOKUP(A41,References!$A$2:$B$11,2,FALSE)</f>
        <v>ARNB AB Equity</v>
      </c>
      <c r="C41" s="9" t="str">
        <f t="shared" si="1"/>
        <v>Dividend Payout Ratio</v>
      </c>
      <c r="D41" s="9" t="s">
        <v>159</v>
      </c>
      <c r="E41" s="8" t="str">
        <f>_xll.BDH($B41,$D41,"CQ1 2010","","Dir=H","Per=Y","Days=A","Dts=H")</f>
        <v>#N/A Connection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</row>
    <row r="42" spans="1:59" x14ac:dyDescent="0.35">
      <c r="A42" s="6" t="s">
        <v>18</v>
      </c>
      <c r="B42" s="6" t="str">
        <f>VLOOKUP(A42,References!$A$2:$B$11,2,FALSE)</f>
        <v>RIBL AB Equity</v>
      </c>
      <c r="C42" s="6" t="str">
        <f t="shared" ref="C42:C51" si="5">C92</f>
        <v>Operating Margin</v>
      </c>
      <c r="D42" s="6" t="s">
        <v>153</v>
      </c>
      <c r="E42" s="8" t="str">
        <f>_xll.BDH($B42,$D42,"CQ1 2010","","Dir=H","Per=Y","Days=A","Dts=H")</f>
        <v>#N/A Connection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</row>
    <row r="43" spans="1:59" x14ac:dyDescent="0.35">
      <c r="A43" s="6" t="str">
        <f>A42</f>
        <v>Riyad</v>
      </c>
      <c r="B43" s="6" t="str">
        <f>VLOOKUP(A43,References!$A$2:$B$11,2,FALSE)</f>
        <v>RIBL AB Equity</v>
      </c>
      <c r="C43" s="6" t="str">
        <f t="shared" si="5"/>
        <v>Profit Margin</v>
      </c>
      <c r="D43" s="6" t="s">
        <v>51</v>
      </c>
      <c r="E43" s="8" t="str">
        <f>_xll.BDH($B43,$D43,"CQ1 2010","","Dir=H","Per=Y","Days=A","Dts=H")</f>
        <v>#N/A Connection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</row>
    <row r="44" spans="1:59" x14ac:dyDescent="0.35">
      <c r="A44" s="6" t="str">
        <f t="shared" ref="A44:A51" si="6">A43</f>
        <v>Riyad</v>
      </c>
      <c r="B44" s="6" t="str">
        <f>VLOOKUP(A44,References!$A$2:$B$11,2,FALSE)</f>
        <v>RIBL AB Equity</v>
      </c>
      <c r="C44" s="6" t="str">
        <f t="shared" si="5"/>
        <v>Net Interest Margin (NIM)</v>
      </c>
      <c r="D44" s="6" t="s">
        <v>52</v>
      </c>
      <c r="E44" s="8" t="str">
        <f>_xll.BDH($B44,$D44,"CQ1 2010","","Dir=H","Per=Y","Days=A","Dts=H")</f>
        <v>#N/A Connection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</row>
    <row r="45" spans="1:59" x14ac:dyDescent="0.35">
      <c r="A45" s="6" t="str">
        <f t="shared" si="6"/>
        <v>Riyad</v>
      </c>
      <c r="B45" s="6" t="str">
        <f>VLOOKUP(A45,References!$A$2:$B$11,2,FALSE)</f>
        <v>RIBL AB Equity</v>
      </c>
      <c r="C45" s="6" t="str">
        <f t="shared" si="5"/>
        <v>Sales per Employee</v>
      </c>
      <c r="D45" s="6" t="s">
        <v>154</v>
      </c>
      <c r="E45" s="8" t="str">
        <f>_xll.BDH($B45,$D45,"CQ1 2010","","Dir=H","Per=Y","Days=A","Dts=H")</f>
        <v>#N/A Connection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</row>
    <row r="46" spans="1:59" x14ac:dyDescent="0.35">
      <c r="A46" s="6" t="str">
        <f t="shared" si="6"/>
        <v>Riyad</v>
      </c>
      <c r="B46" s="6" t="str">
        <f>VLOOKUP(A46,References!$A$2:$B$11,2,FALSE)</f>
        <v>RIBL AB Equity</v>
      </c>
      <c r="C46" s="6" t="str">
        <f t="shared" si="5"/>
        <v>Efficiency Ratio</v>
      </c>
      <c r="D46" s="6" t="s">
        <v>50</v>
      </c>
      <c r="E46" s="8" t="str">
        <f>_xll.BDH($B46,$D46,"CQ1 2010","","Dir=H","Per=Y","Days=A","Dts=H")</f>
        <v>#N/A Connection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</row>
    <row r="47" spans="1:59" x14ac:dyDescent="0.35">
      <c r="A47" s="6" t="str">
        <f t="shared" si="6"/>
        <v>Riyad</v>
      </c>
      <c r="B47" s="6" t="str">
        <f>VLOOKUP(A47,References!$A$2:$B$11,2,FALSE)</f>
        <v>RIBL AB Equity</v>
      </c>
      <c r="C47" s="6" t="str">
        <f t="shared" si="5"/>
        <v>Tier 1 Capital Ratio</v>
      </c>
      <c r="D47" s="6" t="s">
        <v>155</v>
      </c>
      <c r="E47" s="8" t="str">
        <f>_xll.BDH($B47,$D47,"CQ1 2010","","Dir=H","Per=Y","Days=A","Dts=H")</f>
        <v>#N/A Connection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</row>
    <row r="48" spans="1:59" x14ac:dyDescent="0.35">
      <c r="A48" s="6" t="str">
        <f t="shared" si="6"/>
        <v>Riyad</v>
      </c>
      <c r="B48" s="6" t="str">
        <f>VLOOKUP(A48,References!$A$2:$B$11,2,FALSE)</f>
        <v>RIBL AB Equity</v>
      </c>
      <c r="C48" s="6" t="str">
        <f t="shared" si="5"/>
        <v>Number of Employees</v>
      </c>
      <c r="D48" s="6" t="s">
        <v>156</v>
      </c>
      <c r="E48" s="8" t="str">
        <f>_xll.BDH($B48,$D48,"CQ1 2010","","Dir=H","Per=Y","Days=A","Dts=H")</f>
        <v>#N/A Connection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</row>
    <row r="49" spans="1:59" x14ac:dyDescent="0.35">
      <c r="A49" s="6" t="str">
        <f t="shared" si="6"/>
        <v>Riyad</v>
      </c>
      <c r="B49" s="6" t="str">
        <f>VLOOKUP(A49,References!$A$2:$B$11,2,FALSE)</f>
        <v>RIBL AB Equity</v>
      </c>
      <c r="C49" s="6" t="str">
        <f t="shared" si="5"/>
        <v>Return on Equity</v>
      </c>
      <c r="D49" s="6" t="s">
        <v>157</v>
      </c>
      <c r="E49" s="8" t="str">
        <f>_xll.BDH($B49,$D49,"CQ1 2010","","Dir=H","Per=Y","Days=A","Dts=H")</f>
        <v>#N/A Connection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</row>
    <row r="50" spans="1:59" x14ac:dyDescent="0.35">
      <c r="A50" s="6" t="str">
        <f t="shared" si="6"/>
        <v>Riyad</v>
      </c>
      <c r="B50" s="6" t="str">
        <f>VLOOKUP(A50,References!$A$2:$B$11,2,FALSE)</f>
        <v>RIBL AB Equity</v>
      </c>
      <c r="C50" s="6" t="str">
        <f t="shared" si="5"/>
        <v>Return on Assets</v>
      </c>
      <c r="D50" s="6" t="s">
        <v>158</v>
      </c>
      <c r="E50" s="8" t="str">
        <f>_xll.BDH($B50,$D50,"CQ1 2010","","Dir=H","Per=Y","Days=A","Dts=H")</f>
        <v>#N/A Connection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</row>
    <row r="51" spans="1:59" x14ac:dyDescent="0.35">
      <c r="A51" s="6" t="str">
        <f t="shared" si="6"/>
        <v>Riyad</v>
      </c>
      <c r="B51" s="6" t="str">
        <f>VLOOKUP(A51,References!$A$2:$B$11,2,FALSE)</f>
        <v>RIBL AB Equity</v>
      </c>
      <c r="C51" s="6" t="str">
        <f t="shared" si="5"/>
        <v>Dividend Payout Ratio</v>
      </c>
      <c r="D51" s="6" t="s">
        <v>159</v>
      </c>
      <c r="E51" s="8" t="str">
        <f>_xll.BDH($B51,$D51,"CQ1 2010","","Dir=H","Per=Y","Days=A","Dts=H")</f>
        <v>#N/A Connection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</row>
    <row r="52" spans="1:59" x14ac:dyDescent="0.35">
      <c r="A52" s="9" t="s">
        <v>20</v>
      </c>
      <c r="B52" s="9" t="str">
        <f>VLOOKUP(A52,References!$A$2:$B$11,2,FALSE)</f>
        <v>RJHI AB Equity</v>
      </c>
      <c r="C52" s="9" t="str">
        <f t="shared" ref="C52:C61" si="7">C32</f>
        <v>Operating Margin</v>
      </c>
      <c r="D52" s="9" t="s">
        <v>153</v>
      </c>
      <c r="E52" s="8" t="str">
        <f>_xll.BDH($B52,$D52,"CQ1 2010","","Dir=H","Per=Y","Days=A","Dts=H")</f>
        <v>#N/A Connection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</row>
    <row r="53" spans="1:59" x14ac:dyDescent="0.35">
      <c r="A53" s="9" t="str">
        <f>A52</f>
        <v>Rajhi</v>
      </c>
      <c r="B53" s="9" t="str">
        <f>VLOOKUP(A53,References!$A$2:$B$11,2,FALSE)</f>
        <v>RJHI AB Equity</v>
      </c>
      <c r="C53" s="9" t="str">
        <f t="shared" si="7"/>
        <v>Profit Margin</v>
      </c>
      <c r="D53" s="9" t="s">
        <v>51</v>
      </c>
      <c r="E53" s="8" t="str">
        <f>_xll.BDH($B53,$D53,"CQ1 2010","","Dir=H","Per=Y","Days=A","Dts=H")</f>
        <v>#N/A Connection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</row>
    <row r="54" spans="1:59" x14ac:dyDescent="0.35">
      <c r="A54" s="9" t="str">
        <f t="shared" ref="A54:A61" si="8">A53</f>
        <v>Rajhi</v>
      </c>
      <c r="B54" s="9" t="str">
        <f>VLOOKUP(A54,References!$A$2:$B$11,2,FALSE)</f>
        <v>RJHI AB Equity</v>
      </c>
      <c r="C54" s="9" t="str">
        <f t="shared" si="7"/>
        <v>Net Interest Margin (NIM)</v>
      </c>
      <c r="D54" s="9" t="s">
        <v>52</v>
      </c>
      <c r="E54" s="8" t="str">
        <f>_xll.BDH($B54,$D54,"CQ1 2010","","Dir=H","Per=Y","Days=A","Dts=H")</f>
        <v>#N/A Connection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</row>
    <row r="55" spans="1:59" x14ac:dyDescent="0.35">
      <c r="A55" s="9" t="str">
        <f t="shared" si="8"/>
        <v>Rajhi</v>
      </c>
      <c r="B55" s="9" t="str">
        <f>VLOOKUP(A55,References!$A$2:$B$11,2,FALSE)</f>
        <v>RJHI AB Equity</v>
      </c>
      <c r="C55" s="9" t="str">
        <f t="shared" si="7"/>
        <v>Sales per Employee</v>
      </c>
      <c r="D55" s="9" t="s">
        <v>154</v>
      </c>
      <c r="E55" s="8" t="str">
        <f>_xll.BDH($B55,$D55,"CQ1 2010","","Dir=H","Per=Y","Days=A","Dts=H")</f>
        <v>#N/A Connection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</row>
    <row r="56" spans="1:59" x14ac:dyDescent="0.35">
      <c r="A56" s="9" t="str">
        <f t="shared" si="8"/>
        <v>Rajhi</v>
      </c>
      <c r="B56" s="9" t="str">
        <f>VLOOKUP(A56,References!$A$2:$B$11,2,FALSE)</f>
        <v>RJHI AB Equity</v>
      </c>
      <c r="C56" s="9" t="str">
        <f t="shared" si="7"/>
        <v>Efficiency Ratio</v>
      </c>
      <c r="D56" s="9" t="s">
        <v>50</v>
      </c>
      <c r="E56" s="8" t="str">
        <f>_xll.BDH($B56,$D56,"CQ1 2010","","Dir=H","Per=Y","Days=A","Dts=H")</f>
        <v>#N/A Connection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</row>
    <row r="57" spans="1:59" x14ac:dyDescent="0.35">
      <c r="A57" s="9" t="str">
        <f t="shared" si="8"/>
        <v>Rajhi</v>
      </c>
      <c r="B57" s="9" t="str">
        <f>VLOOKUP(A57,References!$A$2:$B$11,2,FALSE)</f>
        <v>RJHI AB Equity</v>
      </c>
      <c r="C57" s="9" t="str">
        <f t="shared" si="7"/>
        <v>Tier 1 Capital Ratio</v>
      </c>
      <c r="D57" s="9" t="s">
        <v>155</v>
      </c>
      <c r="E57" s="8" t="str">
        <f>_xll.BDH($B57,$D57,"CQ1 2010","","Dir=H","Per=Y","Days=A","Dts=H")</f>
        <v>#N/A Connection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</row>
    <row r="58" spans="1:59" x14ac:dyDescent="0.35">
      <c r="A58" s="9" t="str">
        <f t="shared" si="8"/>
        <v>Rajhi</v>
      </c>
      <c r="B58" s="9" t="str">
        <f>VLOOKUP(A58,References!$A$2:$B$11,2,FALSE)</f>
        <v>RJHI AB Equity</v>
      </c>
      <c r="C58" s="9" t="str">
        <f t="shared" si="7"/>
        <v>Number of Employees</v>
      </c>
      <c r="D58" s="9" t="s">
        <v>156</v>
      </c>
      <c r="E58" s="8" t="str">
        <f>_xll.BDH($B58,$D58,"CQ1 2010","","Dir=H","Per=Y","Days=A","Dts=H")</f>
        <v>#N/A Connection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</row>
    <row r="59" spans="1:59" x14ac:dyDescent="0.35">
      <c r="A59" s="9" t="str">
        <f t="shared" si="8"/>
        <v>Rajhi</v>
      </c>
      <c r="B59" s="9" t="str">
        <f>VLOOKUP(A59,References!$A$2:$B$11,2,FALSE)</f>
        <v>RJHI AB Equity</v>
      </c>
      <c r="C59" s="9" t="str">
        <f t="shared" si="7"/>
        <v>Return on Equity</v>
      </c>
      <c r="D59" s="9" t="s">
        <v>157</v>
      </c>
      <c r="E59" s="8" t="str">
        <f>_xll.BDH($B59,$D59,"CQ1 2010","","Dir=H","Per=Y","Days=A","Dts=H")</f>
        <v>#N/A Connection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</row>
    <row r="60" spans="1:59" x14ac:dyDescent="0.35">
      <c r="A60" s="9" t="str">
        <f t="shared" si="8"/>
        <v>Rajhi</v>
      </c>
      <c r="B60" s="9" t="str">
        <f>VLOOKUP(A60,References!$A$2:$B$11,2,FALSE)</f>
        <v>RJHI AB Equity</v>
      </c>
      <c r="C60" s="9" t="str">
        <f t="shared" si="7"/>
        <v>Return on Assets</v>
      </c>
      <c r="D60" s="9" t="s">
        <v>158</v>
      </c>
      <c r="E60" s="8" t="str">
        <f>_xll.BDH($B60,$D60,"CQ1 2010","","Dir=H","Per=Y","Days=A","Dts=H")</f>
        <v>#N/A Connection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</row>
    <row r="61" spans="1:59" x14ac:dyDescent="0.35">
      <c r="A61" s="9" t="str">
        <f t="shared" si="8"/>
        <v>Rajhi</v>
      </c>
      <c r="B61" s="9" t="str">
        <f>VLOOKUP(A61,References!$A$2:$B$11,2,FALSE)</f>
        <v>RJHI AB Equity</v>
      </c>
      <c r="C61" s="9" t="str">
        <f t="shared" si="7"/>
        <v>Dividend Payout Ratio</v>
      </c>
      <c r="D61" s="9" t="s">
        <v>159</v>
      </c>
      <c r="E61" s="8" t="str">
        <f>_xll.BDH($B61,$D61,"CQ1 2010","","Dir=H","Per=Y","Days=A","Dts=H")</f>
        <v>#N/A Connection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</row>
    <row r="62" spans="1:59" x14ac:dyDescent="0.35">
      <c r="A62" s="6" t="s">
        <v>15</v>
      </c>
      <c r="B62" s="6" t="str">
        <f>VLOOKUP(A62,References!$A$2:$B$11,2,FALSE)</f>
        <v>SNB AB Equity</v>
      </c>
      <c r="C62" s="6" t="str">
        <f t="shared" si="1"/>
        <v>Operating Margin</v>
      </c>
      <c r="D62" s="6" t="s">
        <v>153</v>
      </c>
      <c r="E62" s="8" t="str">
        <f>_xll.BDH($B62,$D62,"CQ1 2010","","Dir=H","Per=Y","Days=A","Dts=H")</f>
        <v>#N/A Connection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</row>
    <row r="63" spans="1:59" x14ac:dyDescent="0.35">
      <c r="A63" s="6" t="str">
        <f>A62</f>
        <v>SNB</v>
      </c>
      <c r="B63" s="6" t="str">
        <f>VLOOKUP(A63,References!$A$2:$B$11,2,FALSE)</f>
        <v>SNB AB Equity</v>
      </c>
      <c r="C63" s="6" t="str">
        <f t="shared" si="1"/>
        <v>Profit Margin</v>
      </c>
      <c r="D63" s="6" t="s">
        <v>51</v>
      </c>
      <c r="E63" s="8" t="str">
        <f>_xll.BDH($B63,$D63,"CQ1 2010","","Dir=H","Per=Y","Days=A","Dts=H")</f>
        <v>#N/A Connection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</row>
    <row r="64" spans="1:59" x14ac:dyDescent="0.35">
      <c r="A64" s="6" t="str">
        <f t="shared" ref="A64:A71" si="9">A63</f>
        <v>SNB</v>
      </c>
      <c r="B64" s="6" t="str">
        <f>VLOOKUP(A64,References!$A$2:$B$11,2,FALSE)</f>
        <v>SNB AB Equity</v>
      </c>
      <c r="C64" s="6" t="str">
        <f t="shared" si="1"/>
        <v>Net Interest Margin (NIM)</v>
      </c>
      <c r="D64" s="6" t="s">
        <v>52</v>
      </c>
      <c r="E64" s="8" t="str">
        <f>_xll.BDH($B64,$D64,"CQ1 2010","","Dir=H","Per=Y","Days=A","Dts=H")</f>
        <v>#N/A Connection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</row>
    <row r="65" spans="1:59" x14ac:dyDescent="0.35">
      <c r="A65" s="6" t="str">
        <f t="shared" si="9"/>
        <v>SNB</v>
      </c>
      <c r="B65" s="6" t="str">
        <f>VLOOKUP(A65,References!$A$2:$B$11,2,FALSE)</f>
        <v>SNB AB Equity</v>
      </c>
      <c r="C65" s="6" t="str">
        <f t="shared" si="1"/>
        <v>Sales per Employee</v>
      </c>
      <c r="D65" s="6" t="s">
        <v>154</v>
      </c>
      <c r="E65" s="8" t="str">
        <f>_xll.BDH($B65,$D65,"CQ1 2010","","Dir=H","Per=Y","Days=A","Dts=H")</f>
        <v>#N/A Connection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</row>
    <row r="66" spans="1:59" x14ac:dyDescent="0.35">
      <c r="A66" s="6" t="str">
        <f t="shared" si="9"/>
        <v>SNB</v>
      </c>
      <c r="B66" s="6" t="str">
        <f>VLOOKUP(A66,References!$A$2:$B$11,2,FALSE)</f>
        <v>SNB AB Equity</v>
      </c>
      <c r="C66" s="6" t="str">
        <f t="shared" si="1"/>
        <v>Efficiency Ratio</v>
      </c>
      <c r="D66" s="6" t="s">
        <v>50</v>
      </c>
      <c r="E66" s="8" t="str">
        <f>_xll.BDH($B66,$D66,"CQ1 2010","","Dir=H","Per=Y","Days=A","Dts=H")</f>
        <v>#N/A Connection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</row>
    <row r="67" spans="1:59" x14ac:dyDescent="0.35">
      <c r="A67" s="6" t="str">
        <f t="shared" si="9"/>
        <v>SNB</v>
      </c>
      <c r="B67" s="6" t="str">
        <f>VLOOKUP(A67,References!$A$2:$B$11,2,FALSE)</f>
        <v>SNB AB Equity</v>
      </c>
      <c r="C67" s="6" t="str">
        <f t="shared" si="1"/>
        <v>Tier 1 Capital Ratio</v>
      </c>
      <c r="D67" s="6" t="s">
        <v>155</v>
      </c>
      <c r="E67" s="8" t="str">
        <f>_xll.BDH($B67,$D67,"CQ1 2010","","Dir=H","Per=Y","Days=A","Dts=H")</f>
        <v>#N/A Connection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</row>
    <row r="68" spans="1:59" x14ac:dyDescent="0.35">
      <c r="A68" s="6" t="str">
        <f t="shared" si="9"/>
        <v>SNB</v>
      </c>
      <c r="B68" s="6" t="str">
        <f>VLOOKUP(A68,References!$A$2:$B$11,2,FALSE)</f>
        <v>SNB AB Equity</v>
      </c>
      <c r="C68" s="6" t="str">
        <f t="shared" si="1"/>
        <v>Number of Employees</v>
      </c>
      <c r="D68" s="6" t="s">
        <v>156</v>
      </c>
      <c r="E68" s="8" t="str">
        <f>_xll.BDH($B68,$D68,"CQ1 2010","","Dir=H","Per=Y","Days=A","Dts=H")</f>
        <v>#N/A Connection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</row>
    <row r="69" spans="1:59" x14ac:dyDescent="0.35">
      <c r="A69" s="6" t="str">
        <f t="shared" si="9"/>
        <v>SNB</v>
      </c>
      <c r="B69" s="6" t="str">
        <f>VLOOKUP(A69,References!$A$2:$B$11,2,FALSE)</f>
        <v>SNB AB Equity</v>
      </c>
      <c r="C69" s="6" t="str">
        <f t="shared" si="1"/>
        <v>Return on Equity</v>
      </c>
      <c r="D69" s="6" t="s">
        <v>157</v>
      </c>
      <c r="E69" s="8" t="str">
        <f>_xll.BDH($B69,$D69,"CQ1 2010","","Dir=H","Per=Y","Days=A","Dts=H")</f>
        <v>#N/A Connection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</row>
    <row r="70" spans="1:59" x14ac:dyDescent="0.35">
      <c r="A70" s="6" t="str">
        <f t="shared" si="9"/>
        <v>SNB</v>
      </c>
      <c r="B70" s="6" t="str">
        <f>VLOOKUP(A70,References!$A$2:$B$11,2,FALSE)</f>
        <v>SNB AB Equity</v>
      </c>
      <c r="C70" s="6" t="str">
        <f t="shared" si="1"/>
        <v>Return on Assets</v>
      </c>
      <c r="D70" s="6" t="s">
        <v>158</v>
      </c>
      <c r="E70" s="8" t="str">
        <f>_xll.BDH($B70,$D70,"CQ1 2010","","Dir=H","Per=Y","Days=A","Dts=H")</f>
        <v>#N/A Connection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</row>
    <row r="71" spans="1:59" x14ac:dyDescent="0.35">
      <c r="A71" s="6" t="str">
        <f t="shared" si="9"/>
        <v>SNB</v>
      </c>
      <c r="B71" s="6" t="str">
        <f>VLOOKUP(A71,References!$A$2:$B$11,2,FALSE)</f>
        <v>SNB AB Equity</v>
      </c>
      <c r="C71" s="6" t="str">
        <f t="shared" si="1"/>
        <v>Dividend Payout Ratio</v>
      </c>
      <c r="D71" s="6" t="s">
        <v>159</v>
      </c>
      <c r="E71" s="8" t="str">
        <f>_xll.BDH($B71,$D71,"CQ1 2010","","Dir=H","Per=Y","Days=A","Dts=H")</f>
        <v>#N/A Connection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</row>
    <row r="72" spans="1:59" x14ac:dyDescent="0.35">
      <c r="A72" s="9" t="s">
        <v>21</v>
      </c>
      <c r="B72" s="9" t="str">
        <f>VLOOKUP(A72,References!$A$2:$B$11,2,FALSE)</f>
        <v>SIBC AB Equity</v>
      </c>
      <c r="C72" s="9" t="str">
        <f t="shared" si="1"/>
        <v>Operating Margin</v>
      </c>
      <c r="D72" s="9" t="s">
        <v>153</v>
      </c>
      <c r="E72" s="8" t="str">
        <f>_xll.BDH($B72,$D72,"CQ1 2010","","Dir=H","Per=Y","Days=A","Dts=H")</f>
        <v>#N/A Connection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</row>
    <row r="73" spans="1:59" x14ac:dyDescent="0.35">
      <c r="A73" s="9" t="str">
        <f>A72</f>
        <v>SAIB</v>
      </c>
      <c r="B73" s="9" t="str">
        <f>VLOOKUP(A73,References!$A$2:$B$11,2,FALSE)</f>
        <v>SIBC AB Equity</v>
      </c>
      <c r="C73" s="9" t="str">
        <f t="shared" si="1"/>
        <v>Profit Margin</v>
      </c>
      <c r="D73" s="9" t="s">
        <v>51</v>
      </c>
      <c r="E73" s="8" t="str">
        <f>_xll.BDH($B73,$D73,"CQ1 2010","","Dir=H","Per=Y","Days=A","Dts=H")</f>
        <v>#N/A Connection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</row>
    <row r="74" spans="1:59" x14ac:dyDescent="0.35">
      <c r="A74" s="9" t="str">
        <f t="shared" ref="A74:A81" si="10">A73</f>
        <v>SAIB</v>
      </c>
      <c r="B74" s="9" t="str">
        <f>VLOOKUP(A74,References!$A$2:$B$11,2,FALSE)</f>
        <v>SIBC AB Equity</v>
      </c>
      <c r="C74" s="9" t="str">
        <f t="shared" si="1"/>
        <v>Net Interest Margin (NIM)</v>
      </c>
      <c r="D74" s="9" t="s">
        <v>52</v>
      </c>
      <c r="E74" s="8" t="str">
        <f>_xll.BDH($B74,$D74,"CQ1 2010","","Dir=H","Per=Y","Days=A","Dts=H")</f>
        <v>#N/A Connection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</row>
    <row r="75" spans="1:59" x14ac:dyDescent="0.35">
      <c r="A75" s="9" t="str">
        <f t="shared" si="10"/>
        <v>SAIB</v>
      </c>
      <c r="B75" s="9" t="str">
        <f>VLOOKUP(A75,References!$A$2:$B$11,2,FALSE)</f>
        <v>SIBC AB Equity</v>
      </c>
      <c r="C75" s="9" t="str">
        <f t="shared" si="1"/>
        <v>Sales per Employee</v>
      </c>
      <c r="D75" s="9" t="s">
        <v>154</v>
      </c>
      <c r="E75" s="8" t="str">
        <f>_xll.BDH($B75,$D75,"CQ1 2010","","Dir=H","Per=Y","Days=A","Dts=H")</f>
        <v>#N/A Connection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</row>
    <row r="76" spans="1:59" x14ac:dyDescent="0.35">
      <c r="A76" s="9" t="str">
        <f t="shared" si="10"/>
        <v>SAIB</v>
      </c>
      <c r="B76" s="9" t="str">
        <f>VLOOKUP(A76,References!$A$2:$B$11,2,FALSE)</f>
        <v>SIBC AB Equity</v>
      </c>
      <c r="C76" s="9" t="str">
        <f t="shared" si="1"/>
        <v>Efficiency Ratio</v>
      </c>
      <c r="D76" s="9" t="s">
        <v>50</v>
      </c>
      <c r="E76" s="8" t="str">
        <f>_xll.BDH($B76,$D76,"CQ1 2010","","Dir=H","Per=Y","Days=A","Dts=H")</f>
        <v>#N/A Connection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</row>
    <row r="77" spans="1:59" x14ac:dyDescent="0.35">
      <c r="A77" s="9" t="str">
        <f t="shared" si="10"/>
        <v>SAIB</v>
      </c>
      <c r="B77" s="9" t="str">
        <f>VLOOKUP(A77,References!$A$2:$B$11,2,FALSE)</f>
        <v>SIBC AB Equity</v>
      </c>
      <c r="C77" s="9" t="str">
        <f t="shared" si="1"/>
        <v>Tier 1 Capital Ratio</v>
      </c>
      <c r="D77" s="9" t="s">
        <v>155</v>
      </c>
      <c r="E77" s="8" t="str">
        <f>_xll.BDH($B77,$D77,"CQ1 2010","","Dir=H","Per=Y","Days=A","Dts=H")</f>
        <v>#N/A Connection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</row>
    <row r="78" spans="1:59" x14ac:dyDescent="0.35">
      <c r="A78" s="9" t="str">
        <f t="shared" si="10"/>
        <v>SAIB</v>
      </c>
      <c r="B78" s="9" t="str">
        <f>VLOOKUP(A78,References!$A$2:$B$11,2,FALSE)</f>
        <v>SIBC AB Equity</v>
      </c>
      <c r="C78" s="9" t="str">
        <f t="shared" si="1"/>
        <v>Number of Employees</v>
      </c>
      <c r="D78" s="9" t="s">
        <v>156</v>
      </c>
      <c r="E78" s="8" t="str">
        <f>_xll.BDH($B78,$D78,"CQ1 2010","","Dir=H","Per=Y","Days=A","Dts=H")</f>
        <v>#N/A Connection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</row>
    <row r="79" spans="1:59" x14ac:dyDescent="0.35">
      <c r="A79" s="9" t="str">
        <f t="shared" si="10"/>
        <v>SAIB</v>
      </c>
      <c r="B79" s="9" t="str">
        <f>VLOOKUP(A79,References!$A$2:$B$11,2,FALSE)</f>
        <v>SIBC AB Equity</v>
      </c>
      <c r="C79" s="9" t="str">
        <f t="shared" si="1"/>
        <v>Return on Equity</v>
      </c>
      <c r="D79" s="9" t="s">
        <v>157</v>
      </c>
      <c r="E79" s="8" t="str">
        <f>_xll.BDH($B79,$D79,"CQ1 2010","","Dir=H","Per=Y","Days=A","Dts=H")</f>
        <v>#N/A Connection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</row>
    <row r="80" spans="1:59" x14ac:dyDescent="0.35">
      <c r="A80" s="9" t="str">
        <f t="shared" si="10"/>
        <v>SAIB</v>
      </c>
      <c r="B80" s="9" t="str">
        <f>VLOOKUP(A80,References!$A$2:$B$11,2,FALSE)</f>
        <v>SIBC AB Equity</v>
      </c>
      <c r="C80" s="9" t="str">
        <f t="shared" si="1"/>
        <v>Return on Assets</v>
      </c>
      <c r="D80" s="9" t="s">
        <v>158</v>
      </c>
      <c r="E80" s="8" t="str">
        <f>_xll.BDH($B80,$D80,"CQ1 2010","","Dir=H","Per=Y","Days=A","Dts=H")</f>
        <v>#N/A Connection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</row>
    <row r="81" spans="1:59" x14ac:dyDescent="0.35">
      <c r="A81" s="9" t="str">
        <f t="shared" si="10"/>
        <v>SAIB</v>
      </c>
      <c r="B81" s="9" t="str">
        <f>VLOOKUP(A81,References!$A$2:$B$11,2,FALSE)</f>
        <v>SIBC AB Equity</v>
      </c>
      <c r="C81" s="9" t="str">
        <f t="shared" si="1"/>
        <v>Dividend Payout Ratio</v>
      </c>
      <c r="D81" s="9" t="s">
        <v>159</v>
      </c>
      <c r="E81" s="8" t="str">
        <f>_xll.BDH($B81,$D81,"CQ1 2010","","Dir=H","Per=Y","Days=A","Dts=H")</f>
        <v>#N/A Connection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</row>
    <row r="82" spans="1:59" x14ac:dyDescent="0.35">
      <c r="A82" s="6" t="s">
        <v>22</v>
      </c>
      <c r="B82" s="6" t="str">
        <f>VLOOKUP(A82,References!$A$2:$B$11,2,FALSE)</f>
        <v>BJAZ AB Equity</v>
      </c>
      <c r="C82" s="6" t="str">
        <f t="shared" si="1"/>
        <v>Operating Margin</v>
      </c>
      <c r="D82" s="6" t="s">
        <v>153</v>
      </c>
      <c r="E82" s="8" t="str">
        <f>_xll.BDH($B82,$D82,"CQ1 2010","","Dir=H","Per=Y","Days=A","Dts=H")</f>
        <v>#N/A Connection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</row>
    <row r="83" spans="1:59" x14ac:dyDescent="0.35">
      <c r="A83" s="6" t="str">
        <f>A82</f>
        <v>Aljazira</v>
      </c>
      <c r="B83" s="6" t="str">
        <f>VLOOKUP(A83,References!$A$2:$B$11,2,FALSE)</f>
        <v>BJAZ AB Equity</v>
      </c>
      <c r="C83" s="6" t="str">
        <f t="shared" si="1"/>
        <v>Profit Margin</v>
      </c>
      <c r="D83" s="6" t="s">
        <v>51</v>
      </c>
      <c r="E83" s="8" t="str">
        <f>_xll.BDH($B83,$D83,"CQ1 2010","","Dir=H","Per=Y","Days=A","Dts=H")</f>
        <v>#N/A Connection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</row>
    <row r="84" spans="1:59" x14ac:dyDescent="0.35">
      <c r="A84" s="6" t="str">
        <f t="shared" ref="A84:A91" si="11">A83</f>
        <v>Aljazira</v>
      </c>
      <c r="B84" s="6" t="str">
        <f>VLOOKUP(A84,References!$A$2:$B$11,2,FALSE)</f>
        <v>BJAZ AB Equity</v>
      </c>
      <c r="C84" s="6" t="str">
        <f t="shared" si="1"/>
        <v>Net Interest Margin (NIM)</v>
      </c>
      <c r="D84" s="6" t="s">
        <v>52</v>
      </c>
      <c r="E84" s="8" t="str">
        <f>_xll.BDH($B84,$D84,"CQ1 2010","","Dir=H","Per=Y","Days=A","Dts=H")</f>
        <v>#N/A Connection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</row>
    <row r="85" spans="1:59" x14ac:dyDescent="0.35">
      <c r="A85" s="6" t="str">
        <f t="shared" si="11"/>
        <v>Aljazira</v>
      </c>
      <c r="B85" s="6" t="str">
        <f>VLOOKUP(A85,References!$A$2:$B$11,2,FALSE)</f>
        <v>BJAZ AB Equity</v>
      </c>
      <c r="C85" s="6" t="str">
        <f t="shared" si="1"/>
        <v>Sales per Employee</v>
      </c>
      <c r="D85" s="6" t="s">
        <v>154</v>
      </c>
      <c r="E85" s="8" t="str">
        <f>_xll.BDH($B85,$D85,"CQ1 2010","","Dir=H","Per=Y","Days=A","Dts=H")</f>
        <v>#N/A Connection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</row>
    <row r="86" spans="1:59" x14ac:dyDescent="0.35">
      <c r="A86" s="6" t="str">
        <f t="shared" si="11"/>
        <v>Aljazira</v>
      </c>
      <c r="B86" s="6" t="str">
        <f>VLOOKUP(A86,References!$A$2:$B$11,2,FALSE)</f>
        <v>BJAZ AB Equity</v>
      </c>
      <c r="C86" s="6" t="str">
        <f t="shared" si="1"/>
        <v>Efficiency Ratio</v>
      </c>
      <c r="D86" s="6" t="s">
        <v>50</v>
      </c>
      <c r="E86" s="8" t="str">
        <f>_xll.BDH($B86,$D86,"CQ1 2010","","Dir=H","Per=Y","Days=A","Dts=H")</f>
        <v>#N/A Connection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</row>
    <row r="87" spans="1:59" x14ac:dyDescent="0.35">
      <c r="A87" s="6" t="str">
        <f t="shared" si="11"/>
        <v>Aljazira</v>
      </c>
      <c r="B87" s="6" t="str">
        <f>VLOOKUP(A87,References!$A$2:$B$11,2,FALSE)</f>
        <v>BJAZ AB Equity</v>
      </c>
      <c r="C87" s="6" t="str">
        <f t="shared" ref="C87:C101" si="12">C77</f>
        <v>Tier 1 Capital Ratio</v>
      </c>
      <c r="D87" s="6" t="s">
        <v>155</v>
      </c>
      <c r="E87" s="8" t="str">
        <f>_xll.BDH($B87,$D87,"CQ1 2010","","Dir=H","Per=Y","Days=A","Dts=H")</f>
        <v>#N/A Connection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</row>
    <row r="88" spans="1:59" x14ac:dyDescent="0.35">
      <c r="A88" s="6" t="str">
        <f t="shared" si="11"/>
        <v>Aljazira</v>
      </c>
      <c r="B88" s="6" t="str">
        <f>VLOOKUP(A88,References!$A$2:$B$11,2,FALSE)</f>
        <v>BJAZ AB Equity</v>
      </c>
      <c r="C88" s="6" t="str">
        <f t="shared" si="12"/>
        <v>Number of Employees</v>
      </c>
      <c r="D88" s="6" t="s">
        <v>156</v>
      </c>
      <c r="E88" s="8" t="str">
        <f>_xll.BDH($B88,$D88,"CQ1 2010","","Dir=H","Per=Y","Days=A","Dts=H")</f>
        <v>#N/A Connection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</row>
    <row r="89" spans="1:59" x14ac:dyDescent="0.35">
      <c r="A89" s="6" t="str">
        <f t="shared" si="11"/>
        <v>Aljazira</v>
      </c>
      <c r="B89" s="6" t="str">
        <f>VLOOKUP(A89,References!$A$2:$B$11,2,FALSE)</f>
        <v>BJAZ AB Equity</v>
      </c>
      <c r="C89" s="6" t="str">
        <f t="shared" si="12"/>
        <v>Return on Equity</v>
      </c>
      <c r="D89" s="6" t="s">
        <v>157</v>
      </c>
      <c r="E89" s="8" t="str">
        <f>_xll.BDH($B89,$D89,"CQ1 2010","","Dir=H","Per=Y","Days=A","Dts=H")</f>
        <v>#N/A Connection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</row>
    <row r="90" spans="1:59" x14ac:dyDescent="0.35">
      <c r="A90" s="6" t="str">
        <f t="shared" si="11"/>
        <v>Aljazira</v>
      </c>
      <c r="B90" s="6" t="str">
        <f>VLOOKUP(A90,References!$A$2:$B$11,2,FALSE)</f>
        <v>BJAZ AB Equity</v>
      </c>
      <c r="C90" s="6" t="str">
        <f t="shared" si="12"/>
        <v>Return on Assets</v>
      </c>
      <c r="D90" s="6" t="s">
        <v>158</v>
      </c>
      <c r="E90" s="8" t="str">
        <f>_xll.BDH($B90,$D90,"CQ1 2010","","Dir=H","Per=Y","Days=A","Dts=H")</f>
        <v>#N/A Connection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</row>
    <row r="91" spans="1:59" x14ac:dyDescent="0.35">
      <c r="A91" s="6" t="str">
        <f t="shared" si="11"/>
        <v>Aljazira</v>
      </c>
      <c r="B91" s="6" t="str">
        <f>VLOOKUP(A91,References!$A$2:$B$11,2,FALSE)</f>
        <v>BJAZ AB Equity</v>
      </c>
      <c r="C91" s="6" t="str">
        <f t="shared" si="12"/>
        <v>Dividend Payout Ratio</v>
      </c>
      <c r="D91" s="6" t="s">
        <v>159</v>
      </c>
      <c r="E91" s="8" t="str">
        <f>_xll.BDH($B91,$D91,"CQ1 2010","","Dir=H","Per=Y","Days=A","Dts=H")</f>
        <v>#N/A Connection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</row>
    <row r="92" spans="1:59" x14ac:dyDescent="0.35">
      <c r="A92" s="9" t="s">
        <v>23</v>
      </c>
      <c r="B92" s="9" t="str">
        <f>VLOOKUP(A92,References!$A$2:$B$11,2,FALSE)</f>
        <v>ALBI AB Equity</v>
      </c>
      <c r="C92" s="9" t="str">
        <f t="shared" si="12"/>
        <v>Operating Margin</v>
      </c>
      <c r="D92" s="9" t="s">
        <v>153</v>
      </c>
      <c r="E92" s="8" t="str">
        <f>_xll.BDH($B92,$D92,"CQ1 2010","","Dir=H","Per=Y","Days=A","Dts=H")</f>
        <v>#N/A Connection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</row>
    <row r="93" spans="1:59" x14ac:dyDescent="0.35">
      <c r="A93" s="9" t="str">
        <f>A92</f>
        <v>Albilad</v>
      </c>
      <c r="B93" s="9" t="str">
        <f>VLOOKUP(A93,References!$A$2:$B$11,2,FALSE)</f>
        <v>ALBI AB Equity</v>
      </c>
      <c r="C93" s="9" t="str">
        <f t="shared" si="12"/>
        <v>Profit Margin</v>
      </c>
      <c r="D93" s="9" t="s">
        <v>51</v>
      </c>
      <c r="E93" s="8" t="str">
        <f>_xll.BDH($B93,$D93,"CQ1 2010","","Dir=H","Per=Y","Days=A","Dts=H")</f>
        <v>#N/A Connection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</row>
    <row r="94" spans="1:59" x14ac:dyDescent="0.35">
      <c r="A94" s="9" t="str">
        <f t="shared" ref="A94:A101" si="13">A93</f>
        <v>Albilad</v>
      </c>
      <c r="B94" s="9" t="str">
        <f>VLOOKUP(A94,References!$A$2:$B$11,2,FALSE)</f>
        <v>ALBI AB Equity</v>
      </c>
      <c r="C94" s="9" t="str">
        <f t="shared" si="12"/>
        <v>Net Interest Margin (NIM)</v>
      </c>
      <c r="D94" s="9" t="s">
        <v>52</v>
      </c>
      <c r="E94" s="8" t="str">
        <f>_xll.BDH($B94,$D94,"CQ1 2010","","Dir=H","Per=Y","Days=A","Dts=H")</f>
        <v>#N/A Connection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</row>
    <row r="95" spans="1:59" x14ac:dyDescent="0.35">
      <c r="A95" s="9" t="str">
        <f t="shared" si="13"/>
        <v>Albilad</v>
      </c>
      <c r="B95" s="9" t="str">
        <f>VLOOKUP(A95,References!$A$2:$B$11,2,FALSE)</f>
        <v>ALBI AB Equity</v>
      </c>
      <c r="C95" s="9" t="str">
        <f t="shared" si="12"/>
        <v>Sales per Employee</v>
      </c>
      <c r="D95" s="9" t="s">
        <v>154</v>
      </c>
      <c r="E95" s="8" t="str">
        <f>_xll.BDH($B95,$D95,"CQ1 2010","","Dir=H","Per=Y","Days=A","Dts=H")</f>
        <v>#N/A Connection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</row>
    <row r="96" spans="1:59" x14ac:dyDescent="0.35">
      <c r="A96" s="9" t="str">
        <f t="shared" si="13"/>
        <v>Albilad</v>
      </c>
      <c r="B96" s="9" t="str">
        <f>VLOOKUP(A96,References!$A$2:$B$11,2,FALSE)</f>
        <v>ALBI AB Equity</v>
      </c>
      <c r="C96" s="9" t="str">
        <f t="shared" si="12"/>
        <v>Efficiency Ratio</v>
      </c>
      <c r="D96" s="9" t="s">
        <v>50</v>
      </c>
      <c r="E96" s="8" t="str">
        <f>_xll.BDH($B96,$D96,"CQ1 2010","","Dir=H","Per=Y","Days=A","Dts=H")</f>
        <v>#N/A Connection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</row>
    <row r="97" spans="1:59" x14ac:dyDescent="0.35">
      <c r="A97" s="9" t="str">
        <f t="shared" si="13"/>
        <v>Albilad</v>
      </c>
      <c r="B97" s="9" t="str">
        <f>VLOOKUP(A97,References!$A$2:$B$11,2,FALSE)</f>
        <v>ALBI AB Equity</v>
      </c>
      <c r="C97" s="9" t="str">
        <f t="shared" si="12"/>
        <v>Tier 1 Capital Ratio</v>
      </c>
      <c r="D97" s="9" t="s">
        <v>155</v>
      </c>
      <c r="E97" s="8" t="str">
        <f>_xll.BDH($B97,$D97,"CQ1 2010","","Dir=H","Per=Y","Days=A","Dts=H")</f>
        <v>#N/A Connection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</row>
    <row r="98" spans="1:59" x14ac:dyDescent="0.35">
      <c r="A98" s="9" t="str">
        <f t="shared" si="13"/>
        <v>Albilad</v>
      </c>
      <c r="B98" s="9" t="str">
        <f>VLOOKUP(A98,References!$A$2:$B$11,2,FALSE)</f>
        <v>ALBI AB Equity</v>
      </c>
      <c r="C98" s="9" t="str">
        <f t="shared" si="12"/>
        <v>Number of Employees</v>
      </c>
      <c r="D98" s="9" t="s">
        <v>156</v>
      </c>
      <c r="E98" s="8" t="str">
        <f>_xll.BDH($B98,$D98,"CQ1 2010","","Dir=H","Per=Y","Days=A","Dts=H")</f>
        <v>#N/A Connection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</row>
    <row r="99" spans="1:59" x14ac:dyDescent="0.35">
      <c r="A99" s="9" t="str">
        <f t="shared" si="13"/>
        <v>Albilad</v>
      </c>
      <c r="B99" s="9" t="str">
        <f>VLOOKUP(A99,References!$A$2:$B$11,2,FALSE)</f>
        <v>ALBI AB Equity</v>
      </c>
      <c r="C99" s="9" t="str">
        <f t="shared" si="12"/>
        <v>Return on Equity</v>
      </c>
      <c r="D99" s="9" t="s">
        <v>157</v>
      </c>
      <c r="E99" s="8" t="str">
        <f>_xll.BDH($B99,$D99,"CQ1 2010","","Dir=H","Per=Y","Days=A","Dts=H")</f>
        <v>#N/A Connection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</row>
    <row r="100" spans="1:59" x14ac:dyDescent="0.35">
      <c r="A100" s="9" t="str">
        <f t="shared" si="13"/>
        <v>Albilad</v>
      </c>
      <c r="B100" s="9" t="str">
        <f>VLOOKUP(A100,References!$A$2:$B$11,2,FALSE)</f>
        <v>ALBI AB Equity</v>
      </c>
      <c r="C100" s="9" t="str">
        <f t="shared" si="12"/>
        <v>Return on Assets</v>
      </c>
      <c r="D100" s="9" t="s">
        <v>158</v>
      </c>
      <c r="E100" s="8" t="str">
        <f>_xll.BDH($B100,$D100,"CQ1 2010","","Dir=H","Per=Y","Days=A","Dts=H")</f>
        <v>#N/A Connection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</row>
    <row r="101" spans="1:59" x14ac:dyDescent="0.35">
      <c r="A101" s="9" t="str">
        <f t="shared" si="13"/>
        <v>Albilad</v>
      </c>
      <c r="B101" s="9" t="str">
        <f>VLOOKUP(A101,References!$A$2:$B$11,2,FALSE)</f>
        <v>ALBI AB Equity</v>
      </c>
      <c r="C101" s="9" t="str">
        <f t="shared" si="12"/>
        <v>Dividend Payout Ratio</v>
      </c>
      <c r="D101" s="9" t="s">
        <v>159</v>
      </c>
      <c r="E101" s="8" t="str">
        <f>_xll.BDH($B101,$D101,"CQ1 2010","","Dir=H","Per=Y","Days=A","Dts=H")</f>
        <v>#N/A Connection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</row>
    <row r="102" spans="1:59" x14ac:dyDescent="0.35"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</row>
    <row r="103" spans="1:59" x14ac:dyDescent="0.35"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</row>
    <row r="104" spans="1:59" x14ac:dyDescent="0.35"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</row>
    <row r="105" spans="1:59" x14ac:dyDescent="0.35"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</row>
    <row r="110" spans="1:59" x14ac:dyDescent="0.35"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</row>
    <row r="111" spans="1:59" x14ac:dyDescent="0.35"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</row>
    <row r="112" spans="1:59" x14ac:dyDescent="0.35"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</row>
    <row r="113" spans="1:59" x14ac:dyDescent="0.35"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</row>
    <row r="114" spans="1:59" x14ac:dyDescent="0.35"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</row>
    <row r="115" spans="1:59" x14ac:dyDescent="0.35"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</row>
    <row r="116" spans="1:59" x14ac:dyDescent="0.35"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</row>
    <row r="117" spans="1:59" x14ac:dyDescent="0.35"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</row>
    <row r="118" spans="1:59" x14ac:dyDescent="0.35"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</row>
    <row r="119" spans="1:59" x14ac:dyDescent="0.35"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</row>
    <row r="120" spans="1:59" x14ac:dyDescent="0.35"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</row>
    <row r="121" spans="1:59" x14ac:dyDescent="0.35"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</row>
    <row r="122" spans="1:59" x14ac:dyDescent="0.35"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</row>
    <row r="123" spans="1:59" x14ac:dyDescent="0.35">
      <c r="A123" s="3"/>
      <c r="B123" s="3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</row>
    <row r="124" spans="1:59" x14ac:dyDescent="0.35"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</row>
    <row r="125" spans="1:59" x14ac:dyDescent="0.35"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</row>
    <row r="126" spans="1:59" x14ac:dyDescent="0.35"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</row>
    <row r="127" spans="1:59" x14ac:dyDescent="0.35"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</row>
    <row r="128" spans="1:59" x14ac:dyDescent="0.35"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</row>
    <row r="129" spans="1:59" x14ac:dyDescent="0.35"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</row>
    <row r="130" spans="1:59" x14ac:dyDescent="0.35"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</row>
    <row r="131" spans="1:59" x14ac:dyDescent="0.35"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</row>
    <row r="132" spans="1:59" x14ac:dyDescent="0.35"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</row>
    <row r="133" spans="1:59" x14ac:dyDescent="0.35"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</row>
    <row r="134" spans="1:59" x14ac:dyDescent="0.35"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</row>
    <row r="135" spans="1:59" x14ac:dyDescent="0.35"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</row>
    <row r="136" spans="1:59" x14ac:dyDescent="0.35"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</row>
    <row r="137" spans="1:59" x14ac:dyDescent="0.35"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</row>
    <row r="138" spans="1:59" x14ac:dyDescent="0.35"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</row>
    <row r="139" spans="1:59" x14ac:dyDescent="0.35">
      <c r="A139" s="3"/>
      <c r="B139" s="3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0D17-084A-4B13-A106-5DF977676973}">
  <sheetPr codeName="Sheet7">
    <tabColor theme="9" tint="-0.249977111117893"/>
  </sheetPr>
  <dimension ref="A1:BR171"/>
  <sheetViews>
    <sheetView tabSelected="1" workbookViewId="0">
      <pane ySplit="1" topLeftCell="A2" activePane="bottomLeft" state="frozen"/>
      <selection activeCell="E21" sqref="E21"/>
      <selection pane="bottomLeft" activeCell="E21" sqref="E21"/>
    </sheetView>
  </sheetViews>
  <sheetFormatPr defaultRowHeight="14.5" x14ac:dyDescent="0.35"/>
  <cols>
    <col min="1" max="1" width="7.1796875" customWidth="1"/>
    <col min="2" max="2" width="16.36328125" customWidth="1"/>
    <col min="3" max="3" width="38.54296875" bestFit="1" customWidth="1"/>
    <col min="4" max="4" width="34.453125" customWidth="1"/>
    <col min="5" max="5" width="22.453125" bestFit="1" customWidth="1"/>
    <col min="6" max="6" width="12.6328125" customWidth="1"/>
    <col min="7" max="10" width="9.6328125" bestFit="1" customWidth="1"/>
    <col min="11" max="11" width="9.7265625" customWidth="1"/>
    <col min="12" max="39" width="9.6328125" bestFit="1" customWidth="1"/>
    <col min="40" max="40" width="10.1796875" bestFit="1" customWidth="1"/>
    <col min="41" max="59" width="9.6328125" bestFit="1" customWidth="1"/>
  </cols>
  <sheetData>
    <row r="1" spans="1:59" x14ac:dyDescent="0.35">
      <c r="A1" s="5" t="s">
        <v>149</v>
      </c>
      <c r="B1" s="5" t="s">
        <v>150</v>
      </c>
      <c r="C1" s="5" t="s">
        <v>151</v>
      </c>
      <c r="D1" s="5" t="s">
        <v>152</v>
      </c>
      <c r="E1" s="5" t="s">
        <v>233</v>
      </c>
      <c r="F1" s="5" t="s">
        <v>234</v>
      </c>
      <c r="G1" s="5" t="s">
        <v>235</v>
      </c>
      <c r="H1" s="5" t="s">
        <v>236</v>
      </c>
      <c r="I1" s="5" t="s">
        <v>237</v>
      </c>
      <c r="J1" s="5" t="s">
        <v>238</v>
      </c>
      <c r="K1" s="5" t="s">
        <v>239</v>
      </c>
      <c r="L1" s="5" t="s">
        <v>240</v>
      </c>
      <c r="M1" s="5" t="s">
        <v>241</v>
      </c>
      <c r="N1" s="5" t="s">
        <v>242</v>
      </c>
      <c r="O1" s="5" t="s">
        <v>243</v>
      </c>
      <c r="P1" s="5" t="s">
        <v>244</v>
      </c>
      <c r="Q1" s="5" t="s">
        <v>245</v>
      </c>
      <c r="R1" s="5" t="s">
        <v>246</v>
      </c>
      <c r="S1" s="5" t="s">
        <v>247</v>
      </c>
      <c r="T1" s="5" t="s">
        <v>248</v>
      </c>
      <c r="U1" s="5" t="s">
        <v>249</v>
      </c>
      <c r="V1" s="5" t="s">
        <v>250</v>
      </c>
      <c r="W1" s="5" t="s">
        <v>251</v>
      </c>
      <c r="X1" s="5" t="s">
        <v>252</v>
      </c>
      <c r="Y1" s="5" t="s">
        <v>253</v>
      </c>
      <c r="Z1" s="5" t="s">
        <v>254</v>
      </c>
      <c r="AA1" s="5" t="s">
        <v>255</v>
      </c>
      <c r="AB1" s="5" t="s">
        <v>256</v>
      </c>
      <c r="AC1" s="5" t="s">
        <v>257</v>
      </c>
      <c r="AD1" s="5" t="s">
        <v>258</v>
      </c>
      <c r="AE1" s="5" t="s">
        <v>259</v>
      </c>
      <c r="AF1" s="5" t="s">
        <v>260</v>
      </c>
      <c r="AG1" s="5" t="s">
        <v>261</v>
      </c>
      <c r="AH1" s="5" t="s">
        <v>262</v>
      </c>
      <c r="AI1" s="5" t="s">
        <v>263</v>
      </c>
      <c r="AJ1" s="5" t="s">
        <v>264</v>
      </c>
      <c r="AK1" s="5" t="s">
        <v>265</v>
      </c>
      <c r="AL1" s="5" t="s">
        <v>266</v>
      </c>
      <c r="AM1" s="5" t="s">
        <v>267</v>
      </c>
      <c r="AN1" s="5" t="s">
        <v>268</v>
      </c>
      <c r="AO1" s="5" t="s">
        <v>269</v>
      </c>
      <c r="AP1" s="5" t="s">
        <v>270</v>
      </c>
      <c r="AQ1" s="5" t="s">
        <v>271</v>
      </c>
      <c r="AR1" s="5" t="s">
        <v>272</v>
      </c>
      <c r="AS1" s="5" t="s">
        <v>273</v>
      </c>
      <c r="AT1" s="5" t="s">
        <v>274</v>
      </c>
      <c r="AU1" s="5" t="s">
        <v>275</v>
      </c>
      <c r="AV1" s="5" t="s">
        <v>276</v>
      </c>
      <c r="AW1" s="5" t="s">
        <v>277</v>
      </c>
      <c r="AX1" s="5" t="s">
        <v>278</v>
      </c>
      <c r="AY1" s="5" t="s">
        <v>279</v>
      </c>
      <c r="AZ1" s="5" t="s">
        <v>280</v>
      </c>
      <c r="BA1" s="5" t="s">
        <v>281</v>
      </c>
      <c r="BB1" s="5" t="s">
        <v>282</v>
      </c>
      <c r="BC1" s="5" t="s">
        <v>283</v>
      </c>
      <c r="BD1" s="5" t="s">
        <v>284</v>
      </c>
      <c r="BE1" s="5" t="s">
        <v>285</v>
      </c>
      <c r="BF1" s="5" t="s">
        <v>286</v>
      </c>
      <c r="BG1" s="5" t="s">
        <v>287</v>
      </c>
    </row>
    <row r="2" spans="1:59" x14ac:dyDescent="0.35">
      <c r="A2" s="6" t="s">
        <v>14</v>
      </c>
      <c r="B2" s="6" t="str">
        <f>VLOOKUP(A2,References!$A$2:$B$11,2,FALSE)</f>
        <v>BSFR AB Equity</v>
      </c>
      <c r="C2" s="6" t="s">
        <v>24</v>
      </c>
      <c r="D2" s="6" t="s">
        <v>25</v>
      </c>
      <c r="E2" s="8" t="str">
        <f>_xll.BDH($B2,$D2,"CQ1 2010","","Dir=H","Per=Q","Days=A","Dts=H")</f>
        <v>#N/A Connection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</row>
    <row r="3" spans="1:59" x14ac:dyDescent="0.35">
      <c r="A3" s="6" t="str">
        <f>A2</f>
        <v>BSF</v>
      </c>
      <c r="B3" s="6" t="str">
        <f>VLOOKUP(A3,References!$A$2:$B$11,2,FALSE)</f>
        <v>BSFR AB Equity</v>
      </c>
      <c r="C3" s="6" t="s">
        <v>26</v>
      </c>
      <c r="D3" s="6" t="s">
        <v>27</v>
      </c>
      <c r="E3" s="8" t="str">
        <f>_xll.BDH($B3,$D3,"CQ1 2010","","Dir=H","Per=Q","Days=A","Dts=H")</f>
        <v>#N/A Connection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</row>
    <row r="4" spans="1:59" x14ac:dyDescent="0.35">
      <c r="A4" s="6" t="str">
        <f t="shared" ref="A4:A17" si="0">A3</f>
        <v>BSF</v>
      </c>
      <c r="B4" s="6" t="str">
        <f>VLOOKUP(A4,References!$A$2:$B$11,2,FALSE)</f>
        <v>BSFR AB Equity</v>
      </c>
      <c r="C4" s="6" t="s">
        <v>225</v>
      </c>
      <c r="D4" s="6" t="s">
        <v>29</v>
      </c>
      <c r="E4" s="8" t="str">
        <f>_xll.BDH($B4,$D4,"CQ1 2010","","Dir=H","Per=Q","Days=A","Dts=H")</f>
        <v>#N/A Connection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59" x14ac:dyDescent="0.35">
      <c r="A5" s="6" t="str">
        <f t="shared" si="0"/>
        <v>BSF</v>
      </c>
      <c r="B5" s="6" t="str">
        <f>VLOOKUP(A5,References!$A$2:$B$11,2,FALSE)</f>
        <v>BSFR AB Equity</v>
      </c>
      <c r="C5" s="6" t="s">
        <v>226</v>
      </c>
      <c r="D5" s="6" t="s">
        <v>30</v>
      </c>
      <c r="E5" s="8" t="str">
        <f>_xll.BDH($B5,$D5,"CQ1 2010","","Dir=H","Per=Q","Days=A","Dts=H")</f>
        <v>#N/A Connection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</row>
    <row r="6" spans="1:59" x14ac:dyDescent="0.35">
      <c r="A6" s="6" t="str">
        <f t="shared" si="0"/>
        <v>BSF</v>
      </c>
      <c r="B6" s="6" t="str">
        <f>VLOOKUP(A6,References!$A$2:$B$11,2,FALSE)</f>
        <v>BSFR AB Equity</v>
      </c>
      <c r="C6" s="6" t="s">
        <v>32</v>
      </c>
      <c r="D6" s="6" t="s">
        <v>57</v>
      </c>
      <c r="E6" s="8" t="str">
        <f>_xll.BDH($B6,$D6,"CQ1 2010","","Dir=H","Per=Q","Days=A","Dts=H")</f>
        <v>#N/A Connection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</row>
    <row r="7" spans="1:59" x14ac:dyDescent="0.35">
      <c r="A7" s="6" t="str">
        <f t="shared" si="0"/>
        <v>BSF</v>
      </c>
      <c r="B7" s="6" t="str">
        <f>VLOOKUP(A7,References!$A$2:$B$11,2,FALSE)</f>
        <v>BSFR AB Equity</v>
      </c>
      <c r="C7" s="6" t="s">
        <v>33</v>
      </c>
      <c r="D7" s="6" t="s">
        <v>39</v>
      </c>
      <c r="E7" s="8" t="str">
        <f>_xll.BDH($B7,$D7,"CQ1 2010","","Dir=H","Per=Q","Days=A","Dts=H")</f>
        <v>#N/A Connection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</row>
    <row r="8" spans="1:59" x14ac:dyDescent="0.35">
      <c r="A8" s="6" t="str">
        <f t="shared" si="0"/>
        <v>BSF</v>
      </c>
      <c r="B8" s="6" t="str">
        <f>VLOOKUP(A8,References!$A$2:$B$11,2,FALSE)</f>
        <v>BSFR AB Equity</v>
      </c>
      <c r="C8" s="6" t="s">
        <v>227</v>
      </c>
      <c r="D8" s="6" t="s">
        <v>35</v>
      </c>
      <c r="E8" s="8" t="str">
        <f>_xll.BDH($B8,$D8,"CQ1 2010","","Dir=H","Per=Q","Days=A","Dts=H")</f>
        <v>#N/A Connection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</row>
    <row r="9" spans="1:59" x14ac:dyDescent="0.35">
      <c r="A9" s="6" t="str">
        <f t="shared" si="0"/>
        <v>BSF</v>
      </c>
      <c r="B9" s="6" t="str">
        <f>VLOOKUP(A9,References!$A$2:$B$11,2,FALSE)</f>
        <v>BSFR AB Equity</v>
      </c>
      <c r="C9" s="6" t="s">
        <v>36</v>
      </c>
      <c r="D9" s="6" t="s">
        <v>112</v>
      </c>
      <c r="E9" s="8" t="str">
        <f>_xll.BDH($B9,$D9,"CQ1 2010","","Dir=H","Per=Q","Days=A","Dts=H")</f>
        <v>#N/A Connection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</row>
    <row r="10" spans="1:59" x14ac:dyDescent="0.35">
      <c r="A10" s="6" t="str">
        <f t="shared" si="0"/>
        <v>BSF</v>
      </c>
      <c r="B10" s="6" t="str">
        <f>VLOOKUP(A10,References!$A$2:$B$11,2,FALSE)</f>
        <v>BSFR AB Equity</v>
      </c>
      <c r="C10" s="6" t="s">
        <v>37</v>
      </c>
      <c r="D10" s="6" t="s">
        <v>1</v>
      </c>
      <c r="E10" s="8" t="str">
        <f>_xll.BDH($B10,$D10,"CQ1 2010","","Dir=H","Per=Q","Days=A","Dts=H")</f>
        <v>#N/A Connection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</row>
    <row r="11" spans="1:59" x14ac:dyDescent="0.35">
      <c r="A11" s="6" t="str">
        <f t="shared" si="0"/>
        <v>BSF</v>
      </c>
      <c r="B11" s="6" t="str">
        <f>VLOOKUP(A11,References!$A$2:$B$11,2,FALSE)</f>
        <v>BSFR AB Equity</v>
      </c>
      <c r="C11" s="6" t="s">
        <v>228</v>
      </c>
      <c r="D11" s="6" t="s">
        <v>0</v>
      </c>
      <c r="E11" s="8" t="str">
        <f>_xll.BDH($B11,$D11,"CQ1 2010","","Dir=H","Per=Q","Days=A","Dts=H")</f>
        <v>#N/A Connection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</row>
    <row r="12" spans="1:59" x14ac:dyDescent="0.35">
      <c r="A12" s="6" t="str">
        <f t="shared" si="0"/>
        <v>BSF</v>
      </c>
      <c r="B12" s="6" t="str">
        <f>VLOOKUP(A12,References!$A$2:$B$11,2,FALSE)</f>
        <v>BSFR AB Equity</v>
      </c>
      <c r="C12" s="6" t="s">
        <v>40</v>
      </c>
      <c r="D12" s="6" t="s">
        <v>41</v>
      </c>
      <c r="E12" s="8" t="str">
        <f>_xll.BDH($B12,$D12,"CQ1 2010","","Dir=H","Per=Q","Days=A","Dts=H")</f>
        <v>#N/A Connection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</row>
    <row r="13" spans="1:59" x14ac:dyDescent="0.35">
      <c r="A13" s="6" t="str">
        <f t="shared" si="0"/>
        <v>BSF</v>
      </c>
      <c r="B13" s="6" t="str">
        <f>VLOOKUP(A13,References!$A$2:$B$11,2,FALSE)</f>
        <v>BSFR AB Equity</v>
      </c>
      <c r="C13" s="6" t="s">
        <v>229</v>
      </c>
      <c r="D13" s="6" t="s">
        <v>42</v>
      </c>
      <c r="E13" s="8" t="str">
        <f>_xll.BDH($B13,$D13,"CQ1 2010","","Dir=H","Per=Q","Days=A","Dts=H")</f>
        <v>#N/A Connection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</row>
    <row r="14" spans="1:59" x14ac:dyDescent="0.35">
      <c r="A14" s="6" t="str">
        <f t="shared" si="0"/>
        <v>BSF</v>
      </c>
      <c r="B14" s="6" t="str">
        <f>VLOOKUP(A14,References!$A$2:$B$11,2,FALSE)</f>
        <v>BSFR AB Equity</v>
      </c>
      <c r="C14" s="6" t="s">
        <v>230</v>
      </c>
      <c r="D14" s="6" t="s">
        <v>45</v>
      </c>
      <c r="E14" s="8" t="str">
        <f>_xll.BDH($B14,$D14,"CQ1 2010","","Dir=H","Per=Q","Days=A","Dts=H")</f>
        <v>#N/A Connection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</row>
    <row r="15" spans="1:59" x14ac:dyDescent="0.35">
      <c r="A15" s="6" t="str">
        <f t="shared" si="0"/>
        <v>BSF</v>
      </c>
      <c r="B15" s="6" t="str">
        <f>VLOOKUP(A15,References!$A$2:$B$11,2,FALSE)</f>
        <v>BSFR AB Equity</v>
      </c>
      <c r="C15" s="6" t="s">
        <v>113</v>
      </c>
      <c r="D15" s="6" t="s">
        <v>47</v>
      </c>
      <c r="E15" s="8" t="str">
        <f>_xll.BDH($B15,$D15,"CQ1 2010","","Dir=H","Per=Q","Days=A","Dts=H")</f>
        <v>#N/A Connection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</row>
    <row r="16" spans="1:59" x14ac:dyDescent="0.35">
      <c r="A16" s="6" t="str">
        <f t="shared" si="0"/>
        <v>BSF</v>
      </c>
      <c r="B16" s="6" t="str">
        <f>VLOOKUP(A16,References!$A$2:$B$11,2,FALSE)</f>
        <v>BSFR AB Equity</v>
      </c>
      <c r="C16" s="6" t="s">
        <v>114</v>
      </c>
      <c r="D16" s="6" t="s">
        <v>115</v>
      </c>
      <c r="E16" s="8" t="str">
        <f>_xll.BDH($B16,$D16,"CQ1 2010","","Dir=H","Per=Q","Days=A","Dts=H")</f>
        <v>#N/A Connection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</row>
    <row r="17" spans="1:64" x14ac:dyDescent="0.35">
      <c r="A17" s="6" t="str">
        <f t="shared" si="0"/>
        <v>BSF</v>
      </c>
      <c r="B17" s="6" t="str">
        <f>VLOOKUP(A17,References!$A$2:$B$11,2,FALSE)</f>
        <v>BSFR AB Equity</v>
      </c>
      <c r="C17" s="6" t="s">
        <v>214</v>
      </c>
      <c r="D17" s="6"/>
      <c r="E17" s="8">
        <f>Segments_Q!I2/1000000</f>
        <v>331.33800000000002</v>
      </c>
      <c r="F17" s="8">
        <f>Segments_Q!J2/1000000</f>
        <v>678.86099999999999</v>
      </c>
      <c r="G17" s="8">
        <f>Segments_Q!K2/1000000</f>
        <v>1008.904</v>
      </c>
      <c r="H17" s="8">
        <f>Segments_Q!L2/1000000</f>
        <v>340.60599999999999</v>
      </c>
      <c r="I17" s="8">
        <f>Segments_Q!M2/1000000</f>
        <v>367.45699999999999</v>
      </c>
      <c r="J17" s="8">
        <f>Segments_Q!N2/1000000</f>
        <v>381.72300000000001</v>
      </c>
      <c r="K17" s="8">
        <f>Segments_Q!O2/1000000</f>
        <v>402.17099999999999</v>
      </c>
      <c r="L17" s="8">
        <f>Segments_Q!P2/1000000</f>
        <v>405.851</v>
      </c>
      <c r="M17" s="8">
        <f>Segments_Q!Q2/1000000</f>
        <v>358.43700000000001</v>
      </c>
      <c r="N17" s="8">
        <f>Segments_Q!R2/1000000</f>
        <v>363.62599999999998</v>
      </c>
      <c r="O17" s="8">
        <f>Segments_Q!S2/1000000</f>
        <v>349.452</v>
      </c>
      <c r="P17" s="8">
        <f>Segments_Q!T2/1000000</f>
        <v>343.53899999999999</v>
      </c>
      <c r="Q17" s="8">
        <f>Segments_Q!U2/1000000</f>
        <v>356.29199999999997</v>
      </c>
      <c r="R17" s="8">
        <f>Segments_Q!V2/1000000</f>
        <v>365.863</v>
      </c>
      <c r="S17" s="8">
        <f>Segments_Q!W2/1000000</f>
        <v>363.05099999999999</v>
      </c>
      <c r="T17" s="8">
        <f>Segments_Q!X2/1000000</f>
        <v>365.15699999999998</v>
      </c>
      <c r="U17" s="8">
        <f>Segments_Q!Y2/1000000</f>
        <v>359.17399999999998</v>
      </c>
      <c r="V17" s="8">
        <f>Segments_Q!Z2/1000000</f>
        <v>363.90300000000002</v>
      </c>
      <c r="W17" s="8">
        <f>Segments_Q!AA2/1000000</f>
        <v>358.78699999999998</v>
      </c>
      <c r="X17" s="8">
        <f>Segments_Q!AB2/1000000</f>
        <v>337.62900000000002</v>
      </c>
      <c r="Y17" s="8">
        <f>Segments_Q!AC2/1000000</f>
        <v>356.053</v>
      </c>
      <c r="Z17" s="8">
        <f>Segments_Q!AD2/1000000</f>
        <v>384.65899999999999</v>
      </c>
      <c r="AA17" s="8">
        <f>Segments_Q!AE2/1000000</f>
        <v>387.39600000000002</v>
      </c>
      <c r="AB17" s="8">
        <f>Segments_Q!AF2/1000000</f>
        <v>378.07400000000001</v>
      </c>
      <c r="AC17" s="8">
        <f>Segments_Q!AG2/1000000</f>
        <v>388.70800000000003</v>
      </c>
      <c r="AD17" s="8">
        <f>Segments_Q!AH2/1000000</f>
        <v>765.221</v>
      </c>
      <c r="AE17" s="8">
        <f>Segments_Q!AI2/1000000</f>
        <v>369.75</v>
      </c>
      <c r="AF17" s="8">
        <f>Segments_Q!AJ2/1000000</f>
        <v>356.09300000000002</v>
      </c>
      <c r="AG17" s="8">
        <f>Segments_Q!AK2/1000000</f>
        <v>381.67599999999999</v>
      </c>
      <c r="AH17" s="8">
        <f>Segments_Q!AL2/1000000</f>
        <v>775.43899999999996</v>
      </c>
      <c r="AI17" s="8">
        <f>Segments_Q!AM2/1000000</f>
        <v>1179.1130000000001</v>
      </c>
      <c r="AJ17" s="8">
        <f>Segments_Q!AN2/1000000</f>
        <v>373.697</v>
      </c>
      <c r="AK17" s="8">
        <f>Segments_Q!AO2/1000000</f>
        <v>407.50400000000002</v>
      </c>
      <c r="AL17" s="8">
        <f>Segments_Q!AP2/1000000</f>
        <v>407.351</v>
      </c>
      <c r="AM17" s="8">
        <f>Segments_Q!AQ2/1000000</f>
        <v>462.47</v>
      </c>
      <c r="AN17" s="8">
        <f>Segments_Q!AR2/1000000</f>
        <v>473.69400000000002</v>
      </c>
      <c r="AO17" s="8">
        <f>Segments_Q!AS2/1000000</f>
        <v>459.733</v>
      </c>
      <c r="AP17" s="8">
        <f>Segments_Q!AT2/1000000</f>
        <v>480.12099999999998</v>
      </c>
      <c r="AQ17" s="8">
        <f>Segments_Q!AU2/1000000</f>
        <v>466.63499999999999</v>
      </c>
      <c r="AR17" s="8">
        <f>Segments_Q!AV2/1000000</f>
        <v>478.27699999999999</v>
      </c>
      <c r="AS17" s="8">
        <f>Segments_Q!AW2/1000000</f>
        <v>459.25900000000001</v>
      </c>
      <c r="AT17" s="8">
        <f>Segments_Q!AX2/1000000</f>
        <v>421.72300000000001</v>
      </c>
      <c r="AU17" s="8">
        <f>Segments_Q!AY2/1000000</f>
        <v>473.02699999999999</v>
      </c>
      <c r="AV17" s="8">
        <f>Segments_Q!AZ2/1000000</f>
        <v>456.71800000000002</v>
      </c>
      <c r="AW17" s="8">
        <f>Segments_Q!BA2/1000000</f>
        <v>488.28199999999998</v>
      </c>
      <c r="AX17" s="8">
        <f>Segments_Q!BB2/1000000</f>
        <v>485.89600000000002</v>
      </c>
      <c r="AY17" s="8">
        <f>Segments_Q!BC2/1000000</f>
        <v>472.07799999999997</v>
      </c>
      <c r="AZ17" s="8">
        <f>Segments_Q!BD2/1000000</f>
        <v>419.608</v>
      </c>
      <c r="BA17" s="8">
        <f>Segments_Q!BE2/1000000</f>
        <v>464.79</v>
      </c>
      <c r="BB17" s="8">
        <f>Segments_Q!BF2/1000000</f>
        <v>515.24599999999998</v>
      </c>
      <c r="BC17" s="8">
        <f>Segments_Q!BG2/1000000</f>
        <v>582.31600000000003</v>
      </c>
      <c r="BD17" s="8">
        <f>Segments_Q!BH2/1000000</f>
        <v>630.99099999999999</v>
      </c>
      <c r="BE17" s="8">
        <f>Segments_Q!BI2/1000000</f>
        <v>804.06500000000005</v>
      </c>
      <c r="BF17" s="8">
        <f>Segments_Q!BJ2/1000000</f>
        <v>882.83500000000004</v>
      </c>
      <c r="BG17" s="8">
        <f>Segments_Q!BK2/1000000</f>
        <v>949.73099999999999</v>
      </c>
      <c r="BH17" s="8">
        <f>Segments_Q!BL2/1000000</f>
        <v>0</v>
      </c>
      <c r="BI17" s="8">
        <f>Segments_Q!BM2/1000000</f>
        <v>0</v>
      </c>
      <c r="BJ17" s="8">
        <f>Segments_Q!BN2/1000000</f>
        <v>0</v>
      </c>
      <c r="BK17" s="8">
        <f>Segments_Q!BO2/1000000</f>
        <v>0</v>
      </c>
      <c r="BL17" s="8">
        <f>Segments_Q!BP2/1000000</f>
        <v>0</v>
      </c>
    </row>
    <row r="18" spans="1:64" x14ac:dyDescent="0.35">
      <c r="A18" s="7" t="str">
        <f>A16</f>
        <v>BSF</v>
      </c>
      <c r="B18" s="7" t="str">
        <f>VLOOKUP(A18,References!$A$2:$B$11,2,FALSE)</f>
        <v>BSFR AB Equity</v>
      </c>
      <c r="C18" s="7" t="s">
        <v>215</v>
      </c>
      <c r="D18" s="7"/>
      <c r="E18" s="11">
        <f>Segments_Q!I3/1000000</f>
        <v>480.67899999999997</v>
      </c>
      <c r="F18" s="11">
        <f>Segments_Q!J3/1000000</f>
        <v>1007.827</v>
      </c>
      <c r="G18" s="11">
        <f>Segments_Q!K3/1000000</f>
        <v>1525.36</v>
      </c>
      <c r="H18" s="11">
        <f>Segments_Q!L3/1000000</f>
        <v>511.64800000000002</v>
      </c>
      <c r="I18" s="11">
        <f>Segments_Q!M3/1000000</f>
        <v>530.56299999999999</v>
      </c>
      <c r="J18" s="11">
        <f>Segments_Q!N3/1000000</f>
        <v>543.17999999999995</v>
      </c>
      <c r="K18" s="11">
        <f>Segments_Q!O3/1000000</f>
        <v>566.49900000000002</v>
      </c>
      <c r="L18" s="11">
        <f>Segments_Q!P3/1000000</f>
        <v>514.08500000000004</v>
      </c>
      <c r="M18" s="11">
        <f>Segments_Q!Q3/1000000</f>
        <v>567.86300000000006</v>
      </c>
      <c r="N18" s="11">
        <f>Segments_Q!R3/1000000</f>
        <v>590.65800000000002</v>
      </c>
      <c r="O18" s="11">
        <f>Segments_Q!S3/1000000</f>
        <v>572.22400000000005</v>
      </c>
      <c r="P18" s="11">
        <f>Segments_Q!T3/1000000</f>
        <v>606.63900000000001</v>
      </c>
      <c r="Q18" s="11">
        <f>Segments_Q!U3/1000000</f>
        <v>629.22699999999998</v>
      </c>
      <c r="R18" s="11">
        <f>Segments_Q!V3/1000000</f>
        <v>637.15</v>
      </c>
      <c r="S18" s="11">
        <f>Segments_Q!W3/1000000</f>
        <v>637.83900000000006</v>
      </c>
      <c r="T18" s="11">
        <f>Segments_Q!X3/1000000</f>
        <v>614.76400000000001</v>
      </c>
      <c r="U18" s="11">
        <f>Segments_Q!Y3/1000000</f>
        <v>641.85500000000002</v>
      </c>
      <c r="V18" s="11">
        <f>Segments_Q!Z3/1000000</f>
        <v>677.81100000000004</v>
      </c>
      <c r="W18" s="11">
        <f>Segments_Q!AA3/1000000</f>
        <v>710.774</v>
      </c>
      <c r="X18" s="11">
        <f>Segments_Q!AB3/1000000</f>
        <v>710.37300000000005</v>
      </c>
      <c r="Y18" s="11">
        <f>Segments_Q!AC3/1000000</f>
        <v>751.83500000000004</v>
      </c>
      <c r="Z18" s="11">
        <f>Segments_Q!AD3/1000000</f>
        <v>783.41700000000003</v>
      </c>
      <c r="AA18" s="11">
        <f>Segments_Q!AE3/1000000</f>
        <v>789.71699999999998</v>
      </c>
      <c r="AB18" s="11">
        <f>Segments_Q!AF3/1000000</f>
        <v>733.50099999999998</v>
      </c>
      <c r="AC18" s="11">
        <f>Segments_Q!AG3/1000000</f>
        <v>788.10699999999997</v>
      </c>
      <c r="AD18" s="11">
        <f>Segments_Q!AH3/1000000</f>
        <v>1566.5170000000001</v>
      </c>
      <c r="AE18" s="11">
        <f>Segments_Q!AI3/1000000</f>
        <v>787.13400000000001</v>
      </c>
      <c r="AF18" s="11">
        <f>Segments_Q!AJ3/1000000</f>
        <v>749.20299999999997</v>
      </c>
      <c r="AG18" s="11">
        <f>Segments_Q!AK3/1000000</f>
        <v>808.87099999999998</v>
      </c>
      <c r="AH18" s="11">
        <f>Segments_Q!AL3/1000000</f>
        <v>1553.2090000000001</v>
      </c>
      <c r="AI18" s="11">
        <f>Segments_Q!AM3/1000000</f>
        <v>2272.7310000000002</v>
      </c>
      <c r="AJ18" s="11">
        <f>Segments_Q!AN3/1000000</f>
        <v>727.84900000000005</v>
      </c>
      <c r="AK18" s="11">
        <f>Segments_Q!AO3/1000000</f>
        <v>758.452</v>
      </c>
      <c r="AL18" s="11">
        <f>Segments_Q!AP3/1000000</f>
        <v>751.375</v>
      </c>
      <c r="AM18" s="11">
        <f>Segments_Q!AQ3/1000000</f>
        <v>780.06100000000004</v>
      </c>
      <c r="AN18" s="11">
        <f>Segments_Q!AR3/1000000</f>
        <v>802.75699999999995</v>
      </c>
      <c r="AO18" s="11">
        <f>Segments_Q!AS3/1000000</f>
        <v>780.74</v>
      </c>
      <c r="AP18" s="11">
        <f>Segments_Q!AT3/1000000</f>
        <v>738.07799999999997</v>
      </c>
      <c r="AQ18" s="11">
        <f>Segments_Q!AU3/1000000</f>
        <v>806.93600000000004</v>
      </c>
      <c r="AR18" s="11">
        <f>Segments_Q!AV3/1000000</f>
        <v>734.01700000000005</v>
      </c>
      <c r="AS18" s="11">
        <f>Segments_Q!AW3/1000000</f>
        <v>740.71799999999996</v>
      </c>
      <c r="AT18" s="11">
        <f>Segments_Q!AX3/1000000</f>
        <v>773.096</v>
      </c>
      <c r="AU18" s="11">
        <f>Segments_Q!AY3/1000000</f>
        <v>715.80200000000002</v>
      </c>
      <c r="AV18" s="11">
        <f>Segments_Q!AZ3/1000000</f>
        <v>696.80399999999997</v>
      </c>
      <c r="AW18" s="11">
        <f>Segments_Q!BA3/1000000</f>
        <v>717.23800000000006</v>
      </c>
      <c r="AX18" s="11">
        <f>Segments_Q!BB3/1000000</f>
        <v>715.32399999999996</v>
      </c>
      <c r="AY18" s="11">
        <f>Segments_Q!BC3/1000000</f>
        <v>802.68</v>
      </c>
      <c r="AZ18" s="11">
        <f>Segments_Q!BD3/1000000</f>
        <v>708.779</v>
      </c>
      <c r="BA18" s="11">
        <f>Segments_Q!BE3/1000000</f>
        <v>724.53300000000002</v>
      </c>
      <c r="BB18" s="11">
        <f>Segments_Q!BF3/1000000</f>
        <v>790.28200000000004</v>
      </c>
      <c r="BC18" s="11">
        <f>Segments_Q!BG3/1000000</f>
        <v>968.71400000000006</v>
      </c>
      <c r="BD18" s="11">
        <f>Segments_Q!BH3/1000000</f>
        <v>1012.008</v>
      </c>
      <c r="BE18" s="11">
        <f>Segments_Q!BI3/1000000</f>
        <v>1047.5909999999999</v>
      </c>
      <c r="BF18" s="11">
        <f>Segments_Q!BJ3/1000000</f>
        <v>1024.4770000000001</v>
      </c>
      <c r="BG18" s="11">
        <f>Segments_Q!BK3/1000000</f>
        <v>1137.482</v>
      </c>
      <c r="BH18" s="11">
        <f>Segments_Q!BL3/1000000</f>
        <v>0</v>
      </c>
      <c r="BI18" s="11">
        <f>Segments_Q!BM3/1000000</f>
        <v>0</v>
      </c>
      <c r="BJ18" s="11">
        <f>Segments_Q!BN3/1000000</f>
        <v>0</v>
      </c>
      <c r="BK18" s="11">
        <f>Segments_Q!BO3/1000000</f>
        <v>0</v>
      </c>
      <c r="BL18" s="11">
        <f>Segments_Q!BP3/1000000</f>
        <v>0</v>
      </c>
    </row>
    <row r="19" spans="1:64" x14ac:dyDescent="0.35">
      <c r="A19" s="9" t="s">
        <v>16</v>
      </c>
      <c r="B19" s="9" t="str">
        <f>VLOOKUP(A19,References!$A$2:$B$11,2,FALSE)</f>
        <v>ALINMA AB Equity</v>
      </c>
      <c r="C19" s="9" t="str">
        <f t="shared" ref="C19:C50" si="1">C2</f>
        <v>Interest Income</v>
      </c>
      <c r="D19" s="9" t="s">
        <v>25</v>
      </c>
      <c r="E19" s="8" t="str">
        <f>_xll.BDH($B19,$D19,"CQ1 2010","","Dir=H","Per=Q","Days=A","Dts=H")</f>
        <v>#N/A Connection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</row>
    <row r="20" spans="1:64" x14ac:dyDescent="0.35">
      <c r="A20" s="9" t="str">
        <f>A19</f>
        <v>Alinma</v>
      </c>
      <c r="B20" s="9" t="str">
        <f>VLOOKUP(A20,References!$A$2:$B$11,2,FALSE)</f>
        <v>ALINMA AB Equity</v>
      </c>
      <c r="C20" s="9" t="str">
        <f t="shared" si="1"/>
        <v xml:space="preserve">Interest Expenses </v>
      </c>
      <c r="D20" s="9" t="s">
        <v>27</v>
      </c>
      <c r="E20" s="8" t="str">
        <f>_xll.BDH($B20,$D20,"CQ1 2010","","Dir=H","Per=Q","Days=A","Dts=H")</f>
        <v>#N/A Connection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</row>
    <row r="21" spans="1:64" x14ac:dyDescent="0.35">
      <c r="A21" s="9" t="str">
        <f t="shared" ref="A21:A34" si="2">A20</f>
        <v>Alinma</v>
      </c>
      <c r="B21" s="9" t="str">
        <f>VLOOKUP(A21,References!$A$2:$B$11,2,FALSE)</f>
        <v>ALINMA AB Equity</v>
      </c>
      <c r="C21" s="9" t="str">
        <f t="shared" si="1"/>
        <v>Net Interest Income</v>
      </c>
      <c r="D21" s="9" t="s">
        <v>29</v>
      </c>
      <c r="E21" s="8" t="str">
        <f>_xll.BDH($B21,$D21,"CQ1 2010","","Dir=H","Per=Q","Days=A","Dts=H")</f>
        <v>#N/A Connection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</row>
    <row r="22" spans="1:64" x14ac:dyDescent="0.35">
      <c r="A22" s="9" t="str">
        <f t="shared" si="2"/>
        <v>Alinma</v>
      </c>
      <c r="B22" s="9" t="str">
        <f>VLOOKUP(A22,References!$A$2:$B$11,2,FALSE)</f>
        <v>ALINMA AB Equity</v>
      </c>
      <c r="C22" s="9" t="str">
        <f t="shared" si="1"/>
        <v>Net Exchange Income</v>
      </c>
      <c r="D22" s="9" t="s">
        <v>30</v>
      </c>
      <c r="E22" s="8" t="str">
        <f>_xll.BDH($B22,$D22,"CQ1 2010","","Dir=H","Per=Q","Days=A","Dts=H")</f>
        <v>#N/A Connection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</row>
    <row r="23" spans="1:64" x14ac:dyDescent="0.35">
      <c r="A23" s="9" t="str">
        <f t="shared" si="2"/>
        <v>Alinma</v>
      </c>
      <c r="B23" s="9" t="str">
        <f>VLOOKUP(A23,References!$A$2:$B$11,2,FALSE)</f>
        <v>ALINMA AB Equity</v>
      </c>
      <c r="C23" s="9" t="str">
        <f t="shared" si="1"/>
        <v>Net Fee and Comission Income</v>
      </c>
      <c r="D23" s="9" t="s">
        <v>57</v>
      </c>
      <c r="E23" s="8" t="str">
        <f>_xll.BDH($B23,$D23,"CQ1 2010","","Dir=H","Per=Q","Days=A","Dts=H")</f>
        <v>#N/A Connection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</row>
    <row r="24" spans="1:64" x14ac:dyDescent="0.35">
      <c r="A24" s="9" t="str">
        <f t="shared" si="2"/>
        <v>Alinma</v>
      </c>
      <c r="B24" s="9" t="str">
        <f>VLOOKUP(A24,References!$A$2:$B$11,2,FALSE)</f>
        <v>ALINMA AB Equity</v>
      </c>
      <c r="C24" s="9" t="str">
        <f t="shared" si="1"/>
        <v>Total Operating Income</v>
      </c>
      <c r="D24" s="9" t="s">
        <v>39</v>
      </c>
      <c r="E24" s="8" t="str">
        <f>_xll.BDH($B24,$D24,"CQ1 2010","","Dir=H","Per=Q","Days=A","Dts=H")</f>
        <v>#N/A Connection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</row>
    <row r="25" spans="1:64" x14ac:dyDescent="0.35">
      <c r="A25" s="9" t="str">
        <f t="shared" si="2"/>
        <v>Alinma</v>
      </c>
      <c r="B25" s="9" t="str">
        <f>VLOOKUP(A25,References!$A$2:$B$11,2,FALSE)</f>
        <v>ALINMA AB Equity</v>
      </c>
      <c r="C25" s="9" t="str">
        <f t="shared" si="1"/>
        <v xml:space="preserve">GA Expenses </v>
      </c>
      <c r="D25" s="9" t="s">
        <v>35</v>
      </c>
      <c r="E25" s="8" t="str">
        <f>_xll.BDH($B25,$D25,"CQ1 2010","","Dir=H","Per=Q","Days=A","Dts=H")</f>
        <v>#N/A Connection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</row>
    <row r="26" spans="1:64" x14ac:dyDescent="0.35">
      <c r="A26" s="9" t="str">
        <f t="shared" si="2"/>
        <v>Alinma</v>
      </c>
      <c r="B26" s="9" t="str">
        <f>VLOOKUP(A26,References!$A$2:$B$11,2,FALSE)</f>
        <v>ALINMA AB Equity</v>
      </c>
      <c r="C26" s="9" t="str">
        <f t="shared" si="1"/>
        <v>Depreciation</v>
      </c>
      <c r="D26" s="9" t="s">
        <v>56</v>
      </c>
      <c r="E26" s="8" t="str">
        <f>_xll.BDH($B26,$D26,"CQ1 2010","","Dir=H","Per=Q","Days=A","Dts=H")</f>
        <v>#N/A Connection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</row>
    <row r="27" spans="1:64" x14ac:dyDescent="0.35">
      <c r="A27" s="9" t="str">
        <f t="shared" si="2"/>
        <v>Alinma</v>
      </c>
      <c r="B27" s="9" t="str">
        <f>VLOOKUP(A27,References!$A$2:$B$11,2,FALSE)</f>
        <v>ALINMA AB Equity</v>
      </c>
      <c r="C27" s="9" t="str">
        <f t="shared" si="1"/>
        <v xml:space="preserve">Salaries and Benefits </v>
      </c>
      <c r="D27" s="9" t="s">
        <v>1</v>
      </c>
      <c r="E27" s="8" t="str">
        <f>_xll.BDH($B27,$D27,"CQ1 2010","","Dir=H","Per=Q","Days=A","Dts=H")</f>
        <v>#N/A Connection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</row>
    <row r="28" spans="1:64" x14ac:dyDescent="0.35">
      <c r="A28" s="9" t="str">
        <f t="shared" si="2"/>
        <v>Alinma</v>
      </c>
      <c r="B28" s="9" t="str">
        <f>VLOOKUP(A28,References!$A$2:$B$11,2,FALSE)</f>
        <v>ALINMA AB Equity</v>
      </c>
      <c r="C28" s="9" t="str">
        <f t="shared" si="1"/>
        <v>Operating Exenses</v>
      </c>
      <c r="D28" s="9" t="s">
        <v>0</v>
      </c>
      <c r="E28" s="8" t="str">
        <f>_xll.BDH($B28,$D28,"CQ1 2010","","Dir=H","Per=Q","Days=A","Dts=H")</f>
        <v>#N/A Connection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</row>
    <row r="29" spans="1:64" x14ac:dyDescent="0.35">
      <c r="A29" s="9" t="str">
        <f t="shared" si="2"/>
        <v>Alinma</v>
      </c>
      <c r="B29" s="9" t="str">
        <f>VLOOKUP(A29,References!$A$2:$B$11,2,FALSE)</f>
        <v>ALINMA AB Equity</v>
      </c>
      <c r="C29" s="9" t="str">
        <f t="shared" si="1"/>
        <v>Total Non-Interest Income</v>
      </c>
      <c r="D29" s="9" t="s">
        <v>41</v>
      </c>
      <c r="E29" s="8" t="str">
        <f>_xll.BDH($B29,$D29,"CQ1 2010","","Dir=H","Per=Q","Days=A","Dts=H")</f>
        <v>#N/A Connection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</row>
    <row r="30" spans="1:64" x14ac:dyDescent="0.35">
      <c r="A30" s="9" t="str">
        <f t="shared" si="2"/>
        <v>Alinma</v>
      </c>
      <c r="B30" s="9" t="str">
        <f>VLOOKUP(A30,References!$A$2:$B$11,2,FALSE)</f>
        <v>ALINMA AB Equity</v>
      </c>
      <c r="C30" s="9" t="str">
        <f t="shared" si="1"/>
        <v>Impairment (Provisions)</v>
      </c>
      <c r="D30" s="9" t="s">
        <v>42</v>
      </c>
      <c r="E30" s="8" t="str">
        <f>_xll.BDH($B30,$D30,"CQ1 2010","","Dir=H","Per=Q","Days=A","Dts=H")</f>
        <v>#N/A Connection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</row>
    <row r="31" spans="1:64" x14ac:dyDescent="0.35">
      <c r="A31" s="9" t="str">
        <f t="shared" si="2"/>
        <v>Alinma</v>
      </c>
      <c r="B31" s="9" t="str">
        <f>VLOOKUP(A31,References!$A$2:$B$11,2,FALSE)</f>
        <v>ALINMA AB Equity</v>
      </c>
      <c r="C31" s="9" t="str">
        <f t="shared" si="1"/>
        <v>Net PreTax Income</v>
      </c>
      <c r="D31" s="9" t="s">
        <v>45</v>
      </c>
      <c r="E31" s="8" t="str">
        <f>_xll.BDH($B31,$D31,"CQ1 2010","","Dir=H","Per=Q","Days=A","Dts=H")</f>
        <v>#N/A Connection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</row>
    <row r="32" spans="1:64" x14ac:dyDescent="0.35">
      <c r="A32" s="9" t="str">
        <f t="shared" si="2"/>
        <v>Alinma</v>
      </c>
      <c r="B32" s="9" t="str">
        <f>VLOOKUP(A32,References!$A$2:$B$11,2,FALSE)</f>
        <v>ALINMA AB Equity</v>
      </c>
      <c r="C32" s="9" t="str">
        <f t="shared" si="1"/>
        <v>Net Income</v>
      </c>
      <c r="D32" s="9" t="s">
        <v>47</v>
      </c>
      <c r="E32" s="8" t="str">
        <f>_xll.BDH($B32,$D32,"CQ1 2010","","Dir=H","Per=Q","Days=A","Dts=H")</f>
        <v>#N/A Connection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</row>
    <row r="33" spans="1:64" x14ac:dyDescent="0.35">
      <c r="A33" s="9" t="str">
        <f t="shared" si="2"/>
        <v>Alinma</v>
      </c>
      <c r="B33" s="9" t="str">
        <f>VLOOKUP(A33,References!$A$2:$B$11,2,FALSE)</f>
        <v>ALINMA AB Equity</v>
      </c>
      <c r="C33" s="9" t="str">
        <f t="shared" si="1"/>
        <v>Net Interest Income Less Provisions</v>
      </c>
      <c r="D33" s="9" t="s">
        <v>115</v>
      </c>
      <c r="E33" s="8" t="str">
        <f>_xll.BDH($B33,$D33,"CQ1 2010","","Dir=H","Per=Q","Days=A","Dts=H")</f>
        <v>#N/A Connection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</row>
    <row r="34" spans="1:64" x14ac:dyDescent="0.35">
      <c r="A34" s="9" t="str">
        <f t="shared" si="2"/>
        <v>Alinma</v>
      </c>
      <c r="B34" s="9" t="str">
        <f>VLOOKUP(A34,References!$A$2:$B$11,2,FALSE)</f>
        <v>ALINMA AB Equity</v>
      </c>
      <c r="C34" s="9" t="str">
        <f t="shared" si="1"/>
        <v>Retail Net Revenue</v>
      </c>
      <c r="D34" s="9" t="s">
        <v>216</v>
      </c>
      <c r="E34" s="8">
        <f>Segments_Q!I8/1000000</f>
        <v>5.3470000000000004</v>
      </c>
      <c r="F34" s="8">
        <f>Segments_Q!J8/1000000</f>
        <v>13.635</v>
      </c>
      <c r="G34" s="8">
        <f>Segments_Q!K8/1000000</f>
        <v>18.768000000000001</v>
      </c>
      <c r="H34" s="8">
        <f>Segments_Q!L8/1000000</f>
        <v>15.875</v>
      </c>
      <c r="I34" s="8">
        <f>Segments_Q!M8/1000000</f>
        <v>47.999000000000002</v>
      </c>
      <c r="J34" s="8">
        <f>Segments_Q!N8/1000000</f>
        <v>66.600999999999999</v>
      </c>
      <c r="K34" s="8">
        <f>Segments_Q!O8/1000000</f>
        <v>75.305000000000007</v>
      </c>
      <c r="L34" s="8">
        <f>Segments_Q!P8/1000000</f>
        <v>83.49</v>
      </c>
      <c r="M34" s="8">
        <f>Segments_Q!Q8/1000000</f>
        <v>85.876000000000005</v>
      </c>
      <c r="N34" s="8">
        <f>Segments_Q!R8/1000000</f>
        <v>99.581999999999994</v>
      </c>
      <c r="O34" s="8">
        <f>Segments_Q!S8/1000000</f>
        <v>109.11</v>
      </c>
      <c r="P34" s="8">
        <f>Segments_Q!T8/1000000</f>
        <v>159.16</v>
      </c>
      <c r="Q34" s="8">
        <f>Segments_Q!U8/1000000</f>
        <v>145.55699999999999</v>
      </c>
      <c r="R34" s="8">
        <f>Segments_Q!V8/1000000</f>
        <v>159.00399999999999</v>
      </c>
      <c r="S34" s="8">
        <f>Segments_Q!W8/1000000</f>
        <v>163.708</v>
      </c>
      <c r="T34" s="8">
        <f>Segments_Q!X8/1000000</f>
        <v>163.14699999999999</v>
      </c>
      <c r="U34" s="8">
        <f>Segments_Q!Y8/1000000</f>
        <v>186.32</v>
      </c>
      <c r="V34" s="8">
        <f>Segments_Q!Z8/1000000</f>
        <v>204.60499999999999</v>
      </c>
      <c r="W34" s="8">
        <f>Segments_Q!AA8/1000000</f>
        <v>217.99100000000001</v>
      </c>
      <c r="X34" s="8">
        <f>Segments_Q!AB8/1000000</f>
        <v>224.11500000000001</v>
      </c>
      <c r="Y34" s="8">
        <f>Segments_Q!AC8/1000000</f>
        <v>247.678</v>
      </c>
      <c r="Z34" s="8">
        <f>Segments_Q!AD8/1000000</f>
        <v>264.91199999999998</v>
      </c>
      <c r="AA34" s="8">
        <f>Segments_Q!AE8/1000000</f>
        <v>266.22899999999998</v>
      </c>
      <c r="AB34" s="8">
        <f>Segments_Q!AF8/1000000</f>
        <v>262.88600000000002</v>
      </c>
      <c r="AC34" s="8">
        <f>Segments_Q!AG8/1000000</f>
        <v>271.68400000000003</v>
      </c>
      <c r="AD34" s="8">
        <f>Segments_Q!AH8/1000000</f>
        <v>279.19200000000001</v>
      </c>
      <c r="AE34" s="8">
        <f>Segments_Q!AI8/1000000</f>
        <v>296.86399999999998</v>
      </c>
      <c r="AF34" s="8">
        <f>Segments_Q!AJ8/1000000</f>
        <v>287.93200000000002</v>
      </c>
      <c r="AG34" s="8">
        <f>Segments_Q!AK8/1000000</f>
        <v>381.21100000000001</v>
      </c>
      <c r="AH34" s="8">
        <f>Segments_Q!AL8/1000000</f>
        <v>388.97500000000002</v>
      </c>
      <c r="AI34" s="8">
        <f>Segments_Q!AM8/1000000</f>
        <v>419.81200000000001</v>
      </c>
      <c r="AJ34" s="8">
        <f>Segments_Q!AN8/1000000</f>
        <v>431.88200000000001</v>
      </c>
      <c r="AK34" s="8">
        <f>Segments_Q!AO8/1000000</f>
        <v>451.77</v>
      </c>
      <c r="AL34" s="8">
        <f>Segments_Q!AP8/1000000</f>
        <v>462.863</v>
      </c>
      <c r="AM34" s="8">
        <f>Segments_Q!AQ8/1000000</f>
        <v>502.291</v>
      </c>
      <c r="AN34" s="8" t="e">
        <f>Segments_Q!AR8/1000000</f>
        <v>#N/A</v>
      </c>
      <c r="AO34" s="8">
        <f>Segments_Q!AS8/1000000</f>
        <v>591.63300000000004</v>
      </c>
      <c r="AP34" s="8">
        <f>Segments_Q!AT8/1000000</f>
        <v>613.57299999999998</v>
      </c>
      <c r="AQ34" s="8">
        <f>Segments_Q!AU8/1000000</f>
        <v>636.27599999999995</v>
      </c>
      <c r="AR34" s="8" t="e">
        <f>Segments_Q!AV8/1000000</f>
        <v>#N/A</v>
      </c>
      <c r="AS34" s="8">
        <f>Segments_Q!AW8/1000000</f>
        <v>704.81</v>
      </c>
      <c r="AT34" s="8">
        <f>Segments_Q!AX8/1000000</f>
        <v>597.899</v>
      </c>
      <c r="AU34" s="8" t="e">
        <f>Segments_Q!AY8/1000000</f>
        <v>#N/A</v>
      </c>
      <c r="AV34" s="8" t="e">
        <f>Segments_Q!AZ8/1000000</f>
        <v>#N/A</v>
      </c>
      <c r="AW34" s="8">
        <f>Segments_Q!BA8/1000000</f>
        <v>689.50599999999997</v>
      </c>
      <c r="AX34" s="8" t="e">
        <f>Segments_Q!BB8/1000000</f>
        <v>#N/A</v>
      </c>
      <c r="AY34" s="8" t="e">
        <f>Segments_Q!BC8/1000000</f>
        <v>#N/A</v>
      </c>
      <c r="AZ34" s="8" t="e">
        <f>Segments_Q!BD8/1000000</f>
        <v>#N/A</v>
      </c>
      <c r="BA34" s="8" t="e">
        <f>Segments_Q!BE8/1000000</f>
        <v>#N/A</v>
      </c>
      <c r="BB34" s="8">
        <f>Segments_Q!BF8/1000000</f>
        <v>746.654</v>
      </c>
      <c r="BC34" s="8">
        <f>Segments_Q!BG8/1000000</f>
        <v>1002.782</v>
      </c>
      <c r="BD34" s="8">
        <f>Segments_Q!BH8/1000000</f>
        <v>956.62599999999998</v>
      </c>
      <c r="BE34" s="8">
        <f>Segments_Q!BI8/1000000</f>
        <v>627.88300000000004</v>
      </c>
      <c r="BF34" s="8">
        <f>Segments_Q!BJ8/1000000</f>
        <v>1349.37</v>
      </c>
      <c r="BG34" s="8">
        <f>Segments_Q!BK8/1000000</f>
        <v>1249.8219999999999</v>
      </c>
      <c r="BH34" s="8">
        <f>Segments_Q!BL8/1000000</f>
        <v>0</v>
      </c>
      <c r="BI34" s="8">
        <f>Segments_Q!BM8/1000000</f>
        <v>0</v>
      </c>
      <c r="BJ34" s="8">
        <f>Segments_Q!BN8/1000000</f>
        <v>0</v>
      </c>
      <c r="BK34" s="8">
        <f>Segments_Q!BO8/1000000</f>
        <v>0</v>
      </c>
      <c r="BL34" s="8">
        <f>Segments_Q!BP8/1000000</f>
        <v>0</v>
      </c>
    </row>
    <row r="35" spans="1:64" x14ac:dyDescent="0.35">
      <c r="A35" s="10" t="str">
        <f>A33</f>
        <v>Alinma</v>
      </c>
      <c r="B35" s="10" t="str">
        <f>VLOOKUP(A35,References!$A$2:$B$11,2,FALSE)</f>
        <v>ALINMA AB Equity</v>
      </c>
      <c r="C35" s="10" t="str">
        <f t="shared" si="1"/>
        <v>Wholesale Net Revenue</v>
      </c>
      <c r="D35" s="10" t="s">
        <v>216</v>
      </c>
      <c r="E35" s="11">
        <f>Segments_Q!I9/1000000</f>
        <v>30.436</v>
      </c>
      <c r="F35" s="11">
        <f>Segments_Q!J9/1000000</f>
        <v>108.23</v>
      </c>
      <c r="G35" s="11">
        <f>Segments_Q!K9/1000000</f>
        <v>93.337000000000003</v>
      </c>
      <c r="H35" s="11">
        <f>Segments_Q!L9/1000000</f>
        <v>100.90300000000001</v>
      </c>
      <c r="I35" s="11">
        <f>Segments_Q!M9/1000000</f>
        <v>105.038</v>
      </c>
      <c r="J35" s="11">
        <f>Segments_Q!N9/1000000</f>
        <v>140.07400000000001</v>
      </c>
      <c r="K35" s="11">
        <f>Segments_Q!O9/1000000</f>
        <v>143.91300000000001</v>
      </c>
      <c r="L35" s="11">
        <f>Segments_Q!P9/1000000</f>
        <v>285.245</v>
      </c>
      <c r="M35" s="11">
        <f>Segments_Q!Q9/1000000</f>
        <v>162.19</v>
      </c>
      <c r="N35" s="11">
        <f>Segments_Q!R9/1000000</f>
        <v>254.49600000000001</v>
      </c>
      <c r="O35" s="11">
        <f>Segments_Q!S9/1000000</f>
        <v>205.78100000000001</v>
      </c>
      <c r="P35" s="11">
        <f>Segments_Q!T9/1000000</f>
        <v>355.93299999999999</v>
      </c>
      <c r="Q35" s="11">
        <f>Segments_Q!U9/1000000</f>
        <v>267.62</v>
      </c>
      <c r="R35" s="11">
        <f>Segments_Q!V9/1000000</f>
        <v>269.95800000000003</v>
      </c>
      <c r="S35" s="11">
        <f>Segments_Q!W9/1000000</f>
        <v>265.81599999999997</v>
      </c>
      <c r="T35" s="11">
        <f>Segments_Q!X9/1000000</f>
        <v>321.84199999999998</v>
      </c>
      <c r="U35" s="11">
        <f>Segments_Q!Y9/1000000</f>
        <v>270.65199999999999</v>
      </c>
      <c r="V35" s="11">
        <f>Segments_Q!Z9/1000000</f>
        <v>266.06900000000002</v>
      </c>
      <c r="W35" s="11">
        <f>Segments_Q!AA9/1000000</f>
        <v>326.17599999999999</v>
      </c>
      <c r="X35" s="11">
        <f>Segments_Q!AB9/1000000</f>
        <v>332.084</v>
      </c>
      <c r="Y35" s="11">
        <f>Segments_Q!AC9/1000000</f>
        <v>326.48399999999998</v>
      </c>
      <c r="Z35" s="11">
        <f>Segments_Q!AD9/1000000</f>
        <v>380.714</v>
      </c>
      <c r="AA35" s="11">
        <f>Segments_Q!AE9/1000000</f>
        <v>333.07</v>
      </c>
      <c r="AB35" s="11">
        <f>Segments_Q!AF9/1000000</f>
        <v>394.74799999999999</v>
      </c>
      <c r="AC35" s="11">
        <f>Segments_Q!AG9/1000000</f>
        <v>317.09699999999998</v>
      </c>
      <c r="AD35" s="11">
        <f>Segments_Q!AH9/1000000</f>
        <v>357.18400000000003</v>
      </c>
      <c r="AE35" s="11">
        <f>Segments_Q!AI9/1000000</f>
        <v>369.34100000000001</v>
      </c>
      <c r="AF35" s="11">
        <f>Segments_Q!AJ9/1000000</f>
        <v>396.96300000000002</v>
      </c>
      <c r="AG35" s="11">
        <f>Segments_Q!AK9/1000000</f>
        <v>424.83300000000003</v>
      </c>
      <c r="AH35" s="11">
        <f>Segments_Q!AL9/1000000</f>
        <v>400.05900000000003</v>
      </c>
      <c r="AI35" s="11">
        <f>Segments_Q!AM9/1000000</f>
        <v>416.04500000000002</v>
      </c>
      <c r="AJ35" s="11">
        <f>Segments_Q!AN9/1000000</f>
        <v>459.06</v>
      </c>
      <c r="AK35" s="11">
        <f>Segments_Q!AO9/1000000</f>
        <v>384.80900000000003</v>
      </c>
      <c r="AL35" s="11">
        <f>Segments_Q!AP9/1000000</f>
        <v>444.9</v>
      </c>
      <c r="AM35" s="11">
        <f>Segments_Q!AQ9/1000000</f>
        <v>452.86399999999998</v>
      </c>
      <c r="AN35" s="11" t="e">
        <f>Segments_Q!AR9/1000000</f>
        <v>#N/A</v>
      </c>
      <c r="AO35" s="11">
        <f>Segments_Q!AS9/1000000</f>
        <v>437.91800000000001</v>
      </c>
      <c r="AP35" s="11">
        <f>Segments_Q!AT9/1000000</f>
        <v>412.84100000000001</v>
      </c>
      <c r="AQ35" s="11">
        <f>Segments_Q!AU9/1000000</f>
        <v>478.53399999999999</v>
      </c>
      <c r="AR35" s="11" t="e">
        <f>Segments_Q!AV9/1000000</f>
        <v>#N/A</v>
      </c>
      <c r="AS35" s="11">
        <f>Segments_Q!AW9/1000000</f>
        <v>422.90600000000001</v>
      </c>
      <c r="AT35" s="11">
        <f>Segments_Q!AX9/1000000</f>
        <v>407.84300000000002</v>
      </c>
      <c r="AU35" s="11" t="e">
        <f>Segments_Q!AY9/1000000</f>
        <v>#N/A</v>
      </c>
      <c r="AV35" s="11" t="e">
        <f>Segments_Q!AZ9/1000000</f>
        <v>#N/A</v>
      </c>
      <c r="AW35" s="11">
        <f>Segments_Q!BA9/1000000</f>
        <v>504.97800000000001</v>
      </c>
      <c r="AX35" s="11" t="e">
        <f>Segments_Q!BB9/1000000</f>
        <v>#N/A</v>
      </c>
      <c r="AY35" s="11" t="e">
        <f>Segments_Q!BC9/1000000</f>
        <v>#N/A</v>
      </c>
      <c r="AZ35" s="11" t="e">
        <f>Segments_Q!BD9/1000000</f>
        <v>#N/A</v>
      </c>
      <c r="BA35" s="11" t="e">
        <f>Segments_Q!BE9/1000000</f>
        <v>#N/A</v>
      </c>
      <c r="BB35" s="11">
        <f>Segments_Q!BF9/1000000</f>
        <v>607.47799999999995</v>
      </c>
      <c r="BC35" s="11">
        <f>Segments_Q!BG9/1000000</f>
        <v>618.33299999999997</v>
      </c>
      <c r="BD35" s="11">
        <f>Segments_Q!BH9/1000000</f>
        <v>917.33799999999997</v>
      </c>
      <c r="BE35" s="11">
        <f>Segments_Q!BI9/1000000</f>
        <v>582.673</v>
      </c>
      <c r="BF35" s="11">
        <f>Segments_Q!BJ9/1000000</f>
        <v>1054.07</v>
      </c>
      <c r="BG35" s="11">
        <f>Segments_Q!BK9/1000000</f>
        <v>790.61599999999999</v>
      </c>
      <c r="BH35" s="11">
        <f>Segments_Q!BL9/1000000</f>
        <v>0</v>
      </c>
      <c r="BI35" s="11">
        <f>Segments_Q!BM9/1000000</f>
        <v>0</v>
      </c>
      <c r="BJ35" s="11">
        <f>Segments_Q!BN9/1000000</f>
        <v>0</v>
      </c>
      <c r="BK35" s="11">
        <f>Segments_Q!BO9/1000000</f>
        <v>0</v>
      </c>
      <c r="BL35" s="11">
        <f>Segments_Q!BP9/1000000</f>
        <v>0</v>
      </c>
    </row>
    <row r="36" spans="1:64" x14ac:dyDescent="0.35">
      <c r="A36" s="6" t="s">
        <v>17</v>
      </c>
      <c r="B36" s="6" t="str">
        <f>VLOOKUP(A36,References!$A$2:$B$11,2,FALSE)</f>
        <v>SABB AB Equity</v>
      </c>
      <c r="C36" s="6" t="str">
        <f t="shared" si="1"/>
        <v>Interest Income</v>
      </c>
      <c r="D36" s="6" t="s">
        <v>25</v>
      </c>
      <c r="E36" s="8" t="str">
        <f>_xll.BDH($B36,$D36,"CQ1 2010","","Dir=H","Per=Q","Days=A","Dts=H")</f>
        <v>#N/A Connection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</row>
    <row r="37" spans="1:64" x14ac:dyDescent="0.35">
      <c r="A37" s="6" t="str">
        <f>A36</f>
        <v>SABB</v>
      </c>
      <c r="B37" s="6" t="str">
        <f>VLOOKUP(A37,References!$A$2:$B$11,2,FALSE)</f>
        <v>SABB AB Equity</v>
      </c>
      <c r="C37" s="6" t="str">
        <f t="shared" si="1"/>
        <v xml:space="preserve">Interest Expenses </v>
      </c>
      <c r="D37" s="6" t="s">
        <v>27</v>
      </c>
      <c r="E37" s="8" t="str">
        <f>_xll.BDH($B37,$D37,"CQ1 2010","","Dir=H","Per=Q","Days=A","Dts=H")</f>
        <v>#N/A Connection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</row>
    <row r="38" spans="1:64" x14ac:dyDescent="0.35">
      <c r="A38" s="6" t="str">
        <f t="shared" ref="A38:A51" si="3">A37</f>
        <v>SABB</v>
      </c>
      <c r="B38" s="6" t="str">
        <f>VLOOKUP(A38,References!$A$2:$B$11,2,FALSE)</f>
        <v>SABB AB Equity</v>
      </c>
      <c r="C38" s="6" t="str">
        <f t="shared" si="1"/>
        <v>Net Interest Income</v>
      </c>
      <c r="D38" s="6" t="s">
        <v>29</v>
      </c>
      <c r="E38" s="8" t="str">
        <f>_xll.BDH($B38,$D38,"CQ1 2010","","Dir=H","Per=Q","Days=A","Dts=H")</f>
        <v>#N/A Connection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</row>
    <row r="39" spans="1:64" x14ac:dyDescent="0.35">
      <c r="A39" s="6" t="str">
        <f t="shared" si="3"/>
        <v>SABB</v>
      </c>
      <c r="B39" s="6" t="str">
        <f>VLOOKUP(A39,References!$A$2:$B$11,2,FALSE)</f>
        <v>SABB AB Equity</v>
      </c>
      <c r="C39" s="6" t="str">
        <f t="shared" si="1"/>
        <v>Net Exchange Income</v>
      </c>
      <c r="D39" s="6" t="s">
        <v>30</v>
      </c>
      <c r="E39" s="8" t="str">
        <f>_xll.BDH($B39,$D39,"CQ1 2010","","Dir=H","Per=Q","Days=A","Dts=H")</f>
        <v>#N/A Connection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</row>
    <row r="40" spans="1:64" x14ac:dyDescent="0.35">
      <c r="A40" s="6" t="str">
        <f t="shared" si="3"/>
        <v>SABB</v>
      </c>
      <c r="B40" s="6" t="str">
        <f>VLOOKUP(A40,References!$A$2:$B$11,2,FALSE)</f>
        <v>SABB AB Equity</v>
      </c>
      <c r="C40" s="6" t="str">
        <f t="shared" si="1"/>
        <v>Net Fee and Comission Income</v>
      </c>
      <c r="D40" s="6" t="s">
        <v>57</v>
      </c>
      <c r="E40" s="8" t="str">
        <f>_xll.BDH($B40,$D40,"CQ1 2010","","Dir=H","Per=Q","Days=A","Dts=H")</f>
        <v>#N/A Connection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</row>
    <row r="41" spans="1:64" x14ac:dyDescent="0.35">
      <c r="A41" s="6" t="str">
        <f t="shared" si="3"/>
        <v>SABB</v>
      </c>
      <c r="B41" s="6" t="str">
        <f>VLOOKUP(A41,References!$A$2:$B$11,2,FALSE)</f>
        <v>SABB AB Equity</v>
      </c>
      <c r="C41" s="6" t="str">
        <f t="shared" si="1"/>
        <v>Total Operating Income</v>
      </c>
      <c r="D41" s="6" t="s">
        <v>39</v>
      </c>
      <c r="E41" s="8" t="str">
        <f>_xll.BDH($B41,$D41,"CQ1 2010","","Dir=H","Per=Q","Days=A","Dts=H")</f>
        <v>#N/A Connection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</row>
    <row r="42" spans="1:64" x14ac:dyDescent="0.35">
      <c r="A42" s="6" t="str">
        <f t="shared" si="3"/>
        <v>SABB</v>
      </c>
      <c r="B42" s="6" t="str">
        <f>VLOOKUP(A42,References!$A$2:$B$11,2,FALSE)</f>
        <v>SABB AB Equity</v>
      </c>
      <c r="C42" s="6" t="str">
        <f t="shared" si="1"/>
        <v xml:space="preserve">GA Expenses </v>
      </c>
      <c r="D42" s="6" t="s">
        <v>35</v>
      </c>
      <c r="E42" s="8" t="str">
        <f>_xll.BDH($B42,$D42,"CQ1 2010","","Dir=H","Per=Q","Days=A","Dts=H")</f>
        <v>#N/A Connection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</row>
    <row r="43" spans="1:64" x14ac:dyDescent="0.35">
      <c r="A43" s="6" t="str">
        <f t="shared" si="3"/>
        <v>SABB</v>
      </c>
      <c r="B43" s="6" t="str">
        <f>VLOOKUP(A43,References!$A$2:$B$11,2,FALSE)</f>
        <v>SABB AB Equity</v>
      </c>
      <c r="C43" s="6" t="str">
        <f t="shared" si="1"/>
        <v>Depreciation</v>
      </c>
      <c r="D43" s="6" t="s">
        <v>112</v>
      </c>
      <c r="E43" s="8" t="str">
        <f>_xll.BDH($B43,$D43,"CQ1 2010","","Dir=H","Per=Q","Days=A","Dts=H")</f>
        <v>#N/A Connection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</row>
    <row r="44" spans="1:64" x14ac:dyDescent="0.35">
      <c r="A44" s="6" t="str">
        <f t="shared" si="3"/>
        <v>SABB</v>
      </c>
      <c r="B44" s="6" t="str">
        <f>VLOOKUP(A44,References!$A$2:$B$11,2,FALSE)</f>
        <v>SABB AB Equity</v>
      </c>
      <c r="C44" s="6" t="str">
        <f t="shared" si="1"/>
        <v xml:space="preserve">Salaries and Benefits </v>
      </c>
      <c r="D44" s="6" t="s">
        <v>1</v>
      </c>
      <c r="E44" s="8" t="str">
        <f>_xll.BDH($B44,$D44,"CQ1 2010","","Dir=H","Per=Q","Days=A","Dts=H")</f>
        <v>#N/A Connection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</row>
    <row r="45" spans="1:64" x14ac:dyDescent="0.35">
      <c r="A45" s="6" t="str">
        <f t="shared" si="3"/>
        <v>SABB</v>
      </c>
      <c r="B45" s="6" t="str">
        <f>VLOOKUP(A45,References!$A$2:$B$11,2,FALSE)</f>
        <v>SABB AB Equity</v>
      </c>
      <c r="C45" s="6" t="str">
        <f t="shared" si="1"/>
        <v>Operating Exenses</v>
      </c>
      <c r="D45" s="6" t="s">
        <v>0</v>
      </c>
      <c r="E45" s="8" t="str">
        <f>_xll.BDH($B45,$D45,"CQ1 2010","","Dir=H","Per=Q","Days=A","Dts=H")</f>
        <v>#N/A Connection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</row>
    <row r="46" spans="1:64" x14ac:dyDescent="0.35">
      <c r="A46" s="6" t="str">
        <f t="shared" si="3"/>
        <v>SABB</v>
      </c>
      <c r="B46" s="6" t="str">
        <f>VLOOKUP(A46,References!$A$2:$B$11,2,FALSE)</f>
        <v>SABB AB Equity</v>
      </c>
      <c r="C46" s="6" t="str">
        <f t="shared" si="1"/>
        <v>Total Non-Interest Income</v>
      </c>
      <c r="D46" s="6" t="s">
        <v>41</v>
      </c>
      <c r="E46" s="8" t="str">
        <f>_xll.BDH($B46,$D46,"CQ1 2010","","Dir=H","Per=Q","Days=A","Dts=H")</f>
        <v>#N/A Connection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</row>
    <row r="47" spans="1:64" x14ac:dyDescent="0.35">
      <c r="A47" s="6" t="str">
        <f t="shared" si="3"/>
        <v>SABB</v>
      </c>
      <c r="B47" s="6" t="str">
        <f>VLOOKUP(A47,References!$A$2:$B$11,2,FALSE)</f>
        <v>SABB AB Equity</v>
      </c>
      <c r="C47" s="6" t="str">
        <f t="shared" si="1"/>
        <v>Impairment (Provisions)</v>
      </c>
      <c r="D47" s="6" t="s">
        <v>42</v>
      </c>
      <c r="E47" s="8" t="str">
        <f>_xll.BDH($B47,$D47,"CQ1 2010","","Dir=H","Per=Q","Days=A","Dts=H")</f>
        <v>#N/A Connection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</row>
    <row r="48" spans="1:64" x14ac:dyDescent="0.35">
      <c r="A48" s="6" t="str">
        <f t="shared" si="3"/>
        <v>SABB</v>
      </c>
      <c r="B48" s="6" t="str">
        <f>VLOOKUP(A48,References!$A$2:$B$11,2,FALSE)</f>
        <v>SABB AB Equity</v>
      </c>
      <c r="C48" s="6" t="str">
        <f t="shared" si="1"/>
        <v>Net PreTax Income</v>
      </c>
      <c r="D48" s="6" t="s">
        <v>45</v>
      </c>
      <c r="E48" s="8" t="str">
        <f>_xll.BDH($B48,$D48,"CQ1 2010","","Dir=H","Per=Q","Days=A","Dts=H")</f>
        <v>#N/A Connection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</row>
    <row r="49" spans="1:65" x14ac:dyDescent="0.35">
      <c r="A49" s="6" t="str">
        <f t="shared" si="3"/>
        <v>SABB</v>
      </c>
      <c r="B49" s="6" t="str">
        <f>VLOOKUP(A49,References!$A$2:$B$11,2,FALSE)</f>
        <v>SABB AB Equity</v>
      </c>
      <c r="C49" s="6" t="str">
        <f t="shared" si="1"/>
        <v>Net Income</v>
      </c>
      <c r="D49" s="6" t="s">
        <v>47</v>
      </c>
      <c r="E49" s="8" t="str">
        <f>_xll.BDH($B49,$D49,"CQ1 2010","","Dir=H","Per=Q","Days=A","Dts=H")</f>
        <v>#N/A Connection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</row>
    <row r="50" spans="1:65" x14ac:dyDescent="0.35">
      <c r="A50" s="6" t="str">
        <f t="shared" si="3"/>
        <v>SABB</v>
      </c>
      <c r="B50" s="6" t="str">
        <f>VLOOKUP(A50,References!$A$2:$B$11,2,FALSE)</f>
        <v>SABB AB Equity</v>
      </c>
      <c r="C50" s="6" t="str">
        <f t="shared" si="1"/>
        <v>Net Interest Income Less Provisions</v>
      </c>
      <c r="D50" s="6" t="s">
        <v>115</v>
      </c>
      <c r="E50" s="8" t="str">
        <f>_xll.BDH($B50,$D50,"CQ1 2010","","Dir=H","Per=Q","Days=A","Dts=H")</f>
        <v>#N/A Connection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</row>
    <row r="51" spans="1:65" x14ac:dyDescent="0.35">
      <c r="A51" s="6" t="str">
        <f t="shared" si="3"/>
        <v>SABB</v>
      </c>
      <c r="B51" s="6" t="str">
        <f>VLOOKUP(A51,References!$A$2:$B$11,2,FALSE)</f>
        <v>SABB AB Equity</v>
      </c>
      <c r="C51" s="6" t="str">
        <f t="shared" ref="C51:C82" si="4">C34</f>
        <v>Retail Net Revenue</v>
      </c>
      <c r="D51" s="6"/>
      <c r="E51" s="8">
        <f>Segments_Q!I14/1000000</f>
        <v>403.76400000000001</v>
      </c>
      <c r="F51" s="8">
        <f>Segments_Q!J14/1000000</f>
        <v>787.80600000000004</v>
      </c>
      <c r="G51" s="8">
        <f>Segments_Q!K14/1000000</f>
        <v>398.50799999999998</v>
      </c>
      <c r="H51" s="8">
        <f>Segments_Q!L14/1000000</f>
        <v>358.22199999999998</v>
      </c>
      <c r="I51" s="8">
        <f>Segments_Q!M14/1000000</f>
        <v>350.78199999999998</v>
      </c>
      <c r="J51" s="8">
        <f>Segments_Q!N14/1000000</f>
        <v>327.13799999999998</v>
      </c>
      <c r="K51" s="8">
        <f>Segments_Q!O14/1000000</f>
        <v>366.71100000000001</v>
      </c>
      <c r="L51" s="8">
        <f>Segments_Q!P14/1000000</f>
        <v>352.28300000000002</v>
      </c>
      <c r="M51" s="8">
        <f>Segments_Q!Q14/1000000</f>
        <v>381.97</v>
      </c>
      <c r="N51" s="8">
        <f>Segments_Q!R14/1000000</f>
        <v>414.82499999999999</v>
      </c>
      <c r="O51" s="8">
        <f>Segments_Q!S14/1000000</f>
        <v>409.911</v>
      </c>
      <c r="P51" s="8">
        <f>Segments_Q!T14/1000000</f>
        <v>398.00200000000001</v>
      </c>
      <c r="Q51" s="8">
        <f>Segments_Q!U14/1000000</f>
        <v>449.73200000000003</v>
      </c>
      <c r="R51" s="8">
        <f>Segments_Q!V14/1000000</f>
        <v>513.72</v>
      </c>
      <c r="S51" s="8">
        <f>Segments_Q!W14/1000000</f>
        <v>488.18799999999999</v>
      </c>
      <c r="T51" s="8">
        <f>Segments_Q!X14/1000000</f>
        <v>478.86599999999999</v>
      </c>
      <c r="U51" s="8">
        <f>Segments_Q!Y14/1000000</f>
        <v>523.72799999999995</v>
      </c>
      <c r="V51" s="8">
        <f>Segments_Q!Z14/1000000</f>
        <v>566.56799999999998</v>
      </c>
      <c r="W51" s="8">
        <f>Segments_Q!AA14/1000000</f>
        <v>591.35599999999999</v>
      </c>
      <c r="X51" s="8">
        <f>Segments_Q!AB14/1000000</f>
        <v>566.28200000000004</v>
      </c>
      <c r="Y51" s="8">
        <f>Segments_Q!AC14/1000000</f>
        <v>556.60900000000004</v>
      </c>
      <c r="Z51" s="8">
        <f>Segments_Q!AD14/1000000</f>
        <v>610.16</v>
      </c>
      <c r="AA51" s="8">
        <f>Segments_Q!AE14/1000000</f>
        <v>573.67600000000004</v>
      </c>
      <c r="AB51" s="8">
        <f>Segments_Q!AF14/1000000</f>
        <v>571.24400000000003</v>
      </c>
      <c r="AC51" s="8">
        <f>Segments_Q!AG14/1000000</f>
        <v>567.44600000000003</v>
      </c>
      <c r="AD51" s="8">
        <f>Segments_Q!AH14/1000000</f>
        <v>596.57600000000002</v>
      </c>
      <c r="AE51" s="8">
        <f>Segments_Q!AI14/1000000</f>
        <v>612.42200000000003</v>
      </c>
      <c r="AF51" s="8">
        <f>Segments_Q!AJ14/1000000</f>
        <v>588.11099999999999</v>
      </c>
      <c r="AG51" s="8">
        <f>Segments_Q!AK14/1000000</f>
        <v>629.32299999999998</v>
      </c>
      <c r="AH51" s="8">
        <f>Segments_Q!AL14/1000000</f>
        <v>651.28700000000003</v>
      </c>
      <c r="AI51" s="8">
        <f>Segments_Q!AM14/1000000</f>
        <v>648.08299999999997</v>
      </c>
      <c r="AJ51" s="8">
        <f>Segments_Q!AN14/1000000</f>
        <v>638.745</v>
      </c>
      <c r="AK51" s="8">
        <f>Segments_Q!AO14/1000000</f>
        <v>636.18799999999999</v>
      </c>
      <c r="AL51" s="8">
        <f>Segments_Q!AP14/1000000</f>
        <v>499.90300000000002</v>
      </c>
      <c r="AM51" s="8">
        <f>Segments_Q!AQ14/1000000</f>
        <v>142.25800000000001</v>
      </c>
      <c r="AN51" s="8">
        <f>Segments_Q!AR14/1000000</f>
        <v>436.202</v>
      </c>
      <c r="AO51" s="8">
        <f>Segments_Q!AS14/1000000</f>
        <v>665.28099999999995</v>
      </c>
      <c r="AP51" s="8">
        <f>Segments_Q!AT14/1000000</f>
        <v>473.29199999999997</v>
      </c>
      <c r="AQ51" s="8">
        <f>Segments_Q!AU14/1000000</f>
        <v>358.24599999999998</v>
      </c>
      <c r="AR51" s="8">
        <f>Segments_Q!AV14/1000000</f>
        <v>1828.325</v>
      </c>
      <c r="AS51" s="8">
        <f>Segments_Q!AW14/1000000</f>
        <v>827.86900000000003</v>
      </c>
      <c r="AT51" s="8">
        <f>Segments_Q!AX14/1000000</f>
        <v>678.59400000000005</v>
      </c>
      <c r="AU51" s="8">
        <f>Segments_Q!AY14/1000000</f>
        <v>634.798</v>
      </c>
      <c r="AV51" s="8">
        <f>Segments_Q!AZ14/1000000</f>
        <v>813.77</v>
      </c>
      <c r="AW51" s="8">
        <f>Segments_Q!BA14/1000000</f>
        <v>692.76599999999996</v>
      </c>
      <c r="AX51" s="8">
        <f>Segments_Q!BB14/1000000</f>
        <v>613.30899999999997</v>
      </c>
      <c r="AY51" s="8">
        <f>Segments_Q!BC14/1000000</f>
        <v>598.44000000000005</v>
      </c>
      <c r="AZ51" s="8">
        <f>Segments_Q!BD14/1000000</f>
        <v>610.73199999999997</v>
      </c>
      <c r="BA51" s="8">
        <f>Segments_Q!BE14/1000000</f>
        <v>650.36</v>
      </c>
      <c r="BB51" s="8">
        <f>Segments_Q!BF14/1000000</f>
        <v>706.18299999999999</v>
      </c>
      <c r="BC51" s="8">
        <f>Segments_Q!BG14/1000000</f>
        <v>731.82399999999996</v>
      </c>
      <c r="BD51" s="8">
        <f>Segments_Q!BH14/1000000</f>
        <v>671.04600000000005</v>
      </c>
      <c r="BE51" s="8">
        <f>Segments_Q!BI14/1000000</f>
        <v>813.471</v>
      </c>
      <c r="BF51" s="8">
        <f>Segments_Q!BJ14/1000000</f>
        <v>862.947</v>
      </c>
      <c r="BG51" s="8">
        <f>Segments_Q!BK14/1000000</f>
        <v>895.41499999999996</v>
      </c>
      <c r="BH51" s="8">
        <f>Segments_Q!BL14/1000000</f>
        <v>0</v>
      </c>
      <c r="BI51" s="8">
        <f>Segments_Q!BM14/1000000</f>
        <v>0</v>
      </c>
      <c r="BJ51" s="8">
        <f>Segments_Q!BN14/1000000</f>
        <v>0</v>
      </c>
      <c r="BK51" s="8">
        <f>Segments_Q!BO14/1000000</f>
        <v>0</v>
      </c>
      <c r="BL51" s="8">
        <f>Segments_Q!BP14/1000000</f>
        <v>0</v>
      </c>
      <c r="BM51" s="8">
        <f>Segments_Q!BQ14/1000000</f>
        <v>0</v>
      </c>
    </row>
    <row r="52" spans="1:65" x14ac:dyDescent="0.35">
      <c r="A52" s="7" t="str">
        <f>A50</f>
        <v>SABB</v>
      </c>
      <c r="B52" s="7" t="str">
        <f>VLOOKUP(A52,References!$A$2:$B$11,2,FALSE)</f>
        <v>SABB AB Equity</v>
      </c>
      <c r="C52" s="7" t="str">
        <f t="shared" si="4"/>
        <v>Wholesale Net Revenue</v>
      </c>
      <c r="D52" s="7" t="s">
        <v>115</v>
      </c>
      <c r="E52" s="11">
        <f>Segments_Q!I15/1000000</f>
        <v>511.21300000000002</v>
      </c>
      <c r="F52" s="11">
        <f>Segments_Q!J15/1000000</f>
        <v>1210.2149999999999</v>
      </c>
      <c r="G52" s="11">
        <f>Segments_Q!K15/1000000</f>
        <v>540.99699999999996</v>
      </c>
      <c r="H52" s="11">
        <f>Segments_Q!L15/1000000</f>
        <v>514.65200000000004</v>
      </c>
      <c r="I52" s="11">
        <f>Segments_Q!M15/1000000</f>
        <v>549.66099999999994</v>
      </c>
      <c r="J52" s="11">
        <f>Segments_Q!N15/1000000</f>
        <v>666.38300000000004</v>
      </c>
      <c r="K52" s="11">
        <f>Segments_Q!O15/1000000</f>
        <v>602.40499999999997</v>
      </c>
      <c r="L52" s="11">
        <f>Segments_Q!P15/1000000</f>
        <v>551.92200000000003</v>
      </c>
      <c r="M52" s="11">
        <f>Segments_Q!Q15/1000000</f>
        <v>584.9</v>
      </c>
      <c r="N52" s="11">
        <f>Segments_Q!R15/1000000</f>
        <v>671.08399999999995</v>
      </c>
      <c r="O52" s="11">
        <f>Segments_Q!S15/1000000</f>
        <v>639.94899999999996</v>
      </c>
      <c r="P52" s="11">
        <f>Segments_Q!T15/1000000</f>
        <v>572.91899999999998</v>
      </c>
      <c r="Q52" s="11">
        <f>Segments_Q!U15/1000000</f>
        <v>669.41600000000005</v>
      </c>
      <c r="R52" s="11">
        <f>Segments_Q!V15/1000000</f>
        <v>721.58699999999999</v>
      </c>
      <c r="S52" s="11">
        <f>Segments_Q!W15/1000000</f>
        <v>682.96500000000003</v>
      </c>
      <c r="T52" s="11">
        <f>Segments_Q!X15/1000000</f>
        <v>637.47400000000005</v>
      </c>
      <c r="U52" s="11">
        <f>Segments_Q!Y15/1000000</f>
        <v>765.85799999999995</v>
      </c>
      <c r="V52" s="11">
        <f>Segments_Q!Z15/1000000</f>
        <v>775.97900000000004</v>
      </c>
      <c r="W52" s="11">
        <f>Segments_Q!AA15/1000000</f>
        <v>737.3</v>
      </c>
      <c r="X52" s="11">
        <f>Segments_Q!AB15/1000000</f>
        <v>713.86900000000003</v>
      </c>
      <c r="Y52" s="11">
        <f>Segments_Q!AC15/1000000</f>
        <v>764.09100000000001</v>
      </c>
      <c r="Z52" s="11">
        <f>Segments_Q!AD15/1000000</f>
        <v>719.96400000000006</v>
      </c>
      <c r="AA52" s="11">
        <f>Segments_Q!AE15/1000000</f>
        <v>793.4</v>
      </c>
      <c r="AB52" s="11">
        <f>Segments_Q!AF15/1000000</f>
        <v>692.90700000000004</v>
      </c>
      <c r="AC52" s="11">
        <f>Segments_Q!AG15/1000000</f>
        <v>809.69</v>
      </c>
      <c r="AD52" s="11">
        <f>Segments_Q!AH15/1000000</f>
        <v>816.05</v>
      </c>
      <c r="AE52" s="11">
        <f>Segments_Q!AI15/1000000</f>
        <v>773.072</v>
      </c>
      <c r="AF52" s="11">
        <f>Segments_Q!AJ15/1000000</f>
        <v>769.26300000000003</v>
      </c>
      <c r="AG52" s="11">
        <f>Segments_Q!AK15/1000000</f>
        <v>820.93299999999999</v>
      </c>
      <c r="AH52" s="11">
        <f>Segments_Q!AL15/1000000</f>
        <v>829.40200000000004</v>
      </c>
      <c r="AI52" s="11">
        <f>Segments_Q!AM15/1000000</f>
        <v>766.40899999999999</v>
      </c>
      <c r="AJ52" s="11">
        <f>Segments_Q!AN15/1000000</f>
        <v>802.81100000000004</v>
      </c>
      <c r="AK52" s="11">
        <f>Segments_Q!AO15/1000000</f>
        <v>837.16899999999998</v>
      </c>
      <c r="AL52" s="11">
        <f>Segments_Q!AP15/1000000</f>
        <v>1089.82</v>
      </c>
      <c r="AM52" s="11">
        <f>Segments_Q!AQ15/1000000</f>
        <v>1574.425</v>
      </c>
      <c r="AN52" s="11">
        <f>Segments_Q!AR15/1000000</f>
        <v>1146.9079999999999</v>
      </c>
      <c r="AO52" s="11">
        <f>Segments_Q!AS15/1000000</f>
        <v>974.48900000000003</v>
      </c>
      <c r="AP52" s="11">
        <f>Segments_Q!AT15/1000000</f>
        <v>1209.8420000000001</v>
      </c>
      <c r="AQ52" s="11">
        <f>Segments_Q!AU15/1000000</f>
        <v>1892.242</v>
      </c>
      <c r="AR52" s="11">
        <f>Segments_Q!AV15/1000000</f>
        <v>614.94399999999996</v>
      </c>
      <c r="AS52" s="11">
        <f>Segments_Q!AW15/1000000</f>
        <v>1161.9380000000001</v>
      </c>
      <c r="AT52" s="11">
        <f>Segments_Q!AX15/1000000</f>
        <v>1277.3040000000001</v>
      </c>
      <c r="AU52" s="11">
        <f>Segments_Q!AY15/1000000</f>
        <v>1236.6510000000001</v>
      </c>
      <c r="AV52" s="11">
        <f>Segments_Q!AZ15/1000000</f>
        <v>869.279</v>
      </c>
      <c r="AW52" s="11">
        <f>Segments_Q!BA15/1000000</f>
        <v>864.30700000000002</v>
      </c>
      <c r="AX52" s="11">
        <f>Segments_Q!BB15/1000000</f>
        <v>872.68200000000002</v>
      </c>
      <c r="AY52" s="11">
        <f>Segments_Q!BC15/1000000</f>
        <v>806.226</v>
      </c>
      <c r="AZ52" s="11">
        <f>Segments_Q!BD15/1000000</f>
        <v>674.17899999999997</v>
      </c>
      <c r="BA52" s="11">
        <f>Segments_Q!BE15/1000000</f>
        <v>903.95399999999995</v>
      </c>
      <c r="BB52" s="11">
        <f>Segments_Q!BF15/1000000</f>
        <v>1037.2850000000001</v>
      </c>
      <c r="BC52" s="11">
        <f>Segments_Q!BG15/1000000</f>
        <v>1372.8440000000001</v>
      </c>
      <c r="BD52" s="11">
        <f>Segments_Q!BH15/1000000</f>
        <v>1406.35</v>
      </c>
      <c r="BE52" s="11">
        <f>Segments_Q!BI15/1000000</f>
        <v>1691.528</v>
      </c>
      <c r="BF52" s="11">
        <f>Segments_Q!BJ15/1000000</f>
        <v>1653.499</v>
      </c>
      <c r="BG52" s="11">
        <f>Segments_Q!BK15/1000000</f>
        <v>1779.8440000000001</v>
      </c>
      <c r="BH52" s="11">
        <f>Segments_Q!BL15/1000000</f>
        <v>0</v>
      </c>
      <c r="BI52" s="11">
        <f>Segments_Q!BM15/1000000</f>
        <v>0</v>
      </c>
      <c r="BJ52" s="11">
        <f>Segments_Q!BN15/1000000</f>
        <v>0</v>
      </c>
      <c r="BK52" s="11">
        <f>Segments_Q!BO15/1000000</f>
        <v>0</v>
      </c>
      <c r="BL52" s="11">
        <f>Segments_Q!BP15/1000000</f>
        <v>0</v>
      </c>
      <c r="BM52" s="11">
        <f>Segments_Q!BQ15/1000000</f>
        <v>0</v>
      </c>
    </row>
    <row r="53" spans="1:65" x14ac:dyDescent="0.35">
      <c r="A53" s="9" t="s">
        <v>19</v>
      </c>
      <c r="B53" s="9" t="str">
        <f>VLOOKUP(A53,References!$A$2:$B$11,2,FALSE)</f>
        <v>ARNB AB Equity</v>
      </c>
      <c r="C53" s="9" t="str">
        <f t="shared" si="4"/>
        <v>Interest Income</v>
      </c>
      <c r="D53" s="9" t="s">
        <v>25</v>
      </c>
      <c r="E53" s="8" t="str">
        <f>_xll.BDH($B53,$D53,"CQ1 2010","","Dir=H","Per=Q","Days=A","Dts=H")</f>
        <v>#N/A Connection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</row>
    <row r="54" spans="1:65" x14ac:dyDescent="0.35">
      <c r="A54" s="9" t="str">
        <f>A53</f>
        <v>ANB</v>
      </c>
      <c r="B54" s="9" t="str">
        <f>VLOOKUP(A54,References!$A$2:$B$11,2,FALSE)</f>
        <v>ARNB AB Equity</v>
      </c>
      <c r="C54" s="9" t="str">
        <f t="shared" si="4"/>
        <v xml:space="preserve">Interest Expenses </v>
      </c>
      <c r="D54" s="9" t="s">
        <v>27</v>
      </c>
      <c r="E54" s="8" t="str">
        <f>_xll.BDH($B54,$D54,"CQ1 2010","","Dir=H","Per=Q","Days=A","Dts=H")</f>
        <v>#N/A Connection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</row>
    <row r="55" spans="1:65" x14ac:dyDescent="0.35">
      <c r="A55" s="9" t="str">
        <f t="shared" ref="A55:A68" si="5">A54</f>
        <v>ANB</v>
      </c>
      <c r="B55" s="9" t="str">
        <f>VLOOKUP(A55,References!$A$2:$B$11,2,FALSE)</f>
        <v>ARNB AB Equity</v>
      </c>
      <c r="C55" s="9" t="str">
        <f t="shared" si="4"/>
        <v>Net Interest Income</v>
      </c>
      <c r="D55" s="9" t="s">
        <v>29</v>
      </c>
      <c r="E55" s="8" t="str">
        <f>_xll.BDH($B55,$D55,"CQ1 2010","","Dir=H","Per=Q","Days=A","Dts=H")</f>
        <v>#N/A Connection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</row>
    <row r="56" spans="1:65" x14ac:dyDescent="0.35">
      <c r="A56" s="9" t="str">
        <f t="shared" si="5"/>
        <v>ANB</v>
      </c>
      <c r="B56" s="9" t="str">
        <f>VLOOKUP(A56,References!$A$2:$B$11,2,FALSE)</f>
        <v>ARNB AB Equity</v>
      </c>
      <c r="C56" s="9" t="str">
        <f t="shared" si="4"/>
        <v>Net Exchange Income</v>
      </c>
      <c r="D56" s="9" t="s">
        <v>30</v>
      </c>
      <c r="E56" s="8" t="str">
        <f>_xll.BDH($B56,$D56,"CQ1 2010","","Dir=H","Per=Q","Days=A","Dts=H")</f>
        <v>#N/A Connection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</row>
    <row r="57" spans="1:65" x14ac:dyDescent="0.35">
      <c r="A57" s="9" t="str">
        <f t="shared" si="5"/>
        <v>ANB</v>
      </c>
      <c r="B57" s="9" t="str">
        <f>VLOOKUP(A57,References!$A$2:$B$11,2,FALSE)</f>
        <v>ARNB AB Equity</v>
      </c>
      <c r="C57" s="9" t="str">
        <f t="shared" si="4"/>
        <v>Net Fee and Comission Income</v>
      </c>
      <c r="D57" s="9" t="s">
        <v>57</v>
      </c>
      <c r="E57" s="8" t="str">
        <f>_xll.BDH($B57,$D57,"CQ1 2010","","Dir=H","Per=Q","Days=A","Dts=H")</f>
        <v>#N/A Connection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</row>
    <row r="58" spans="1:65" x14ac:dyDescent="0.35">
      <c r="A58" s="9" t="str">
        <f t="shared" si="5"/>
        <v>ANB</v>
      </c>
      <c r="B58" s="9" t="str">
        <f>VLOOKUP(A58,References!$A$2:$B$11,2,FALSE)</f>
        <v>ARNB AB Equity</v>
      </c>
      <c r="C58" s="9" t="str">
        <f t="shared" si="4"/>
        <v>Total Operating Income</v>
      </c>
      <c r="D58" s="9" t="s">
        <v>39</v>
      </c>
      <c r="E58" s="8" t="str">
        <f>_xll.BDH($B58,$D58,"CQ1 2010","","Dir=H","Per=Q","Days=A","Dts=H")</f>
        <v>#N/A Connection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</row>
    <row r="59" spans="1:65" x14ac:dyDescent="0.35">
      <c r="A59" s="9" t="str">
        <f t="shared" si="5"/>
        <v>ANB</v>
      </c>
      <c r="B59" s="9" t="str">
        <f>VLOOKUP(A59,References!$A$2:$B$11,2,FALSE)</f>
        <v>ARNB AB Equity</v>
      </c>
      <c r="C59" s="9" t="str">
        <f t="shared" si="4"/>
        <v xml:space="preserve">GA Expenses </v>
      </c>
      <c r="D59" s="9" t="s">
        <v>35</v>
      </c>
      <c r="E59" s="8" t="str">
        <f>_xll.BDH($B59,$D59,"CQ1 2010","","Dir=H","Per=Q","Days=A","Dts=H")</f>
        <v>#N/A Connection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</row>
    <row r="60" spans="1:65" x14ac:dyDescent="0.35">
      <c r="A60" s="9" t="str">
        <f t="shared" si="5"/>
        <v>ANB</v>
      </c>
      <c r="B60" s="9" t="str">
        <f>VLOOKUP(A60,References!$A$2:$B$11,2,FALSE)</f>
        <v>ARNB AB Equity</v>
      </c>
      <c r="C60" s="9" t="str">
        <f t="shared" si="4"/>
        <v>Depreciation</v>
      </c>
      <c r="D60" s="9" t="s">
        <v>56</v>
      </c>
      <c r="E60" s="8" t="str">
        <f>_xll.BDH($B60,$D60,"CQ1 2010","","Dir=H","Per=Q","Days=A","Dts=H")</f>
        <v>#N/A Connection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</row>
    <row r="61" spans="1:65" x14ac:dyDescent="0.35">
      <c r="A61" s="9" t="str">
        <f t="shared" si="5"/>
        <v>ANB</v>
      </c>
      <c r="B61" s="9" t="str">
        <f>VLOOKUP(A61,References!$A$2:$B$11,2,FALSE)</f>
        <v>ARNB AB Equity</v>
      </c>
      <c r="C61" s="9" t="str">
        <f t="shared" si="4"/>
        <v xml:space="preserve">Salaries and Benefits </v>
      </c>
      <c r="D61" s="9" t="s">
        <v>1</v>
      </c>
      <c r="E61" s="8" t="str">
        <f>_xll.BDH($B61,$D61,"CQ1 2010","","Dir=H","Per=Q","Days=A","Dts=H")</f>
        <v>#N/A Connection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</row>
    <row r="62" spans="1:65" x14ac:dyDescent="0.35">
      <c r="A62" s="9" t="str">
        <f t="shared" si="5"/>
        <v>ANB</v>
      </c>
      <c r="B62" s="9" t="str">
        <f>VLOOKUP(A62,References!$A$2:$B$11,2,FALSE)</f>
        <v>ARNB AB Equity</v>
      </c>
      <c r="C62" s="9" t="str">
        <f t="shared" si="4"/>
        <v>Operating Exenses</v>
      </c>
      <c r="D62" s="9" t="s">
        <v>0</v>
      </c>
      <c r="E62" s="8" t="str">
        <f>_xll.BDH($B62,$D62,"CQ1 2010","","Dir=H","Per=Q","Days=A","Dts=H")</f>
        <v>#N/A Connection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</row>
    <row r="63" spans="1:65" x14ac:dyDescent="0.35">
      <c r="A63" s="9" t="str">
        <f t="shared" si="5"/>
        <v>ANB</v>
      </c>
      <c r="B63" s="9" t="str">
        <f>VLOOKUP(A63,References!$A$2:$B$11,2,FALSE)</f>
        <v>ARNB AB Equity</v>
      </c>
      <c r="C63" s="9" t="str">
        <f t="shared" si="4"/>
        <v>Total Non-Interest Income</v>
      </c>
      <c r="D63" s="9" t="s">
        <v>41</v>
      </c>
      <c r="E63" s="8" t="str">
        <f>_xll.BDH($B63,$D63,"CQ1 2010","","Dir=H","Per=Q","Days=A","Dts=H")</f>
        <v>#N/A Connection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</row>
    <row r="64" spans="1:65" x14ac:dyDescent="0.35">
      <c r="A64" s="9" t="str">
        <f t="shared" si="5"/>
        <v>ANB</v>
      </c>
      <c r="B64" s="9" t="str">
        <f>VLOOKUP(A64,References!$A$2:$B$11,2,FALSE)</f>
        <v>ARNB AB Equity</v>
      </c>
      <c r="C64" s="9" t="str">
        <f t="shared" si="4"/>
        <v>Impairment (Provisions)</v>
      </c>
      <c r="D64" s="9" t="s">
        <v>42</v>
      </c>
      <c r="E64" s="8" t="str">
        <f>_xll.BDH($B64,$D64,"CQ1 2010","","Dir=H","Per=Q","Days=A","Dts=H")</f>
        <v>#N/A Connection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</row>
    <row r="65" spans="1:69" x14ac:dyDescent="0.35">
      <c r="A65" s="9" t="str">
        <f t="shared" si="5"/>
        <v>ANB</v>
      </c>
      <c r="B65" s="9" t="str">
        <f>VLOOKUP(A65,References!$A$2:$B$11,2,FALSE)</f>
        <v>ARNB AB Equity</v>
      </c>
      <c r="C65" s="9" t="str">
        <f t="shared" si="4"/>
        <v>Net PreTax Income</v>
      </c>
      <c r="D65" s="9" t="s">
        <v>45</v>
      </c>
      <c r="E65" s="8" t="str">
        <f>_xll.BDH($B65,$D65,"CQ1 2010","","Dir=H","Per=Q","Days=A","Dts=H")</f>
        <v>#N/A Connection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</row>
    <row r="66" spans="1:69" x14ac:dyDescent="0.35">
      <c r="A66" s="9" t="str">
        <f t="shared" si="5"/>
        <v>ANB</v>
      </c>
      <c r="B66" s="9" t="str">
        <f>VLOOKUP(A66,References!$A$2:$B$11,2,FALSE)</f>
        <v>ARNB AB Equity</v>
      </c>
      <c r="C66" s="9" t="str">
        <f t="shared" si="4"/>
        <v>Net Income</v>
      </c>
      <c r="D66" s="9" t="s">
        <v>47</v>
      </c>
      <c r="E66" s="8" t="str">
        <f>_xll.BDH($B66,$D66,"CQ1 2010","","Dir=H","Per=Q","Days=A","Dts=H")</f>
        <v>#N/A Connection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</row>
    <row r="67" spans="1:69" x14ac:dyDescent="0.35">
      <c r="A67" s="9" t="str">
        <f t="shared" si="5"/>
        <v>ANB</v>
      </c>
      <c r="B67" s="9" t="str">
        <f>VLOOKUP(A67,References!$A$2:$B$11,2,FALSE)</f>
        <v>ARNB AB Equity</v>
      </c>
      <c r="C67" s="9" t="str">
        <f t="shared" si="4"/>
        <v>Net Interest Income Less Provisions</v>
      </c>
      <c r="D67" s="9" t="s">
        <v>115</v>
      </c>
      <c r="E67" s="8" t="str">
        <f>_xll.BDH($B67,$D67,"CQ1 2010","","Dir=H","Per=Q","Days=A","Dts=H")</f>
        <v>#N/A Connection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</row>
    <row r="68" spans="1:69" x14ac:dyDescent="0.35">
      <c r="A68" s="9" t="str">
        <f t="shared" si="5"/>
        <v>ANB</v>
      </c>
      <c r="B68" s="9" t="str">
        <f>VLOOKUP(A68,References!$A$2:$B$11,2,FALSE)</f>
        <v>ARNB AB Equity</v>
      </c>
      <c r="C68" s="9" t="str">
        <f t="shared" si="4"/>
        <v>Retail Net Revenue</v>
      </c>
      <c r="D68" s="9"/>
      <c r="E68" s="8">
        <f>Segments_Q!I26/1000000</f>
        <v>526.50400000000002</v>
      </c>
      <c r="F68" s="8">
        <f>Segments_Q!J26/1000000</f>
        <v>542.17499999999995</v>
      </c>
      <c r="G68" s="8">
        <f>Segments_Q!K26/1000000</f>
        <v>519.04499999999996</v>
      </c>
      <c r="H68" s="8">
        <f>Segments_Q!L26/1000000</f>
        <v>582.63300000000004</v>
      </c>
      <c r="I68" s="8">
        <f>Segments_Q!M26/1000000</f>
        <v>542.93600000000004</v>
      </c>
      <c r="J68" s="8">
        <f>Segments_Q!N26/1000000</f>
        <v>544.101</v>
      </c>
      <c r="K68" s="8">
        <f>Segments_Q!O26/1000000</f>
        <v>554.56200000000001</v>
      </c>
      <c r="L68" s="8">
        <f>Segments_Q!P26/1000000</f>
        <v>552.46900000000005</v>
      </c>
      <c r="M68" s="8">
        <f>Segments_Q!Q26/1000000</f>
        <v>547.53800000000001</v>
      </c>
      <c r="N68" s="8">
        <f>Segments_Q!R26/1000000</f>
        <v>555.95699999999999</v>
      </c>
      <c r="O68" s="8">
        <f>Segments_Q!S26/1000000</f>
        <v>509.80099999999999</v>
      </c>
      <c r="P68" s="8">
        <f>Segments_Q!T26/1000000</f>
        <v>532.17600000000004</v>
      </c>
      <c r="Q68" s="8">
        <f>Segments_Q!U26/1000000</f>
        <v>523.62800000000004</v>
      </c>
      <c r="R68" s="8">
        <f>Segments_Q!V26/1000000</f>
        <v>534.80899999999997</v>
      </c>
      <c r="S68" s="8">
        <f>Segments_Q!W26/1000000</f>
        <v>525.947</v>
      </c>
      <c r="T68" s="8">
        <f>Segments_Q!X26/1000000</f>
        <v>509.05900000000003</v>
      </c>
      <c r="U68" s="8">
        <f>Segments_Q!Y26/1000000</f>
        <v>530.00400000000002</v>
      </c>
      <c r="V68" s="8">
        <f>Segments_Q!Z26/1000000</f>
        <v>572.57000000000005</v>
      </c>
      <c r="W68" s="8">
        <f>Segments_Q!AA26/1000000</f>
        <v>518.303</v>
      </c>
      <c r="X68" s="8">
        <f>Segments_Q!AB26/1000000</f>
        <v>557.13499999999999</v>
      </c>
      <c r="Y68" s="8">
        <f>Segments_Q!AC26/1000000</f>
        <v>605.51300000000003</v>
      </c>
      <c r="Z68" s="8">
        <f>Segments_Q!AD26/1000000</f>
        <v>601.08100000000002</v>
      </c>
      <c r="AA68" s="8">
        <f>Segments_Q!AE26/1000000</f>
        <v>574.99099999999999</v>
      </c>
      <c r="AB68" s="8">
        <f>Segments_Q!AF26/1000000</f>
        <v>497.64499999999998</v>
      </c>
      <c r="AC68" s="8">
        <f>Segments_Q!AG26/1000000</f>
        <v>576.61099999999999</v>
      </c>
      <c r="AD68" s="8">
        <f>Segments_Q!AH26/1000000</f>
        <v>604.06700000000001</v>
      </c>
      <c r="AE68" s="8">
        <f>Segments_Q!AI26/1000000</f>
        <v>649.46900000000005</v>
      </c>
      <c r="AF68" s="8">
        <f>Segments_Q!AJ26/1000000</f>
        <v>746.00900000000001</v>
      </c>
      <c r="AG68" s="8">
        <f>Segments_Q!AK26/1000000</f>
        <v>586.1</v>
      </c>
      <c r="AH68" s="8">
        <f>Segments_Q!AL26/1000000</f>
        <v>615.56600000000003</v>
      </c>
      <c r="AI68" s="8">
        <f>Segments_Q!AM26/1000000</f>
        <v>576.27099999999996</v>
      </c>
      <c r="AJ68" s="8">
        <f>Segments_Q!AN26/1000000</f>
        <v>611.91300000000001</v>
      </c>
      <c r="AK68" s="8">
        <f>Segments_Q!AO26/1000000</f>
        <v>567.33699999999999</v>
      </c>
      <c r="AL68" s="8">
        <f>Segments_Q!AP26/1000000</f>
        <v>582.69100000000003</v>
      </c>
      <c r="AM68" s="8">
        <f>Segments_Q!AQ26/1000000</f>
        <v>614.39499999999998</v>
      </c>
      <c r="AN68" s="8">
        <f>Segments_Q!AR26/1000000</f>
        <v>692.39400000000001</v>
      </c>
      <c r="AO68" s="8">
        <f>Segments_Q!AS26/1000000</f>
        <v>618.62599999999998</v>
      </c>
      <c r="AP68" s="8">
        <f>Segments_Q!AT26/1000000</f>
        <v>703.71900000000005</v>
      </c>
      <c r="AQ68" s="8">
        <f>Segments_Q!AU26/1000000</f>
        <v>729.01599999999996</v>
      </c>
      <c r="AR68" s="8">
        <f>Segments_Q!AV26/1000000</f>
        <v>698.55799999999999</v>
      </c>
      <c r="AS68" s="8">
        <f>Segments_Q!AW26/1000000</f>
        <v>646.87300000000005</v>
      </c>
      <c r="AT68" s="8">
        <f>Segments_Q!AX26/1000000</f>
        <v>575.11400000000003</v>
      </c>
      <c r="AU68" s="8">
        <f>Segments_Q!AY26/1000000</f>
        <v>536.61199999999997</v>
      </c>
      <c r="AV68" s="8">
        <f>Segments_Q!AZ26/1000000</f>
        <v>449.02100000000002</v>
      </c>
      <c r="AW68" s="8">
        <f>Segments_Q!BA26/1000000</f>
        <v>450.05099999999999</v>
      </c>
      <c r="AX68" s="8">
        <f>Segments_Q!BB26/1000000</f>
        <v>514.06100000000004</v>
      </c>
      <c r="AY68" s="8">
        <f>Segments_Q!BC26/1000000</f>
        <v>513.56700000000001</v>
      </c>
      <c r="AZ68" s="8">
        <f>Segments_Q!BD26/1000000</f>
        <v>493.78399999999999</v>
      </c>
      <c r="BA68" s="8">
        <f>Segments_Q!BE26/1000000</f>
        <v>484.23599999999999</v>
      </c>
      <c r="BB68" s="8">
        <f>Segments_Q!BF26/1000000</f>
        <v>550.125</v>
      </c>
      <c r="BC68" s="8">
        <f>Segments_Q!BG26/1000000</f>
        <v>595.86199999999997</v>
      </c>
      <c r="BD68" s="8">
        <f>Segments_Q!BH26/1000000</f>
        <v>664.17700000000002</v>
      </c>
      <c r="BE68" s="8">
        <f>Segments_Q!BI26/1000000</f>
        <v>904.91099999999994</v>
      </c>
      <c r="BF68" s="8">
        <f>Segments_Q!BJ26/1000000</f>
        <v>975.43700000000001</v>
      </c>
      <c r="BG68" s="8">
        <f>Segments_Q!BK26/1000000</f>
        <v>1155.374</v>
      </c>
      <c r="BH68" s="8">
        <f>Segments_Q!BL26/1000000</f>
        <v>0</v>
      </c>
      <c r="BI68" s="8">
        <f>Segments_Q!BM26/1000000</f>
        <v>0</v>
      </c>
      <c r="BJ68" s="8">
        <f>Segments_Q!BN26/1000000</f>
        <v>0</v>
      </c>
      <c r="BK68" s="8">
        <f>Segments_Q!BO26/1000000</f>
        <v>0</v>
      </c>
      <c r="BL68" s="8">
        <f>Segments_Q!BP26/1000000</f>
        <v>0</v>
      </c>
      <c r="BM68" s="8">
        <f>Segments_Q!BQ26/1000000</f>
        <v>0</v>
      </c>
      <c r="BN68" s="8">
        <f>Segments_Q!BR26/1000000</f>
        <v>0</v>
      </c>
      <c r="BO68" s="8">
        <f>Segments_Q!BS26/1000000</f>
        <v>0</v>
      </c>
      <c r="BP68" s="8">
        <f>Segments_Q!BT26/1000000</f>
        <v>0</v>
      </c>
      <c r="BQ68" s="8">
        <f>Segments_Q!BU26/1000000</f>
        <v>0</v>
      </c>
    </row>
    <row r="69" spans="1:69" x14ac:dyDescent="0.35">
      <c r="A69" s="10" t="str">
        <f>A67</f>
        <v>ANB</v>
      </c>
      <c r="B69" s="10" t="str">
        <f>VLOOKUP(A69,References!$A$2:$B$11,2,FALSE)</f>
        <v>ARNB AB Equity</v>
      </c>
      <c r="C69" s="10" t="str">
        <f t="shared" si="4"/>
        <v>Wholesale Net Revenue</v>
      </c>
      <c r="D69" s="10" t="s">
        <v>115</v>
      </c>
      <c r="E69" s="11">
        <f>Segments_Q!I27/1000000</f>
        <v>305.45600000000002</v>
      </c>
      <c r="F69" s="11">
        <f>Segments_Q!J27/1000000</f>
        <v>310.31700000000001</v>
      </c>
      <c r="G69" s="11">
        <f>Segments_Q!K27/1000000</f>
        <v>297.56400000000002</v>
      </c>
      <c r="H69" s="11">
        <f>Segments_Q!L27/1000000</f>
        <v>339.63600000000002</v>
      </c>
      <c r="I69" s="11">
        <f>Segments_Q!M27/1000000</f>
        <v>353.613</v>
      </c>
      <c r="J69" s="11">
        <f>Segments_Q!N27/1000000</f>
        <v>350.05500000000001</v>
      </c>
      <c r="K69" s="11">
        <f>Segments_Q!O27/1000000</f>
        <v>374.85700000000003</v>
      </c>
      <c r="L69" s="11">
        <f>Segments_Q!P27/1000000</f>
        <v>350.77199999999999</v>
      </c>
      <c r="M69" s="11">
        <f>Segments_Q!Q27/1000000</f>
        <v>329.64600000000002</v>
      </c>
      <c r="N69" s="11">
        <f>Segments_Q!R27/1000000</f>
        <v>444.50900000000001</v>
      </c>
      <c r="O69" s="11">
        <f>Segments_Q!S27/1000000</f>
        <v>364.09500000000003</v>
      </c>
      <c r="P69" s="11">
        <f>Segments_Q!T27/1000000</f>
        <v>369.68299999999999</v>
      </c>
      <c r="Q69" s="11">
        <f>Segments_Q!U27/1000000</f>
        <v>427.43200000000002</v>
      </c>
      <c r="R69" s="11">
        <f>Segments_Q!V27/1000000</f>
        <v>450.71300000000002</v>
      </c>
      <c r="S69" s="11">
        <f>Segments_Q!W27/1000000</f>
        <v>443.62200000000001</v>
      </c>
      <c r="T69" s="11">
        <f>Segments_Q!X27/1000000</f>
        <v>459.47399999999999</v>
      </c>
      <c r="U69" s="11">
        <f>Segments_Q!Y27/1000000</f>
        <v>494.40199999999999</v>
      </c>
      <c r="V69" s="11">
        <f>Segments_Q!Z27/1000000</f>
        <v>487.49599999999998</v>
      </c>
      <c r="W69" s="11">
        <f>Segments_Q!AA27/1000000</f>
        <v>538.92999999999995</v>
      </c>
      <c r="X69" s="11">
        <f>Segments_Q!AB27/1000000</f>
        <v>584.24</v>
      </c>
      <c r="Y69" s="11">
        <f>Segments_Q!AC27/1000000</f>
        <v>734.197</v>
      </c>
      <c r="Z69" s="11">
        <f>Segments_Q!AD27/1000000</f>
        <v>712.50900000000001</v>
      </c>
      <c r="AA69" s="11">
        <f>Segments_Q!AE27/1000000</f>
        <v>588.74099999999999</v>
      </c>
      <c r="AB69" s="11">
        <f>Segments_Q!AF27/1000000</f>
        <v>740.45699999999999</v>
      </c>
      <c r="AC69" s="11">
        <f>Segments_Q!AG27/1000000</f>
        <v>486.44099999999997</v>
      </c>
      <c r="AD69" s="11">
        <f>Segments_Q!AH27/1000000</f>
        <v>545.00400000000002</v>
      </c>
      <c r="AE69" s="11">
        <f>Segments_Q!AI27/1000000</f>
        <v>555.452</v>
      </c>
      <c r="AF69" s="11">
        <f>Segments_Q!AJ27/1000000</f>
        <v>450.50599999999997</v>
      </c>
      <c r="AG69" s="11">
        <f>Segments_Q!AK27/1000000</f>
        <v>574.32500000000005</v>
      </c>
      <c r="AH69" s="11">
        <f>Segments_Q!AL27/1000000</f>
        <v>638.55999999999995</v>
      </c>
      <c r="AI69" s="11">
        <f>Segments_Q!AM27/1000000</f>
        <v>615.68100000000004</v>
      </c>
      <c r="AJ69" s="11">
        <f>Segments_Q!AN27/1000000</f>
        <v>615.33100000000002</v>
      </c>
      <c r="AK69" s="11">
        <f>Segments_Q!AO27/1000000</f>
        <v>617.26</v>
      </c>
      <c r="AL69" s="11">
        <f>Segments_Q!AP27/1000000</f>
        <v>589.89400000000001</v>
      </c>
      <c r="AM69" s="11">
        <f>Segments_Q!AQ27/1000000</f>
        <v>595.98599999999999</v>
      </c>
      <c r="AN69" s="11">
        <f>Segments_Q!AR27/1000000</f>
        <v>667.68700000000001</v>
      </c>
      <c r="AO69" s="11">
        <f>Segments_Q!AS27/1000000</f>
        <v>629.78899999999999</v>
      </c>
      <c r="AP69" s="11">
        <f>Segments_Q!AT27/1000000</f>
        <v>638.40300000000002</v>
      </c>
      <c r="AQ69" s="11">
        <f>Segments_Q!AU27/1000000</f>
        <v>675.53499999999997</v>
      </c>
      <c r="AR69" s="11">
        <f>Segments_Q!AV27/1000000</f>
        <v>623.90599999999995</v>
      </c>
      <c r="AS69" s="11">
        <f>Segments_Q!AW27/1000000</f>
        <v>498.49299999999999</v>
      </c>
      <c r="AT69" s="11">
        <f>Segments_Q!AX27/1000000</f>
        <v>683.97799999999995</v>
      </c>
      <c r="AU69" s="11">
        <f>Segments_Q!AY27/1000000</f>
        <v>548.88599999999997</v>
      </c>
      <c r="AV69" s="11">
        <f>Segments_Q!AZ27/1000000</f>
        <v>562.327</v>
      </c>
      <c r="AW69" s="11">
        <f>Segments_Q!BA27/1000000</f>
        <v>459.19299999999998</v>
      </c>
      <c r="AX69" s="11">
        <f>Segments_Q!BB27/1000000</f>
        <v>446.32600000000002</v>
      </c>
      <c r="AY69" s="11">
        <f>Segments_Q!BC27/1000000</f>
        <v>571.02300000000002</v>
      </c>
      <c r="AZ69" s="11">
        <f>Segments_Q!BD27/1000000</f>
        <v>469.71300000000002</v>
      </c>
      <c r="BA69" s="11">
        <f>Segments_Q!BE27/1000000</f>
        <v>509.60500000000002</v>
      </c>
      <c r="BB69" s="11">
        <f>Segments_Q!BF27/1000000</f>
        <v>600.41700000000003</v>
      </c>
      <c r="BC69" s="11">
        <f>Segments_Q!BG27/1000000</f>
        <v>753.46299999999997</v>
      </c>
      <c r="BD69" s="11">
        <f>Segments_Q!BH27/1000000</f>
        <v>769.64599999999996</v>
      </c>
      <c r="BE69" s="11">
        <f>Segments_Q!BI27/1000000</f>
        <v>891.40499999999997</v>
      </c>
      <c r="BF69" s="11">
        <f>Segments_Q!BJ27/1000000</f>
        <v>796.61699999999996</v>
      </c>
      <c r="BG69" s="11">
        <f>Segments_Q!BK27/1000000</f>
        <v>723.45</v>
      </c>
      <c r="BH69" s="11">
        <f>Segments_Q!BL27/1000000</f>
        <v>0</v>
      </c>
      <c r="BI69" s="11">
        <f>Segments_Q!BM27/1000000</f>
        <v>0</v>
      </c>
      <c r="BJ69" s="11">
        <f>Segments_Q!BN27/1000000</f>
        <v>0</v>
      </c>
      <c r="BK69" s="11">
        <f>Segments_Q!BO27/1000000</f>
        <v>0</v>
      </c>
      <c r="BL69" s="11">
        <f>Segments_Q!BP27/1000000</f>
        <v>0</v>
      </c>
      <c r="BM69" s="11">
        <f>Segments_Q!BQ27/1000000</f>
        <v>0</v>
      </c>
      <c r="BN69" s="11">
        <f>Segments_Q!BR27/1000000</f>
        <v>0</v>
      </c>
      <c r="BO69" s="11">
        <f>Segments_Q!BS27/1000000</f>
        <v>0</v>
      </c>
      <c r="BP69" s="11">
        <f>Segments_Q!BT27/1000000</f>
        <v>0</v>
      </c>
      <c r="BQ69" s="11">
        <f>Segments_Q!BU27/1000000</f>
        <v>0</v>
      </c>
    </row>
    <row r="70" spans="1:69" x14ac:dyDescent="0.35">
      <c r="A70" s="6" t="s">
        <v>18</v>
      </c>
      <c r="B70" s="6" t="str">
        <f>VLOOKUP(A70,References!$A$2:$B$11,2,FALSE)</f>
        <v>RIBL AB Equity</v>
      </c>
      <c r="C70" s="6" t="str">
        <f t="shared" si="4"/>
        <v>Interest Income</v>
      </c>
      <c r="D70" s="6" t="s">
        <v>25</v>
      </c>
      <c r="E70" s="8" t="str">
        <f>_xll.BDH($B70,$D70,"CQ1 2010","","Dir=H","Per=Q","Days=A","Dts=H")</f>
        <v>#N/A Connection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</row>
    <row r="71" spans="1:69" x14ac:dyDescent="0.35">
      <c r="A71" s="6" t="str">
        <f>A70</f>
        <v>Riyad</v>
      </c>
      <c r="B71" s="6" t="str">
        <f>VLOOKUP(A71,References!$A$2:$B$11,2,FALSE)</f>
        <v>RIBL AB Equity</v>
      </c>
      <c r="C71" s="6" t="str">
        <f t="shared" si="4"/>
        <v xml:space="preserve">Interest Expenses </v>
      </c>
      <c r="D71" s="6" t="s">
        <v>27</v>
      </c>
      <c r="E71" s="8" t="str">
        <f>_xll.BDH($B71,$D71,"CQ1 2010","","Dir=H","Per=Q","Days=A","Dts=H")</f>
        <v>#N/A Connection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</row>
    <row r="72" spans="1:69" x14ac:dyDescent="0.35">
      <c r="A72" s="6" t="str">
        <f t="shared" ref="A72:A85" si="6">A71</f>
        <v>Riyad</v>
      </c>
      <c r="B72" s="6" t="str">
        <f>VLOOKUP(A72,References!$A$2:$B$11,2,FALSE)</f>
        <v>RIBL AB Equity</v>
      </c>
      <c r="C72" s="6" t="str">
        <f t="shared" si="4"/>
        <v>Net Interest Income</v>
      </c>
      <c r="D72" s="6" t="s">
        <v>29</v>
      </c>
      <c r="E72" s="8" t="str">
        <f>_xll.BDH($B72,$D72,"CQ1 2010","","Dir=H","Per=Q","Days=A","Dts=H")</f>
        <v>#N/A Connection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</row>
    <row r="73" spans="1:69" x14ac:dyDescent="0.35">
      <c r="A73" s="6" t="str">
        <f t="shared" si="6"/>
        <v>Riyad</v>
      </c>
      <c r="B73" s="6" t="str">
        <f>VLOOKUP(A73,References!$A$2:$B$11,2,FALSE)</f>
        <v>RIBL AB Equity</v>
      </c>
      <c r="C73" s="6" t="str">
        <f t="shared" si="4"/>
        <v>Net Exchange Income</v>
      </c>
      <c r="D73" s="6" t="s">
        <v>30</v>
      </c>
      <c r="E73" s="8" t="str">
        <f>_xll.BDH($B73,$D73,"CQ1 2010","","Dir=H","Per=Q","Days=A","Dts=H")</f>
        <v>#N/A Connection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</row>
    <row r="74" spans="1:69" x14ac:dyDescent="0.35">
      <c r="A74" s="6" t="str">
        <f t="shared" si="6"/>
        <v>Riyad</v>
      </c>
      <c r="B74" s="6" t="str">
        <f>VLOOKUP(A74,References!$A$2:$B$11,2,FALSE)</f>
        <v>RIBL AB Equity</v>
      </c>
      <c r="C74" s="6" t="str">
        <f t="shared" si="4"/>
        <v>Net Fee and Comission Income</v>
      </c>
      <c r="D74" s="6" t="s">
        <v>57</v>
      </c>
      <c r="E74" s="8" t="str">
        <f>_xll.BDH($B74,$D74,"CQ1 2010","","Dir=H","Per=Q","Days=A","Dts=H")</f>
        <v>#N/A Connection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</row>
    <row r="75" spans="1:69" x14ac:dyDescent="0.35">
      <c r="A75" s="6" t="str">
        <f t="shared" si="6"/>
        <v>Riyad</v>
      </c>
      <c r="B75" s="6" t="str">
        <f>VLOOKUP(A75,References!$A$2:$B$11,2,FALSE)</f>
        <v>RIBL AB Equity</v>
      </c>
      <c r="C75" s="6" t="str">
        <f t="shared" si="4"/>
        <v>Total Operating Income</v>
      </c>
      <c r="D75" s="6" t="s">
        <v>39</v>
      </c>
      <c r="E75" s="8" t="str">
        <f>_xll.BDH($B75,$D75,"CQ1 2010","","Dir=H","Per=Q","Days=A","Dts=H")</f>
        <v>#N/A Connection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</row>
    <row r="76" spans="1:69" x14ac:dyDescent="0.35">
      <c r="A76" s="6" t="str">
        <f t="shared" si="6"/>
        <v>Riyad</v>
      </c>
      <c r="B76" s="6" t="str">
        <f>VLOOKUP(A76,References!$A$2:$B$11,2,FALSE)</f>
        <v>RIBL AB Equity</v>
      </c>
      <c r="C76" s="6" t="str">
        <f t="shared" si="4"/>
        <v xml:space="preserve">GA Expenses </v>
      </c>
      <c r="D76" s="6" t="s">
        <v>35</v>
      </c>
      <c r="E76" s="8" t="str">
        <f>_xll.BDH($B76,$D76,"CQ1 2010","","Dir=H","Per=Q","Days=A","Dts=H")</f>
        <v>#N/A Connection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</row>
    <row r="77" spans="1:69" x14ac:dyDescent="0.35">
      <c r="A77" s="6" t="str">
        <f t="shared" si="6"/>
        <v>Riyad</v>
      </c>
      <c r="B77" s="6" t="str">
        <f>VLOOKUP(A77,References!$A$2:$B$11,2,FALSE)</f>
        <v>RIBL AB Equity</v>
      </c>
      <c r="C77" s="6" t="str">
        <f t="shared" si="4"/>
        <v>Depreciation</v>
      </c>
      <c r="D77" s="6" t="s">
        <v>112</v>
      </c>
      <c r="E77" s="8" t="str">
        <f>_xll.BDH($B77,$D77,"CQ1 2010","","Dir=H","Per=Q","Days=A","Dts=H")</f>
        <v>#N/A Connection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</row>
    <row r="78" spans="1:69" x14ac:dyDescent="0.35">
      <c r="A78" s="6" t="str">
        <f t="shared" si="6"/>
        <v>Riyad</v>
      </c>
      <c r="B78" s="6" t="str">
        <f>VLOOKUP(A78,References!$A$2:$B$11,2,FALSE)</f>
        <v>RIBL AB Equity</v>
      </c>
      <c r="C78" s="6" t="str">
        <f t="shared" si="4"/>
        <v xml:space="preserve">Salaries and Benefits </v>
      </c>
      <c r="D78" s="6" t="s">
        <v>1</v>
      </c>
      <c r="E78" s="8" t="str">
        <f>_xll.BDH($B78,$D78,"CQ1 2010","","Dir=H","Per=Q","Days=A","Dts=H")</f>
        <v>#N/A Connection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</row>
    <row r="79" spans="1:69" x14ac:dyDescent="0.35">
      <c r="A79" s="6" t="str">
        <f t="shared" si="6"/>
        <v>Riyad</v>
      </c>
      <c r="B79" s="6" t="str">
        <f>VLOOKUP(A79,References!$A$2:$B$11,2,FALSE)</f>
        <v>RIBL AB Equity</v>
      </c>
      <c r="C79" s="6" t="str">
        <f t="shared" si="4"/>
        <v>Operating Exenses</v>
      </c>
      <c r="D79" s="6" t="s">
        <v>0</v>
      </c>
      <c r="E79" s="8" t="str">
        <f>_xll.BDH($B79,$D79,"CQ1 2010","","Dir=H","Per=Q","Days=A","Dts=H")</f>
        <v>#N/A Connection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</row>
    <row r="80" spans="1:69" x14ac:dyDescent="0.35">
      <c r="A80" s="6" t="str">
        <f t="shared" si="6"/>
        <v>Riyad</v>
      </c>
      <c r="B80" s="6" t="str">
        <f>VLOOKUP(A80,References!$A$2:$B$11,2,FALSE)</f>
        <v>RIBL AB Equity</v>
      </c>
      <c r="C80" s="6" t="str">
        <f t="shared" si="4"/>
        <v>Total Non-Interest Income</v>
      </c>
      <c r="D80" s="6" t="s">
        <v>41</v>
      </c>
      <c r="E80" s="8" t="str">
        <f>_xll.BDH($B80,$D80,"CQ1 2010","","Dir=H","Per=Q","Days=A","Dts=H")</f>
        <v>#N/A Connection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</row>
    <row r="81" spans="1:70" x14ac:dyDescent="0.35">
      <c r="A81" s="6" t="str">
        <f t="shared" si="6"/>
        <v>Riyad</v>
      </c>
      <c r="B81" s="6" t="str">
        <f>VLOOKUP(A81,References!$A$2:$B$11,2,FALSE)</f>
        <v>RIBL AB Equity</v>
      </c>
      <c r="C81" s="6" t="str">
        <f t="shared" si="4"/>
        <v>Impairment (Provisions)</v>
      </c>
      <c r="D81" s="6" t="s">
        <v>42</v>
      </c>
      <c r="E81" s="8" t="str">
        <f>_xll.BDH($B81,$D81,"CQ1 2010","","Dir=H","Per=Q","Days=A","Dts=H")</f>
        <v>#N/A Connection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</row>
    <row r="82" spans="1:70" x14ac:dyDescent="0.35">
      <c r="A82" s="6" t="str">
        <f t="shared" si="6"/>
        <v>Riyad</v>
      </c>
      <c r="B82" s="6" t="str">
        <f>VLOOKUP(A82,References!$A$2:$B$11,2,FALSE)</f>
        <v>RIBL AB Equity</v>
      </c>
      <c r="C82" s="6" t="str">
        <f t="shared" si="4"/>
        <v>Net PreTax Income</v>
      </c>
      <c r="D82" s="6" t="s">
        <v>45</v>
      </c>
      <c r="E82" s="8" t="str">
        <f>_xll.BDH($B82,$D82,"CQ1 2010","","Dir=H","Per=Q","Days=A","Dts=H")</f>
        <v>#N/A Connection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</row>
    <row r="83" spans="1:70" x14ac:dyDescent="0.35">
      <c r="A83" s="6" t="str">
        <f t="shared" si="6"/>
        <v>Riyad</v>
      </c>
      <c r="B83" s="6" t="str">
        <f>VLOOKUP(A83,References!$A$2:$B$11,2,FALSE)</f>
        <v>RIBL AB Equity</v>
      </c>
      <c r="C83" s="6" t="str">
        <f t="shared" ref="C83:C114" si="7">C66</f>
        <v>Net Income</v>
      </c>
      <c r="D83" s="6" t="s">
        <v>47</v>
      </c>
      <c r="E83" s="8" t="str">
        <f>_xll.BDH($B83,$D83,"CQ1 2010","","Dir=H","Per=Q","Days=A","Dts=H")</f>
        <v>#N/A Connection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</row>
    <row r="84" spans="1:70" x14ac:dyDescent="0.35">
      <c r="A84" s="6" t="str">
        <f t="shared" si="6"/>
        <v>Riyad</v>
      </c>
      <c r="B84" s="6" t="str">
        <f>VLOOKUP(A84,References!$A$2:$B$11,2,FALSE)</f>
        <v>RIBL AB Equity</v>
      </c>
      <c r="C84" s="6" t="str">
        <f t="shared" si="7"/>
        <v>Net Interest Income Less Provisions</v>
      </c>
      <c r="D84" s="6" t="s">
        <v>115</v>
      </c>
      <c r="E84" s="8" t="str">
        <f>_xll.BDH($B84,$D84,"CQ1 2010","","Dir=H","Per=Q","Days=A","Dts=H")</f>
        <v>#N/A Connection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</row>
    <row r="85" spans="1:70" x14ac:dyDescent="0.35">
      <c r="A85" s="6" t="str">
        <f t="shared" si="6"/>
        <v>Riyad</v>
      </c>
      <c r="B85" s="6" t="str">
        <f>VLOOKUP(A85,References!$A$2:$B$11,2,FALSE)</f>
        <v>RIBL AB Equity</v>
      </c>
      <c r="C85" s="6" t="str">
        <f t="shared" si="7"/>
        <v>Retail Net Revenue</v>
      </c>
      <c r="D85" s="6"/>
      <c r="E85" s="8">
        <f>Segments_Q!I20/1000000</f>
        <v>396.76299999999998</v>
      </c>
      <c r="F85" s="8">
        <f>Segments_Q!J20/1000000</f>
        <v>441.75200000000001</v>
      </c>
      <c r="G85" s="8">
        <f>Segments_Q!K20/1000000</f>
        <v>435.43099999999998</v>
      </c>
      <c r="H85" s="8">
        <f>Segments_Q!L20/1000000</f>
        <v>381.72899999999998</v>
      </c>
      <c r="I85" s="8">
        <f>Segments_Q!M20/1000000</f>
        <v>454.29500000000002</v>
      </c>
      <c r="J85" s="8">
        <f>Segments_Q!N20/1000000</f>
        <v>523.03599999999994</v>
      </c>
      <c r="K85" s="8">
        <f>Segments_Q!O20/1000000</f>
        <v>458.74700000000001</v>
      </c>
      <c r="L85" s="8">
        <f>Segments_Q!P20/1000000</f>
        <v>494.12799999999999</v>
      </c>
      <c r="M85" s="8">
        <f>Segments_Q!Q20/1000000</f>
        <v>509.00900000000001</v>
      </c>
      <c r="N85" s="8">
        <f>Segments_Q!R20/1000000</f>
        <v>531.60799999999995</v>
      </c>
      <c r="O85" s="8">
        <f>Segments_Q!S20/1000000</f>
        <v>448.93400000000003</v>
      </c>
      <c r="P85" s="8">
        <f>Segments_Q!T20/1000000</f>
        <v>517.09100000000001</v>
      </c>
      <c r="Q85" s="8">
        <f>Segments_Q!U20/1000000</f>
        <v>526.06899999999996</v>
      </c>
      <c r="R85" s="8">
        <f>Segments_Q!V20/1000000</f>
        <v>629.01900000000001</v>
      </c>
      <c r="S85" s="8">
        <f>Segments_Q!W20/1000000</f>
        <v>604.78300000000002</v>
      </c>
      <c r="T85" s="8">
        <f>Segments_Q!X20/1000000</f>
        <v>613.48299999999995</v>
      </c>
      <c r="U85" s="8">
        <f>Segments_Q!Y20/1000000</f>
        <v>587.96100000000001</v>
      </c>
      <c r="V85" s="8">
        <f>Segments_Q!Z20/1000000</f>
        <v>681.84500000000003</v>
      </c>
      <c r="W85" s="8">
        <f>Segments_Q!AA20/1000000</f>
        <v>615.02499999999998</v>
      </c>
      <c r="X85" s="8">
        <f>Segments_Q!AB20/1000000</f>
        <v>617.22900000000004</v>
      </c>
      <c r="Y85" s="8">
        <f>Segments_Q!AC20/1000000</f>
        <v>652.58000000000004</v>
      </c>
      <c r="Z85" s="8">
        <f>Segments_Q!AD20/1000000</f>
        <v>638.16499999999996</v>
      </c>
      <c r="AA85" s="8">
        <f>Segments_Q!AE20/1000000</f>
        <v>626.11500000000001</v>
      </c>
      <c r="AB85" s="8">
        <f>Segments_Q!AF20/1000000</f>
        <v>815.755</v>
      </c>
      <c r="AC85" s="8">
        <f>Segments_Q!AG20/1000000</f>
        <v>646.822</v>
      </c>
      <c r="AD85" s="8">
        <f>Segments_Q!AH20/1000000</f>
        <v>645.572</v>
      </c>
      <c r="AE85" s="8">
        <f>Segments_Q!AI20/1000000</f>
        <v>539.23199999999997</v>
      </c>
      <c r="AF85" s="8">
        <f>Segments_Q!AJ20/1000000</f>
        <v>510.39800000000002</v>
      </c>
      <c r="AG85" s="8">
        <f>Segments_Q!AK20/1000000</f>
        <v>651.85400000000004</v>
      </c>
      <c r="AH85" s="8">
        <f>Segments_Q!AL20/1000000</f>
        <v>648.548</v>
      </c>
      <c r="AI85" s="8">
        <f>Segments_Q!AM20/1000000</f>
        <v>679.779</v>
      </c>
      <c r="AJ85" s="8">
        <f>Segments_Q!AN20/1000000</f>
        <v>627.44200000000001</v>
      </c>
      <c r="AK85" s="8">
        <f>Segments_Q!AO20/1000000</f>
        <v>714.54200000000003</v>
      </c>
      <c r="AL85" s="8">
        <f>Segments_Q!AP20/1000000</f>
        <v>720.23900000000003</v>
      </c>
      <c r="AM85" s="8">
        <f>Segments_Q!AQ20/1000000</f>
        <v>741.35400000000004</v>
      </c>
      <c r="AN85" s="8">
        <f>Segments_Q!AR20/1000000</f>
        <v>1021.2569999999999</v>
      </c>
      <c r="AO85" s="8">
        <f>Segments_Q!AS20/1000000</f>
        <v>844.89400000000001</v>
      </c>
      <c r="AP85" s="8">
        <f>Segments_Q!AT20/1000000</f>
        <v>855.01</v>
      </c>
      <c r="AQ85" s="8">
        <f>Segments_Q!AU20/1000000</f>
        <v>955.77599999999995</v>
      </c>
      <c r="AR85" s="8">
        <f>Segments_Q!AV20/1000000</f>
        <v>1302.172</v>
      </c>
      <c r="AS85" s="8">
        <f>Segments_Q!AW20/1000000</f>
        <v>963.53200000000004</v>
      </c>
      <c r="AT85" s="8">
        <f>Segments_Q!AX20/1000000</f>
        <v>869.09900000000005</v>
      </c>
      <c r="AU85" s="8">
        <f>Segments_Q!AY20/1000000</f>
        <v>960.39800000000002</v>
      </c>
      <c r="AV85" s="8">
        <f>Segments_Q!AZ20/1000000</f>
        <v>951.51499999999999</v>
      </c>
      <c r="AW85" s="8">
        <f>Segments_Q!BA20/1000000</f>
        <v>922.73800000000006</v>
      </c>
      <c r="AX85" s="8">
        <f>Segments_Q!BB20/1000000</f>
        <v>980.14200000000005</v>
      </c>
      <c r="AY85" s="8">
        <f>Segments_Q!BC20/1000000</f>
        <v>962.25099999999998</v>
      </c>
      <c r="AZ85" s="8">
        <f>Segments_Q!BD20/1000000</f>
        <v>886.38199999999995</v>
      </c>
      <c r="BA85" s="8">
        <f>Segments_Q!BE20/1000000</f>
        <v>1010.366</v>
      </c>
      <c r="BB85" s="8">
        <f>Segments_Q!BF20/1000000</f>
        <v>1104.941</v>
      </c>
      <c r="BC85" s="8">
        <f>Segments_Q!BG20/1000000</f>
        <v>973.30499999999995</v>
      </c>
      <c r="BD85" s="8">
        <f>Segments_Q!BH20/1000000</f>
        <v>908.26700000000005</v>
      </c>
      <c r="BE85" s="8">
        <f>Segments_Q!BI20/1000000</f>
        <v>986.97299999999996</v>
      </c>
      <c r="BF85" s="8">
        <f>Segments_Q!BJ20/1000000</f>
        <v>887.19899999999996</v>
      </c>
      <c r="BG85" s="8">
        <f>Segments_Q!BK20/1000000</f>
        <v>1249.1110000000001</v>
      </c>
      <c r="BH85" s="8">
        <f>Segments_Q!BL20/1000000</f>
        <v>0</v>
      </c>
      <c r="BI85" s="8">
        <f>Segments_Q!BM20/1000000</f>
        <v>0</v>
      </c>
      <c r="BJ85" s="8">
        <f>Segments_Q!BN20/1000000</f>
        <v>0</v>
      </c>
      <c r="BK85" s="8">
        <f>Segments_Q!BO20/1000000</f>
        <v>0</v>
      </c>
      <c r="BL85" s="8">
        <f>Segments_Q!BP20/1000000</f>
        <v>0</v>
      </c>
      <c r="BM85" s="8">
        <f>Segments_Q!BQ20/1000000</f>
        <v>0</v>
      </c>
      <c r="BN85" s="8">
        <f>Segments_Q!BR20/1000000</f>
        <v>0</v>
      </c>
      <c r="BO85" s="8">
        <f>Segments_Q!BS20/1000000</f>
        <v>0</v>
      </c>
      <c r="BP85" s="8">
        <f>Segments_Q!BT20/1000000</f>
        <v>0</v>
      </c>
      <c r="BQ85" s="8">
        <f>Segments_Q!BU20/1000000</f>
        <v>0</v>
      </c>
      <c r="BR85" s="8">
        <f>Segments_Q!BV20/1000000</f>
        <v>0</v>
      </c>
    </row>
    <row r="86" spans="1:70" x14ac:dyDescent="0.35">
      <c r="A86" s="7" t="str">
        <f>A84</f>
        <v>Riyad</v>
      </c>
      <c r="B86" s="7" t="str">
        <f>VLOOKUP(A86,References!$A$2:$B$11,2,FALSE)</f>
        <v>RIBL AB Equity</v>
      </c>
      <c r="C86" s="7" t="str">
        <f t="shared" si="7"/>
        <v>Wholesale Net Revenue</v>
      </c>
      <c r="D86" s="7" t="s">
        <v>115</v>
      </c>
      <c r="E86" s="11">
        <f>Segments_Q!I21/1000000</f>
        <v>645.79399999999998</v>
      </c>
      <c r="F86" s="11">
        <f>Segments_Q!J21/1000000</f>
        <v>596.25300000000004</v>
      </c>
      <c r="G86" s="11">
        <f>Segments_Q!K21/1000000</f>
        <v>576.97500000000002</v>
      </c>
      <c r="H86" s="11">
        <f>Segments_Q!L21/1000000</f>
        <v>629.94200000000001</v>
      </c>
      <c r="I86" s="11">
        <f>Segments_Q!M21/1000000</f>
        <v>666.58199999999999</v>
      </c>
      <c r="J86" s="11">
        <f>Segments_Q!N21/1000000</f>
        <v>727.91</v>
      </c>
      <c r="K86" s="11">
        <f>Segments_Q!O21/1000000</f>
        <v>702.72199999999998</v>
      </c>
      <c r="L86" s="11">
        <f>Segments_Q!P21/1000000</f>
        <v>782.08299999999997</v>
      </c>
      <c r="M86" s="11">
        <f>Segments_Q!Q21/1000000</f>
        <v>679.04200000000003</v>
      </c>
      <c r="N86" s="11">
        <f>Segments_Q!R21/1000000</f>
        <v>762.63</v>
      </c>
      <c r="O86" s="11">
        <f>Segments_Q!S21/1000000</f>
        <v>775.24199999999996</v>
      </c>
      <c r="P86" s="11">
        <f>Segments_Q!T21/1000000</f>
        <v>726.82299999999998</v>
      </c>
      <c r="Q86" s="11">
        <f>Segments_Q!U21/1000000</f>
        <v>742.93499999999995</v>
      </c>
      <c r="R86" s="11">
        <f>Segments_Q!V21/1000000</f>
        <v>832.83799999999997</v>
      </c>
      <c r="S86" s="11">
        <f>Segments_Q!W21/1000000</f>
        <v>791.25599999999997</v>
      </c>
      <c r="T86" s="11">
        <f>Segments_Q!X21/1000000</f>
        <v>845.07600000000002</v>
      </c>
      <c r="U86" s="11">
        <f>Segments_Q!Y21/1000000</f>
        <v>923.47799999999995</v>
      </c>
      <c r="V86" s="11">
        <f>Segments_Q!Z21/1000000</f>
        <v>889.63499999999999</v>
      </c>
      <c r="W86" s="11">
        <f>Segments_Q!AA21/1000000</f>
        <v>858.08600000000001</v>
      </c>
      <c r="X86" s="11">
        <f>Segments_Q!AB21/1000000</f>
        <v>950.36400000000003</v>
      </c>
      <c r="Y86" s="11">
        <f>Segments_Q!AC21/1000000</f>
        <v>939.86199999999997</v>
      </c>
      <c r="Z86" s="11">
        <f>Segments_Q!AD21/1000000</f>
        <v>907.12300000000005</v>
      </c>
      <c r="AA86" s="11">
        <f>Segments_Q!AE21/1000000</f>
        <v>798.67399999999998</v>
      </c>
      <c r="AB86" s="11">
        <f>Segments_Q!AF21/1000000</f>
        <v>722.94200000000001</v>
      </c>
      <c r="AC86" s="11">
        <f>Segments_Q!AG21/1000000</f>
        <v>784.82100000000003</v>
      </c>
      <c r="AD86" s="11">
        <f>Segments_Q!AH21/1000000</f>
        <v>689.05700000000002</v>
      </c>
      <c r="AE86" s="11">
        <f>Segments_Q!AI21/1000000</f>
        <v>730.29300000000001</v>
      </c>
      <c r="AF86" s="11">
        <f>Segments_Q!AJ21/1000000</f>
        <v>588.702</v>
      </c>
      <c r="AG86" s="11">
        <f>Segments_Q!AK21/1000000</f>
        <v>841.42600000000004</v>
      </c>
      <c r="AH86" s="11">
        <f>Segments_Q!AL21/1000000</f>
        <v>888.49199999999996</v>
      </c>
      <c r="AI86" s="11">
        <f>Segments_Q!AM21/1000000</f>
        <v>895.84199999999998</v>
      </c>
      <c r="AJ86" s="11">
        <f>Segments_Q!AN21/1000000</f>
        <v>855.29399999999998</v>
      </c>
      <c r="AK86" s="11">
        <f>Segments_Q!AO21/1000000</f>
        <v>820.76499999999999</v>
      </c>
      <c r="AL86" s="11">
        <f>Segments_Q!AP21/1000000</f>
        <v>860.74099999999999</v>
      </c>
      <c r="AM86" s="11">
        <f>Segments_Q!AQ21/1000000</f>
        <v>896.03300000000002</v>
      </c>
      <c r="AN86" s="11">
        <f>Segments_Q!AR21/1000000</f>
        <v>998.50400000000002</v>
      </c>
      <c r="AO86" s="11">
        <f>Segments_Q!AS21/1000000</f>
        <v>1104.732</v>
      </c>
      <c r="AP86" s="11">
        <f>Segments_Q!AT21/1000000</f>
        <v>983.25800000000004</v>
      </c>
      <c r="AQ86" s="11">
        <f>Segments_Q!AU21/1000000</f>
        <v>1006.518</v>
      </c>
      <c r="AR86" s="11">
        <f>Segments_Q!AV21/1000000</f>
        <v>1024.0029999999999</v>
      </c>
      <c r="AS86" s="11">
        <f>Segments_Q!AW21/1000000</f>
        <v>1081.7750000000001</v>
      </c>
      <c r="AT86" s="11">
        <f>Segments_Q!AX21/1000000</f>
        <v>1052.2840000000001</v>
      </c>
      <c r="AU86" s="11">
        <f>Segments_Q!AY21/1000000</f>
        <v>1162.452</v>
      </c>
      <c r="AV86" s="11">
        <f>Segments_Q!AZ21/1000000</f>
        <v>1005.07</v>
      </c>
      <c r="AW86" s="11">
        <f>Segments_Q!BA21/1000000</f>
        <v>1104.7070000000001</v>
      </c>
      <c r="AX86" s="11">
        <f>Segments_Q!BB21/1000000</f>
        <v>1143.5530000000001</v>
      </c>
      <c r="AY86" s="11">
        <f>Segments_Q!BC21/1000000</f>
        <v>924.49599999999998</v>
      </c>
      <c r="AZ86" s="11">
        <f>Segments_Q!BD21/1000000</f>
        <v>1134.4960000000001</v>
      </c>
      <c r="BA86" s="11">
        <f>Segments_Q!BE21/1000000</f>
        <v>1182.2909999999999</v>
      </c>
      <c r="BB86" s="11">
        <f>Segments_Q!BF21/1000000</f>
        <v>1368.0640000000001</v>
      </c>
      <c r="BC86" s="11">
        <f>Segments_Q!BG21/1000000</f>
        <v>1568.5419999999999</v>
      </c>
      <c r="BD86" s="11">
        <f>Segments_Q!BH21/1000000</f>
        <v>1515.1990000000001</v>
      </c>
      <c r="BE86" s="11">
        <f>Segments_Q!BI21/1000000</f>
        <v>1642.972</v>
      </c>
      <c r="BF86" s="11">
        <f>Segments_Q!BJ21/1000000</f>
        <v>1624.933</v>
      </c>
      <c r="BG86" s="11">
        <f>Segments_Q!BK21/1000000</f>
        <v>3042.5590000000002</v>
      </c>
      <c r="BH86" s="11">
        <f>Segments_Q!BL21/1000000</f>
        <v>0</v>
      </c>
      <c r="BI86" s="11">
        <f>Segments_Q!BM21/1000000</f>
        <v>0</v>
      </c>
      <c r="BJ86" s="11">
        <f>Segments_Q!BN21/1000000</f>
        <v>0</v>
      </c>
      <c r="BK86" s="11">
        <f>Segments_Q!BO21/1000000</f>
        <v>0</v>
      </c>
      <c r="BL86" s="11">
        <f>Segments_Q!BP21/1000000</f>
        <v>0</v>
      </c>
      <c r="BM86" s="11">
        <f>Segments_Q!BQ21/1000000</f>
        <v>0</v>
      </c>
      <c r="BN86" s="11">
        <f>Segments_Q!BR21/1000000</f>
        <v>0</v>
      </c>
      <c r="BO86" s="11">
        <f>Segments_Q!BS21/1000000</f>
        <v>0</v>
      </c>
      <c r="BP86" s="11">
        <f>Segments_Q!BT21/1000000</f>
        <v>0</v>
      </c>
      <c r="BQ86" s="11">
        <f>Segments_Q!BU21/1000000</f>
        <v>0</v>
      </c>
      <c r="BR86" s="11">
        <f>Segments_Q!BV21/1000000</f>
        <v>0</v>
      </c>
    </row>
    <row r="87" spans="1:70" x14ac:dyDescent="0.35">
      <c r="A87" s="9" t="s">
        <v>15</v>
      </c>
      <c r="B87" s="9" t="str">
        <f>VLOOKUP(A87,References!$A$2:$B$11,2,FALSE)</f>
        <v>SNB AB Equity</v>
      </c>
      <c r="C87" s="9" t="str">
        <f t="shared" si="7"/>
        <v>Interest Income</v>
      </c>
      <c r="D87" s="9" t="s">
        <v>25</v>
      </c>
      <c r="E87" s="8" t="str">
        <f>_xll.BDH($B87,$D87,"CQ1 2010","","Dir=H","Per=Q","Days=A","Dts=H")</f>
        <v>#N/A Connection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</row>
    <row r="88" spans="1:70" x14ac:dyDescent="0.35">
      <c r="A88" s="9" t="str">
        <f>A87</f>
        <v>SNB</v>
      </c>
      <c r="B88" s="9" t="str">
        <f>VLOOKUP(A88,References!$A$2:$B$11,2,FALSE)</f>
        <v>SNB AB Equity</v>
      </c>
      <c r="C88" s="9" t="str">
        <f t="shared" si="7"/>
        <v xml:space="preserve">Interest Expenses </v>
      </c>
      <c r="D88" s="9" t="s">
        <v>27</v>
      </c>
      <c r="E88" s="8" t="str">
        <f>_xll.BDH($B88,$D88,"CQ1 2010","","Dir=H","Per=Q","Days=A","Dts=H")</f>
        <v>#N/A Connection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</row>
    <row r="89" spans="1:70" x14ac:dyDescent="0.35">
      <c r="A89" s="9" t="str">
        <f t="shared" ref="A89:A102" si="8">A88</f>
        <v>SNB</v>
      </c>
      <c r="B89" s="9" t="str">
        <f>VLOOKUP(A89,References!$A$2:$B$11,2,FALSE)</f>
        <v>SNB AB Equity</v>
      </c>
      <c r="C89" s="9" t="str">
        <f t="shared" si="7"/>
        <v>Net Interest Income</v>
      </c>
      <c r="D89" s="9" t="s">
        <v>29</v>
      </c>
      <c r="E89" s="8" t="str">
        <f>_xll.BDH($B89,$D89,"CQ1 2010","","Dir=H","Per=Q","Days=A","Dts=H")</f>
        <v>#N/A Connection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</row>
    <row r="90" spans="1:70" x14ac:dyDescent="0.35">
      <c r="A90" s="9" t="str">
        <f t="shared" si="8"/>
        <v>SNB</v>
      </c>
      <c r="B90" s="9" t="str">
        <f>VLOOKUP(A90,References!$A$2:$B$11,2,FALSE)</f>
        <v>SNB AB Equity</v>
      </c>
      <c r="C90" s="9" t="str">
        <f t="shared" si="7"/>
        <v>Net Exchange Income</v>
      </c>
      <c r="D90" s="9" t="s">
        <v>30</v>
      </c>
      <c r="E90" s="8" t="str">
        <f>_xll.BDH($B90,$D90,"CQ1 2010","","Dir=H","Per=Q","Days=A","Dts=H")</f>
        <v>#N/A Connection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</row>
    <row r="91" spans="1:70" x14ac:dyDescent="0.35">
      <c r="A91" s="9" t="str">
        <f t="shared" si="8"/>
        <v>SNB</v>
      </c>
      <c r="B91" s="9" t="str">
        <f>VLOOKUP(A91,References!$A$2:$B$11,2,FALSE)</f>
        <v>SNB AB Equity</v>
      </c>
      <c r="C91" s="9" t="str">
        <f t="shared" si="7"/>
        <v>Net Fee and Comission Income</v>
      </c>
      <c r="D91" s="9" t="s">
        <v>57</v>
      </c>
      <c r="E91" s="8" t="str">
        <f>_xll.BDH($B91,$D91,"CQ1 2010","","Dir=H","Per=Q","Days=A","Dts=H")</f>
        <v>#N/A Connection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</row>
    <row r="92" spans="1:70" x14ac:dyDescent="0.35">
      <c r="A92" s="9" t="str">
        <f t="shared" si="8"/>
        <v>SNB</v>
      </c>
      <c r="B92" s="9" t="str">
        <f>VLOOKUP(A92,References!$A$2:$B$11,2,FALSE)</f>
        <v>SNB AB Equity</v>
      </c>
      <c r="C92" s="9" t="str">
        <f t="shared" si="7"/>
        <v>Total Operating Income</v>
      </c>
      <c r="D92" s="9" t="s">
        <v>39</v>
      </c>
      <c r="E92" s="8" t="str">
        <f>_xll.BDH($B92,$D92,"CQ1 2010","","Dir=H","Per=Q","Days=A","Dts=H")</f>
        <v>#N/A Connection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</row>
    <row r="93" spans="1:70" x14ac:dyDescent="0.35">
      <c r="A93" s="9" t="str">
        <f t="shared" si="8"/>
        <v>SNB</v>
      </c>
      <c r="B93" s="9" t="str">
        <f>VLOOKUP(A93,References!$A$2:$B$11,2,FALSE)</f>
        <v>SNB AB Equity</v>
      </c>
      <c r="C93" s="9" t="str">
        <f t="shared" si="7"/>
        <v xml:space="preserve">GA Expenses </v>
      </c>
      <c r="D93" s="9" t="s">
        <v>35</v>
      </c>
      <c r="E93" s="8" t="str">
        <f>_xll.BDH($B93,$D93,"CQ1 2010","","Dir=H","Per=Q","Days=A","Dts=H")</f>
        <v>#N/A Connection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</row>
    <row r="94" spans="1:70" x14ac:dyDescent="0.35">
      <c r="A94" s="9" t="str">
        <f t="shared" si="8"/>
        <v>SNB</v>
      </c>
      <c r="B94" s="9" t="str">
        <f>VLOOKUP(A94,References!$A$2:$B$11,2,FALSE)</f>
        <v>SNB AB Equity</v>
      </c>
      <c r="C94" s="9" t="str">
        <f t="shared" si="7"/>
        <v>Depreciation</v>
      </c>
      <c r="D94" s="9" t="s">
        <v>112</v>
      </c>
      <c r="E94" s="8" t="str">
        <f>_xll.BDH($B94,$D94,"CQ1 2010","","Dir=H","Per=Q","Days=A","Dts=H")</f>
        <v>#N/A Connection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</row>
    <row r="95" spans="1:70" x14ac:dyDescent="0.35">
      <c r="A95" s="9" t="str">
        <f t="shared" si="8"/>
        <v>SNB</v>
      </c>
      <c r="B95" s="9" t="str">
        <f>VLOOKUP(A95,References!$A$2:$B$11,2,FALSE)</f>
        <v>SNB AB Equity</v>
      </c>
      <c r="C95" s="9" t="str">
        <f t="shared" si="7"/>
        <v xml:space="preserve">Salaries and Benefits </v>
      </c>
      <c r="D95" s="9" t="s">
        <v>1</v>
      </c>
      <c r="E95" s="8" t="str">
        <f>_xll.BDH($B95,$D95,"CQ1 2010","","Dir=H","Per=Q","Days=A","Dts=H")</f>
        <v>#N/A Connection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</row>
    <row r="96" spans="1:70" x14ac:dyDescent="0.35">
      <c r="A96" s="9" t="str">
        <f t="shared" si="8"/>
        <v>SNB</v>
      </c>
      <c r="B96" s="9" t="str">
        <f>VLOOKUP(A96,References!$A$2:$B$11,2,FALSE)</f>
        <v>SNB AB Equity</v>
      </c>
      <c r="C96" s="9" t="str">
        <f t="shared" si="7"/>
        <v>Operating Exenses</v>
      </c>
      <c r="D96" s="9" t="s">
        <v>0</v>
      </c>
      <c r="E96" s="8" t="str">
        <f>_xll.BDH($B96,$D96,"CQ1 2010","","Dir=H","Per=Q","Days=A","Dts=H")</f>
        <v>#N/A Connection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</row>
    <row r="97" spans="1:59" x14ac:dyDescent="0.35">
      <c r="A97" s="9" t="str">
        <f t="shared" si="8"/>
        <v>SNB</v>
      </c>
      <c r="B97" s="9" t="str">
        <f>VLOOKUP(A97,References!$A$2:$B$11,2,FALSE)</f>
        <v>SNB AB Equity</v>
      </c>
      <c r="C97" s="9" t="str">
        <f t="shared" si="7"/>
        <v>Total Non-Interest Income</v>
      </c>
      <c r="D97" s="9" t="s">
        <v>41</v>
      </c>
      <c r="E97" s="8" t="str">
        <f>_xll.BDH($B97,$D97,"CQ1 2010","","Dir=H","Per=Q","Days=A","Dts=H")</f>
        <v>#N/A Connection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</row>
    <row r="98" spans="1:59" x14ac:dyDescent="0.35">
      <c r="A98" s="9" t="str">
        <f t="shared" si="8"/>
        <v>SNB</v>
      </c>
      <c r="B98" s="9" t="str">
        <f>VLOOKUP(A98,References!$A$2:$B$11,2,FALSE)</f>
        <v>SNB AB Equity</v>
      </c>
      <c r="C98" s="9" t="str">
        <f t="shared" si="7"/>
        <v>Impairment (Provisions)</v>
      </c>
      <c r="D98" s="9" t="s">
        <v>42</v>
      </c>
      <c r="E98" s="8" t="str">
        <f>_xll.BDH($B98,$D98,"CQ1 2010","","Dir=H","Per=Q","Days=A","Dts=H")</f>
        <v>#N/A Connection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</row>
    <row r="99" spans="1:59" x14ac:dyDescent="0.35">
      <c r="A99" s="9" t="str">
        <f t="shared" si="8"/>
        <v>SNB</v>
      </c>
      <c r="B99" s="9" t="str">
        <f>VLOOKUP(A99,References!$A$2:$B$11,2,FALSE)</f>
        <v>SNB AB Equity</v>
      </c>
      <c r="C99" s="9" t="str">
        <f t="shared" si="7"/>
        <v>Net PreTax Income</v>
      </c>
      <c r="D99" s="9" t="s">
        <v>45</v>
      </c>
      <c r="E99" s="8" t="str">
        <f>_xll.BDH($B99,$D99,"CQ1 2010","","Dir=H","Per=Q","Days=A","Dts=H")</f>
        <v>#N/A Connection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</row>
    <row r="100" spans="1:59" x14ac:dyDescent="0.35">
      <c r="A100" s="9" t="str">
        <f t="shared" si="8"/>
        <v>SNB</v>
      </c>
      <c r="B100" s="9" t="str">
        <f>VLOOKUP(A100,References!$A$2:$B$11,2,FALSE)</f>
        <v>SNB AB Equity</v>
      </c>
      <c r="C100" s="9" t="str">
        <f t="shared" si="7"/>
        <v>Net Income</v>
      </c>
      <c r="D100" s="9" t="s">
        <v>47</v>
      </c>
      <c r="E100" s="8" t="str">
        <f>_xll.BDH($B100,$D100,"CQ1 2010","","Dir=H","Per=Q","Days=A","Dts=H")</f>
        <v>#N/A Connection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</row>
    <row r="101" spans="1:59" x14ac:dyDescent="0.35">
      <c r="A101" s="9" t="str">
        <f t="shared" si="8"/>
        <v>SNB</v>
      </c>
      <c r="B101" s="9" t="str">
        <f>VLOOKUP(A101,References!$A$2:$B$11,2,FALSE)</f>
        <v>SNB AB Equity</v>
      </c>
      <c r="C101" s="9" t="str">
        <f t="shared" si="7"/>
        <v>Net Interest Income Less Provisions</v>
      </c>
      <c r="D101" s="9" t="s">
        <v>115</v>
      </c>
      <c r="E101" s="8" t="str">
        <f>_xll.BDH($B101,$D101,"CQ1 2010","","Dir=H","Per=Q","Days=A","Dts=H")</f>
        <v>#N/A Connection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</row>
    <row r="102" spans="1:59" x14ac:dyDescent="0.35">
      <c r="A102" s="9" t="str">
        <f t="shared" si="8"/>
        <v>SNB</v>
      </c>
      <c r="B102" s="9" t="str">
        <f>VLOOKUP(A102,References!$A$2:$B$11,2,FALSE)</f>
        <v>SNB AB Equity</v>
      </c>
      <c r="C102" s="9" t="str">
        <f t="shared" si="7"/>
        <v>Retail Net Revenue</v>
      </c>
      <c r="D102" s="9"/>
      <c r="E102" s="8" t="e">
        <f>Segments_Q!I38/1000000</f>
        <v>#N/A</v>
      </c>
      <c r="F102" s="8" t="e">
        <f>Segments_Q!J38/1000000</f>
        <v>#N/A</v>
      </c>
      <c r="G102" s="8" t="e">
        <f>Segments_Q!K38/1000000</f>
        <v>#N/A</v>
      </c>
      <c r="H102" s="8" t="e">
        <f>Segments_Q!L38/1000000</f>
        <v>#N/A</v>
      </c>
      <c r="I102" s="8" t="e">
        <f>Segments_Q!M38/1000000</f>
        <v>#N/A</v>
      </c>
      <c r="J102" s="8" t="e">
        <f>Segments_Q!N38/1000000</f>
        <v>#N/A</v>
      </c>
      <c r="K102" s="8" t="e">
        <f>Segments_Q!O38/1000000</f>
        <v>#N/A</v>
      </c>
      <c r="L102" s="8" t="e">
        <f>Segments_Q!P38/1000000</f>
        <v>#N/A</v>
      </c>
      <c r="M102" s="8" t="e">
        <f>Segments_Q!Q38/1000000</f>
        <v>#N/A</v>
      </c>
      <c r="N102" s="8" t="e">
        <f>Segments_Q!R38/1000000</f>
        <v>#N/A</v>
      </c>
      <c r="O102" s="8" t="e">
        <f>Segments_Q!S38/1000000</f>
        <v>#N/A</v>
      </c>
      <c r="P102" s="8" t="e">
        <f>Segments_Q!T38/1000000</f>
        <v>#N/A</v>
      </c>
      <c r="Q102" s="8">
        <f>Segments_Q!U38/1000000</f>
        <v>1418.17</v>
      </c>
      <c r="R102" s="8">
        <f>Segments_Q!V38/1000000</f>
        <v>1276.192</v>
      </c>
      <c r="S102" s="8">
        <f>Segments_Q!W38/1000000</f>
        <v>1220.4760000000001</v>
      </c>
      <c r="T102" s="8">
        <f>Segments_Q!X38/1000000</f>
        <v>2008.9639999999999</v>
      </c>
      <c r="U102" s="8">
        <f>Segments_Q!Y38/1000000</f>
        <v>1392.212</v>
      </c>
      <c r="V102" s="8">
        <f>Segments_Q!Z38/1000000</f>
        <v>1446.2570000000001</v>
      </c>
      <c r="W102" s="8">
        <f>Segments_Q!AA38/1000000</f>
        <v>1455.1990000000001</v>
      </c>
      <c r="X102" s="8">
        <f>Segments_Q!AB38/1000000</f>
        <v>1427.345</v>
      </c>
      <c r="Y102" s="8">
        <f>Segments_Q!AC38/1000000</f>
        <v>1332.963</v>
      </c>
      <c r="Z102" s="8">
        <f>Segments_Q!AD38/1000000</f>
        <v>1375.1990000000001</v>
      </c>
      <c r="AA102" s="8">
        <f>Segments_Q!AE38/1000000</f>
        <v>1797.6130000000001</v>
      </c>
      <c r="AB102" s="8">
        <f>Segments_Q!AF38/1000000</f>
        <v>1854.837</v>
      </c>
      <c r="AC102" s="8">
        <f>Segments_Q!AG38/1000000</f>
        <v>1970.135</v>
      </c>
      <c r="AD102" s="8">
        <f>Segments_Q!AH38/1000000</f>
        <v>1985.3489999999999</v>
      </c>
      <c r="AE102" s="8">
        <f>Segments_Q!AI38/1000000</f>
        <v>1967.0250000000001</v>
      </c>
      <c r="AF102" s="8">
        <f>Segments_Q!AJ38/1000000</f>
        <v>1782.4580000000001</v>
      </c>
      <c r="AG102" s="8">
        <f>Segments_Q!AK38/1000000</f>
        <v>1938.4090000000001</v>
      </c>
      <c r="AH102" s="8">
        <f>Segments_Q!AL38/1000000</f>
        <v>1924.7260000000001</v>
      </c>
      <c r="AI102" s="8">
        <f>Segments_Q!AM38/1000000</f>
        <v>2106.6410000000001</v>
      </c>
      <c r="AJ102" s="8">
        <f>Segments_Q!AN38/1000000</f>
        <v>2171.2370000000001</v>
      </c>
      <c r="AK102" s="8">
        <f>Segments_Q!AO38/1000000</f>
        <v>2116.9</v>
      </c>
      <c r="AL102" s="8">
        <f>Segments_Q!AP38/1000000</f>
        <v>1976.7529999999999</v>
      </c>
      <c r="AM102" s="8">
        <f>Segments_Q!AQ38/1000000</f>
        <v>2318.5700000000002</v>
      </c>
      <c r="AN102" s="8">
        <f>Segments_Q!AR38/1000000</f>
        <v>2260.0770000000002</v>
      </c>
      <c r="AO102" s="8">
        <f>Segments_Q!AS38/1000000</f>
        <v>2240.7640000000001</v>
      </c>
      <c r="AP102" s="8">
        <f>Segments_Q!AT38/1000000</f>
        <v>2385.9110000000001</v>
      </c>
      <c r="AQ102" s="8">
        <f>Segments_Q!AU38/1000000</f>
        <v>2568.7080000000001</v>
      </c>
      <c r="AR102" s="8">
        <f>Segments_Q!AV38/1000000</f>
        <v>2512.3609999999999</v>
      </c>
      <c r="AS102" s="8">
        <f>Segments_Q!AW38/1000000</f>
        <v>2319.6640000000002</v>
      </c>
      <c r="AT102" s="8">
        <f>Segments_Q!AX38/1000000</f>
        <v>2363.442</v>
      </c>
      <c r="AU102" s="8">
        <f>Segments_Q!AY38/1000000</f>
        <v>2676.134</v>
      </c>
      <c r="AV102" s="8">
        <f>Segments_Q!AZ38/1000000</f>
        <v>2829.4479999999999</v>
      </c>
      <c r="AW102" s="8">
        <f>Segments_Q!BA38/1000000</f>
        <v>2662.5720000000001</v>
      </c>
      <c r="AX102" s="8">
        <f>Segments_Q!BB38/1000000</f>
        <v>3442.181</v>
      </c>
      <c r="AY102" s="8">
        <f>Segments_Q!BC38/1000000</f>
        <v>3326.7040000000002</v>
      </c>
      <c r="AZ102" s="8">
        <f>Segments_Q!BD38/1000000</f>
        <v>3267.3209999999999</v>
      </c>
      <c r="BA102" s="8">
        <f>Segments_Q!BE38/1000000</f>
        <v>3664.7150000000001</v>
      </c>
      <c r="BB102" s="8">
        <f>Segments_Q!BF38/1000000</f>
        <v>3577.4839999999999</v>
      </c>
      <c r="BC102" s="8">
        <f>Segments_Q!BG38/1000000</f>
        <v>3695.4490000000001</v>
      </c>
      <c r="BD102" s="8">
        <f>Segments_Q!BH38/1000000</f>
        <v>3670.5340000000001</v>
      </c>
      <c r="BE102" s="8">
        <f>Segments_Q!BI38/1000000</f>
        <v>3877.82</v>
      </c>
      <c r="BF102" s="8">
        <f>Segments_Q!BJ38/1000000</f>
        <v>4152.098</v>
      </c>
      <c r="BG102" s="8">
        <f>Segments_Q!BK38/1000000</f>
        <v>4005.962</v>
      </c>
    </row>
    <row r="103" spans="1:59" x14ac:dyDescent="0.35">
      <c r="A103" s="10" t="str">
        <f>A101</f>
        <v>SNB</v>
      </c>
      <c r="B103" s="10" t="str">
        <f>VLOOKUP(A103,References!$A$2:$B$11,2,FALSE)</f>
        <v>SNB AB Equity</v>
      </c>
      <c r="C103" s="10" t="str">
        <f t="shared" si="7"/>
        <v>Wholesale Net Revenue</v>
      </c>
      <c r="D103" s="10" t="s">
        <v>115</v>
      </c>
      <c r="E103" s="11" t="e">
        <f>Segments_Q!I39/1000000</f>
        <v>#N/A</v>
      </c>
      <c r="F103" s="11" t="e">
        <f>Segments_Q!J39/1000000</f>
        <v>#N/A</v>
      </c>
      <c r="G103" s="11" t="e">
        <f>Segments_Q!K39/1000000</f>
        <v>#N/A</v>
      </c>
      <c r="H103" s="11" t="e">
        <f>Segments_Q!L39/1000000</f>
        <v>#N/A</v>
      </c>
      <c r="I103" s="11" t="e">
        <f>Segments_Q!M39/1000000</f>
        <v>#N/A</v>
      </c>
      <c r="J103" s="11" t="e">
        <f>Segments_Q!N39/1000000</f>
        <v>#N/A</v>
      </c>
      <c r="K103" s="11" t="e">
        <f>Segments_Q!O39/1000000</f>
        <v>#N/A</v>
      </c>
      <c r="L103" s="11" t="e">
        <f>Segments_Q!P39/1000000</f>
        <v>#N/A</v>
      </c>
      <c r="M103" s="11" t="e">
        <f>Segments_Q!Q39/1000000</f>
        <v>#N/A</v>
      </c>
      <c r="N103" s="11" t="e">
        <f>Segments_Q!R39/1000000</f>
        <v>#N/A</v>
      </c>
      <c r="O103" s="11" t="e">
        <f>Segments_Q!S39/1000000</f>
        <v>#N/A</v>
      </c>
      <c r="P103" s="11" t="e">
        <f>Segments_Q!T39/1000000</f>
        <v>#N/A</v>
      </c>
      <c r="Q103" s="11" t="e">
        <f>Segments_Q!U39/1000000</f>
        <v>#N/A</v>
      </c>
      <c r="R103" s="11" t="e">
        <f>Segments_Q!V39/1000000</f>
        <v>#N/A</v>
      </c>
      <c r="S103" s="11" t="e">
        <f>Segments_Q!W39/1000000</f>
        <v>#N/A</v>
      </c>
      <c r="T103" s="11" t="e">
        <f>Segments_Q!X39/1000000</f>
        <v>#N/A</v>
      </c>
      <c r="U103" s="11" t="e">
        <f>Segments_Q!Y39/1000000</f>
        <v>#N/A</v>
      </c>
      <c r="V103" s="11" t="e">
        <f>Segments_Q!Z39/1000000</f>
        <v>#N/A</v>
      </c>
      <c r="W103" s="11" t="e">
        <f>Segments_Q!AA39/1000000</f>
        <v>#N/A</v>
      </c>
      <c r="X103" s="11" t="e">
        <f>Segments_Q!AB39/1000000</f>
        <v>#N/A</v>
      </c>
      <c r="Y103" s="11" t="e">
        <f>Segments_Q!AC39/1000000</f>
        <v>#N/A</v>
      </c>
      <c r="Z103" s="11" t="e">
        <f>Segments_Q!AD39/1000000</f>
        <v>#N/A</v>
      </c>
      <c r="AA103" s="11" t="e">
        <f>Segments_Q!AE39/1000000</f>
        <v>#N/A</v>
      </c>
      <c r="AB103" s="11" t="e">
        <f>Segments_Q!AF39/1000000</f>
        <v>#N/A</v>
      </c>
      <c r="AC103" s="11" t="e">
        <f>Segments_Q!AG39/1000000</f>
        <v>#N/A</v>
      </c>
      <c r="AD103" s="11" t="e">
        <f>Segments_Q!AH39/1000000</f>
        <v>#N/A</v>
      </c>
      <c r="AE103" s="11" t="e">
        <f>Segments_Q!AI39/1000000</f>
        <v>#N/A</v>
      </c>
      <c r="AF103" s="11" t="e">
        <f>Segments_Q!AJ39/1000000</f>
        <v>#N/A</v>
      </c>
      <c r="AG103" s="11" t="e">
        <f>Segments_Q!AK39/1000000</f>
        <v>#N/A</v>
      </c>
      <c r="AH103" s="11" t="e">
        <f>Segments_Q!AL39/1000000</f>
        <v>#N/A</v>
      </c>
      <c r="AI103" s="11" t="e">
        <f>Segments_Q!AM39/1000000</f>
        <v>#N/A</v>
      </c>
      <c r="AJ103" s="11" t="e">
        <f>Segments_Q!AN39/1000000</f>
        <v>#N/A</v>
      </c>
      <c r="AK103" s="11" t="e">
        <f>Segments_Q!AO39/1000000</f>
        <v>#N/A</v>
      </c>
      <c r="AL103" s="11" t="e">
        <f>Segments_Q!AP39/1000000</f>
        <v>#N/A</v>
      </c>
      <c r="AM103" s="11" t="e">
        <f>Segments_Q!AQ39/1000000</f>
        <v>#N/A</v>
      </c>
      <c r="AN103" s="11" t="e">
        <f>Segments_Q!AR39/1000000</f>
        <v>#N/A</v>
      </c>
      <c r="AO103" s="11" t="e">
        <f>Segments_Q!AS39/1000000</f>
        <v>#N/A</v>
      </c>
      <c r="AP103" s="11" t="e">
        <f>Segments_Q!AT39/1000000</f>
        <v>#N/A</v>
      </c>
      <c r="AQ103" s="11" t="e">
        <f>Segments_Q!AU39/1000000</f>
        <v>#N/A</v>
      </c>
      <c r="AR103" s="11" t="e">
        <f>Segments_Q!AV39/1000000</f>
        <v>#N/A</v>
      </c>
      <c r="AS103" s="11" t="e">
        <f>Segments_Q!AW39/1000000</f>
        <v>#N/A</v>
      </c>
      <c r="AT103" s="11">
        <f>Segments_Q!AX39/1000000</f>
        <v>1765.587</v>
      </c>
      <c r="AU103" s="11">
        <f>Segments_Q!AY39/1000000</f>
        <v>2267.9839999999999</v>
      </c>
      <c r="AV103" s="11">
        <f>Segments_Q!AZ39/1000000</f>
        <v>2238.607</v>
      </c>
      <c r="AW103" s="11">
        <f>Segments_Q!BA39/1000000</f>
        <v>2430.0859999999998</v>
      </c>
      <c r="AX103" s="11">
        <f>Segments_Q!BB39/1000000</f>
        <v>2437.607</v>
      </c>
      <c r="AY103" s="11">
        <f>Segments_Q!BC39/1000000</f>
        <v>4696.3220000000001</v>
      </c>
      <c r="AZ103" s="11">
        <f>Segments_Q!BD39/1000000</f>
        <v>2705.873</v>
      </c>
      <c r="BA103" s="11">
        <f>Segments_Q!BE39/1000000</f>
        <v>3265.0439999999999</v>
      </c>
      <c r="BB103" s="11">
        <f>Segments_Q!BF39/1000000</f>
        <v>3551.2449999999999</v>
      </c>
      <c r="BC103" s="11">
        <f>Segments_Q!BG39/1000000</f>
        <v>3710.627</v>
      </c>
      <c r="BD103" s="11">
        <f>Segments_Q!BH39/1000000</f>
        <v>3291.6120000000001</v>
      </c>
      <c r="BE103" s="11">
        <f>Segments_Q!BI39/1000000</f>
        <v>3579.8960000000002</v>
      </c>
      <c r="BF103" s="11">
        <f>Segments_Q!BJ39/1000000</f>
        <v>3052.2379999999998</v>
      </c>
      <c r="BG103" s="11">
        <f>Segments_Q!BK39/1000000</f>
        <v>3355.681</v>
      </c>
    </row>
    <row r="104" spans="1:59" x14ac:dyDescent="0.35">
      <c r="A104" s="6" t="s">
        <v>20</v>
      </c>
      <c r="B104" s="6" t="str">
        <f>VLOOKUP(A104,References!$A$2:$B$11,2,FALSE)</f>
        <v>RJHI AB Equity</v>
      </c>
      <c r="C104" s="6" t="str">
        <f t="shared" si="7"/>
        <v>Interest Income</v>
      </c>
      <c r="D104" s="6" t="s">
        <v>25</v>
      </c>
      <c r="E104" s="8" t="str">
        <f>_xll.BDH($B104,$D104,"CQ1 2010","","Dir=H","Per=Q","Days=A","Dts=H")</f>
        <v>#N/A Connection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</row>
    <row r="105" spans="1:59" x14ac:dyDescent="0.35">
      <c r="A105" s="6" t="str">
        <f>A104</f>
        <v>Rajhi</v>
      </c>
      <c r="B105" s="6" t="str">
        <f>VLOOKUP(A105,References!$A$2:$B$11,2,FALSE)</f>
        <v>RJHI AB Equity</v>
      </c>
      <c r="C105" s="6" t="str">
        <f t="shared" si="7"/>
        <v xml:space="preserve">Interest Expenses </v>
      </c>
      <c r="D105" s="6" t="s">
        <v>27</v>
      </c>
      <c r="E105" s="8" t="str">
        <f>_xll.BDH($B105,$D105,"CQ1 2010","","Dir=H","Per=Q","Days=A","Dts=H")</f>
        <v>#N/A Connection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</row>
    <row r="106" spans="1:59" x14ac:dyDescent="0.35">
      <c r="A106" s="6" t="str">
        <f t="shared" ref="A106:A119" si="9">A105</f>
        <v>Rajhi</v>
      </c>
      <c r="B106" s="6" t="str">
        <f>VLOOKUP(A106,References!$A$2:$B$11,2,FALSE)</f>
        <v>RJHI AB Equity</v>
      </c>
      <c r="C106" s="6" t="str">
        <f t="shared" si="7"/>
        <v>Net Interest Income</v>
      </c>
      <c r="D106" s="6" t="s">
        <v>29</v>
      </c>
      <c r="E106" s="8" t="str">
        <f>_xll.BDH($B106,$D106,"CQ1 2010","","Dir=H","Per=Q","Days=A","Dts=H")</f>
        <v>#N/A Connection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</row>
    <row r="107" spans="1:59" x14ac:dyDescent="0.35">
      <c r="A107" s="6" t="str">
        <f t="shared" si="9"/>
        <v>Rajhi</v>
      </c>
      <c r="B107" s="6" t="str">
        <f>VLOOKUP(A107,References!$A$2:$B$11,2,FALSE)</f>
        <v>RJHI AB Equity</v>
      </c>
      <c r="C107" s="6" t="str">
        <f t="shared" si="7"/>
        <v>Net Exchange Income</v>
      </c>
      <c r="D107" s="6" t="s">
        <v>30</v>
      </c>
      <c r="E107" s="8" t="str">
        <f>_xll.BDH($B107,$D107,"CQ1 2010","","Dir=H","Per=Q","Days=A","Dts=H")</f>
        <v>#N/A Connection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</row>
    <row r="108" spans="1:59" x14ac:dyDescent="0.35">
      <c r="A108" s="6" t="str">
        <f t="shared" si="9"/>
        <v>Rajhi</v>
      </c>
      <c r="B108" s="6" t="str">
        <f>VLOOKUP(A108,References!$A$2:$B$11,2,FALSE)</f>
        <v>RJHI AB Equity</v>
      </c>
      <c r="C108" s="6" t="str">
        <f t="shared" si="7"/>
        <v>Net Fee and Comission Income</v>
      </c>
      <c r="D108" s="6" t="s">
        <v>57</v>
      </c>
      <c r="E108" s="8" t="str">
        <f>_xll.BDH($B108,$D108,"CQ1 2010","","Dir=H","Per=Q","Days=A","Dts=H")</f>
        <v>#N/A Connection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</row>
    <row r="109" spans="1:59" x14ac:dyDescent="0.35">
      <c r="A109" s="6" t="str">
        <f t="shared" si="9"/>
        <v>Rajhi</v>
      </c>
      <c r="B109" s="6" t="str">
        <f>VLOOKUP(A109,References!$A$2:$B$11,2,FALSE)</f>
        <v>RJHI AB Equity</v>
      </c>
      <c r="C109" s="6" t="str">
        <f t="shared" si="7"/>
        <v>Total Operating Income</v>
      </c>
      <c r="D109" s="6" t="s">
        <v>39</v>
      </c>
      <c r="E109" s="8" t="str">
        <f>_xll.BDH($B109,$D109,"CQ1 2010","","Dir=H","Per=Q","Days=A","Dts=H")</f>
        <v>#N/A Connection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</row>
    <row r="110" spans="1:59" x14ac:dyDescent="0.35">
      <c r="A110" s="6" t="str">
        <f t="shared" si="9"/>
        <v>Rajhi</v>
      </c>
      <c r="B110" s="6" t="str">
        <f>VLOOKUP(A110,References!$A$2:$B$11,2,FALSE)</f>
        <v>RJHI AB Equity</v>
      </c>
      <c r="C110" s="6" t="str">
        <f t="shared" si="7"/>
        <v xml:space="preserve">GA Expenses </v>
      </c>
      <c r="D110" s="6" t="s">
        <v>35</v>
      </c>
      <c r="E110" s="8" t="str">
        <f>_xll.BDH($B110,$D110,"CQ1 2010","","Dir=H","Per=Q","Days=A","Dts=H")</f>
        <v>#N/A Connection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</row>
    <row r="111" spans="1:59" x14ac:dyDescent="0.35">
      <c r="A111" s="6" t="str">
        <f t="shared" si="9"/>
        <v>Rajhi</v>
      </c>
      <c r="B111" s="6" t="str">
        <f>VLOOKUP(A111,References!$A$2:$B$11,2,FALSE)</f>
        <v>RJHI AB Equity</v>
      </c>
      <c r="C111" s="6" t="str">
        <f t="shared" si="7"/>
        <v>Depreciation</v>
      </c>
      <c r="D111" s="6" t="s">
        <v>56</v>
      </c>
      <c r="E111" s="8" t="str">
        <f>_xll.BDH($B111,$D111,"CQ1 2010","","Dir=H","Per=Q","Days=A","Dts=H")</f>
        <v>#N/A Connection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</row>
    <row r="112" spans="1:59" x14ac:dyDescent="0.35">
      <c r="A112" s="6" t="str">
        <f t="shared" si="9"/>
        <v>Rajhi</v>
      </c>
      <c r="B112" s="6" t="str">
        <f>VLOOKUP(A112,References!$A$2:$B$11,2,FALSE)</f>
        <v>RJHI AB Equity</v>
      </c>
      <c r="C112" s="6" t="str">
        <f t="shared" si="7"/>
        <v xml:space="preserve">Salaries and Benefits </v>
      </c>
      <c r="D112" s="6" t="s">
        <v>1</v>
      </c>
      <c r="E112" s="8" t="str">
        <f>_xll.BDH($B112,$D112,"CQ1 2010","","Dir=H","Per=Q","Days=A","Dts=H")</f>
        <v>#N/A Connection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</row>
    <row r="113" spans="1:69" x14ac:dyDescent="0.35">
      <c r="A113" s="6" t="str">
        <f t="shared" si="9"/>
        <v>Rajhi</v>
      </c>
      <c r="B113" s="6" t="str">
        <f>VLOOKUP(A113,References!$A$2:$B$11,2,FALSE)</f>
        <v>RJHI AB Equity</v>
      </c>
      <c r="C113" s="6" t="str">
        <f t="shared" si="7"/>
        <v>Operating Exenses</v>
      </c>
      <c r="D113" s="6" t="s">
        <v>0</v>
      </c>
      <c r="E113" s="8" t="str">
        <f>_xll.BDH($B113,$D113,"CQ1 2010","","Dir=H","Per=Q","Days=A","Dts=H")</f>
        <v>#N/A Connection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</row>
    <row r="114" spans="1:69" x14ac:dyDescent="0.35">
      <c r="A114" s="6" t="str">
        <f t="shared" si="9"/>
        <v>Rajhi</v>
      </c>
      <c r="B114" s="6" t="str">
        <f>VLOOKUP(A114,References!$A$2:$B$11,2,FALSE)</f>
        <v>RJHI AB Equity</v>
      </c>
      <c r="C114" s="6" t="str">
        <f t="shared" si="7"/>
        <v>Total Non-Interest Income</v>
      </c>
      <c r="D114" s="6" t="s">
        <v>41</v>
      </c>
      <c r="E114" s="8" t="e">
        <f>E109-E106</f>
        <v>#VALUE!</v>
      </c>
      <c r="F114" s="8">
        <f t="shared" ref="F114:BG114" si="10">F109-F106</f>
        <v>0</v>
      </c>
      <c r="G114" s="8">
        <f t="shared" si="10"/>
        <v>0</v>
      </c>
      <c r="H114" s="8">
        <f t="shared" si="10"/>
        <v>0</v>
      </c>
      <c r="I114" s="8">
        <f t="shared" si="10"/>
        <v>0</v>
      </c>
      <c r="J114" s="8">
        <f t="shared" si="10"/>
        <v>0</v>
      </c>
      <c r="K114" s="8">
        <f t="shared" si="10"/>
        <v>0</v>
      </c>
      <c r="L114" s="8">
        <f t="shared" si="10"/>
        <v>0</v>
      </c>
      <c r="M114" s="8">
        <f t="shared" si="10"/>
        <v>0</v>
      </c>
      <c r="N114" s="8">
        <f t="shared" si="10"/>
        <v>0</v>
      </c>
      <c r="O114" s="8">
        <f t="shared" si="10"/>
        <v>0</v>
      </c>
      <c r="P114" s="8">
        <f t="shared" si="10"/>
        <v>0</v>
      </c>
      <c r="Q114" s="8">
        <f t="shared" si="10"/>
        <v>0</v>
      </c>
      <c r="R114" s="8">
        <f t="shared" si="10"/>
        <v>0</v>
      </c>
      <c r="S114" s="8">
        <f t="shared" si="10"/>
        <v>0</v>
      </c>
      <c r="T114" s="8">
        <f t="shared" si="10"/>
        <v>0</v>
      </c>
      <c r="U114" s="8">
        <f t="shared" si="10"/>
        <v>0</v>
      </c>
      <c r="V114" s="8">
        <f t="shared" si="10"/>
        <v>0</v>
      </c>
      <c r="W114" s="8">
        <f t="shared" si="10"/>
        <v>0</v>
      </c>
      <c r="X114" s="8">
        <f t="shared" si="10"/>
        <v>0</v>
      </c>
      <c r="Y114" s="8">
        <f t="shared" si="10"/>
        <v>0</v>
      </c>
      <c r="Z114" s="8">
        <f t="shared" si="10"/>
        <v>0</v>
      </c>
      <c r="AA114" s="8">
        <f t="shared" si="10"/>
        <v>0</v>
      </c>
      <c r="AB114" s="8">
        <f t="shared" si="10"/>
        <v>0</v>
      </c>
      <c r="AC114" s="8">
        <f t="shared" si="10"/>
        <v>0</v>
      </c>
      <c r="AD114" s="8">
        <f t="shared" si="10"/>
        <v>0</v>
      </c>
      <c r="AE114" s="8">
        <f t="shared" si="10"/>
        <v>0</v>
      </c>
      <c r="AF114" s="8">
        <f t="shared" si="10"/>
        <v>0</v>
      </c>
      <c r="AG114" s="8">
        <f t="shared" si="10"/>
        <v>0</v>
      </c>
      <c r="AH114" s="8">
        <f t="shared" si="10"/>
        <v>0</v>
      </c>
      <c r="AI114" s="8">
        <f t="shared" si="10"/>
        <v>0</v>
      </c>
      <c r="AJ114" s="8">
        <f t="shared" si="10"/>
        <v>0</v>
      </c>
      <c r="AK114" s="8">
        <f t="shared" si="10"/>
        <v>0</v>
      </c>
      <c r="AL114" s="8">
        <f t="shared" si="10"/>
        <v>0</v>
      </c>
      <c r="AM114" s="8">
        <f t="shared" si="10"/>
        <v>0</v>
      </c>
      <c r="AN114" s="8">
        <f t="shared" si="10"/>
        <v>0</v>
      </c>
      <c r="AO114" s="8">
        <f t="shared" si="10"/>
        <v>0</v>
      </c>
      <c r="AP114" s="8">
        <f t="shared" si="10"/>
        <v>0</v>
      </c>
      <c r="AQ114" s="8">
        <f t="shared" si="10"/>
        <v>0</v>
      </c>
      <c r="AR114" s="8">
        <f t="shared" si="10"/>
        <v>0</v>
      </c>
      <c r="AS114" s="8">
        <f t="shared" si="10"/>
        <v>0</v>
      </c>
      <c r="AT114" s="8">
        <f t="shared" si="10"/>
        <v>0</v>
      </c>
      <c r="AU114" s="8">
        <f t="shared" si="10"/>
        <v>0</v>
      </c>
      <c r="AV114" s="8">
        <f t="shared" si="10"/>
        <v>0</v>
      </c>
      <c r="AW114" s="8">
        <f t="shared" si="10"/>
        <v>0</v>
      </c>
      <c r="AX114" s="8">
        <f t="shared" si="10"/>
        <v>0</v>
      </c>
      <c r="AY114" s="8">
        <f t="shared" si="10"/>
        <v>0</v>
      </c>
      <c r="AZ114" s="8">
        <f t="shared" si="10"/>
        <v>0</v>
      </c>
      <c r="BA114" s="8">
        <f t="shared" si="10"/>
        <v>0</v>
      </c>
      <c r="BB114" s="8">
        <f t="shared" si="10"/>
        <v>0</v>
      </c>
      <c r="BC114" s="8">
        <f t="shared" si="10"/>
        <v>0</v>
      </c>
      <c r="BD114" s="8">
        <f t="shared" si="10"/>
        <v>0</v>
      </c>
      <c r="BE114" s="8">
        <f t="shared" si="10"/>
        <v>0</v>
      </c>
      <c r="BF114" s="8">
        <f t="shared" si="10"/>
        <v>0</v>
      </c>
      <c r="BG114" s="8">
        <f t="shared" si="10"/>
        <v>0</v>
      </c>
    </row>
    <row r="115" spans="1:69" x14ac:dyDescent="0.35">
      <c r="A115" s="6" t="str">
        <f t="shared" si="9"/>
        <v>Rajhi</v>
      </c>
      <c r="B115" s="6" t="str">
        <f>VLOOKUP(A115,References!$A$2:$B$11,2,FALSE)</f>
        <v>RJHI AB Equity</v>
      </c>
      <c r="C115" s="6" t="str">
        <f t="shared" ref="C115:C146" si="11">C98</f>
        <v>Impairment (Provisions)</v>
      </c>
      <c r="D115" s="6" t="s">
        <v>42</v>
      </c>
      <c r="E115" s="8" t="str">
        <f>_xll.BDH($B115,$D115,"CQ1 2010","","Dir=H","Per=Q","Days=A","Dts=H")</f>
        <v>#N/A Connection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</row>
    <row r="116" spans="1:69" x14ac:dyDescent="0.35">
      <c r="A116" s="6" t="str">
        <f t="shared" si="9"/>
        <v>Rajhi</v>
      </c>
      <c r="B116" s="6" t="str">
        <f>VLOOKUP(A116,References!$A$2:$B$11,2,FALSE)</f>
        <v>RJHI AB Equity</v>
      </c>
      <c r="C116" s="6" t="str">
        <f t="shared" si="11"/>
        <v>Net PreTax Income</v>
      </c>
      <c r="D116" s="6" t="s">
        <v>45</v>
      </c>
      <c r="E116" s="8" t="str">
        <f>_xll.BDH($B116,$D116,"CQ1 2010","","Dir=H","Per=Q","Days=A","Dts=H")</f>
        <v>#N/A Connection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</row>
    <row r="117" spans="1:69" x14ac:dyDescent="0.35">
      <c r="A117" s="6" t="str">
        <f t="shared" si="9"/>
        <v>Rajhi</v>
      </c>
      <c r="B117" s="6" t="str">
        <f>VLOOKUP(A117,References!$A$2:$B$11,2,FALSE)</f>
        <v>RJHI AB Equity</v>
      </c>
      <c r="C117" s="6" t="str">
        <f t="shared" si="11"/>
        <v>Net Income</v>
      </c>
      <c r="D117" s="6" t="s">
        <v>47</v>
      </c>
      <c r="E117" s="8" t="str">
        <f>_xll.BDH($B117,$D117,"CQ1 2010","","Dir=H","Per=Q","Days=A","Dts=H")</f>
        <v>#N/A Connection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</row>
    <row r="118" spans="1:69" x14ac:dyDescent="0.35">
      <c r="A118" s="6" t="str">
        <f t="shared" si="9"/>
        <v>Rajhi</v>
      </c>
      <c r="B118" s="6" t="str">
        <f>VLOOKUP(A118,References!$A$2:$B$11,2,FALSE)</f>
        <v>RJHI AB Equity</v>
      </c>
      <c r="C118" s="6" t="str">
        <f t="shared" si="11"/>
        <v>Net Interest Income Less Provisions</v>
      </c>
      <c r="D118" s="6" t="s">
        <v>115</v>
      </c>
      <c r="E118" s="8" t="str">
        <f>_xll.BDH($B118,$D118,"CQ1 2010","","Dir=H","Per=Q","Days=A","Dts=H")</f>
        <v>#N/A Connection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</row>
    <row r="119" spans="1:69" x14ac:dyDescent="0.35">
      <c r="A119" s="6" t="str">
        <f t="shared" si="9"/>
        <v>Rajhi</v>
      </c>
      <c r="B119" s="6" t="str">
        <f>VLOOKUP(A119,References!$A$2:$B$11,2,FALSE)</f>
        <v>RJHI AB Equity</v>
      </c>
      <c r="C119" s="6" t="str">
        <f t="shared" si="11"/>
        <v>Retail Net Revenue</v>
      </c>
      <c r="D119" s="6"/>
      <c r="E119" s="8">
        <f>Segments_Q!I32/1000000</f>
        <v>1703.4280000000001</v>
      </c>
      <c r="F119" s="8">
        <f>Segments_Q!J32/1000000</f>
        <v>2138.0639999999999</v>
      </c>
      <c r="G119" s="8">
        <f>Segments_Q!K32/1000000</f>
        <v>1994.53</v>
      </c>
      <c r="H119" s="8">
        <f>Segments_Q!L32/1000000</f>
        <v>2433.7379999999998</v>
      </c>
      <c r="I119" s="8">
        <f>Segments_Q!M32/1000000</f>
        <v>2036.2529999999999</v>
      </c>
      <c r="J119" s="8">
        <f>Segments_Q!N32/1000000</f>
        <v>2107.6410000000001</v>
      </c>
      <c r="K119" s="8" t="e">
        <f>Segments_Q!O32/1000000</f>
        <v>#N/A</v>
      </c>
      <c r="L119" s="8">
        <f>Segments_Q!P32/1000000</f>
        <v>2433.7379999999998</v>
      </c>
      <c r="M119" s="8">
        <f>Segments_Q!Q32/1000000</f>
        <v>2495.181</v>
      </c>
      <c r="N119" s="8">
        <f>Segments_Q!R32/1000000</f>
        <v>2373.3290000000002</v>
      </c>
      <c r="O119" s="8">
        <f>Segments_Q!S32/1000000</f>
        <v>2552.7919999999999</v>
      </c>
      <c r="P119" s="8">
        <f>Segments_Q!T32/1000000</f>
        <v>2135.3150000000001</v>
      </c>
      <c r="Q119" s="8">
        <f>Segments_Q!U32/1000000</f>
        <v>2527.2359999999999</v>
      </c>
      <c r="R119" s="8">
        <f>Segments_Q!V32/1000000</f>
        <v>2553.8449999999998</v>
      </c>
      <c r="S119" s="8">
        <f>Segments_Q!W32/1000000</f>
        <v>2614.5169999999998</v>
      </c>
      <c r="T119" s="8">
        <f>Segments_Q!X32/1000000</f>
        <v>2130.7539999999999</v>
      </c>
      <c r="U119" s="8">
        <f>Segments_Q!Y32/1000000</f>
        <v>2486.5540000000001</v>
      </c>
      <c r="V119" s="8">
        <f>Segments_Q!Z32/1000000</f>
        <v>2406.0349999999999</v>
      </c>
      <c r="W119" s="8">
        <f>Segments_Q!AA32/1000000</f>
        <v>2471.819</v>
      </c>
      <c r="X119" s="8">
        <f>Segments_Q!AB32/1000000</f>
        <v>2875.7220000000002</v>
      </c>
      <c r="Y119" s="8">
        <f>Segments_Q!AC32/1000000</f>
        <v>2481.25</v>
      </c>
      <c r="Z119" s="8">
        <f>Segments_Q!AD32/1000000</f>
        <v>2068.2020000000002</v>
      </c>
      <c r="AA119" s="8">
        <f>Segments_Q!AE32/1000000</f>
        <v>2742.2370000000001</v>
      </c>
      <c r="AB119" s="8">
        <f>Segments_Q!AF32/1000000</f>
        <v>1931.23</v>
      </c>
      <c r="AC119" s="8">
        <f>Segments_Q!AG32/1000000</f>
        <v>2687.4810000000002</v>
      </c>
      <c r="AD119" s="8">
        <f>Segments_Q!AH32/1000000</f>
        <v>2917.2350000000001</v>
      </c>
      <c r="AE119" s="8">
        <f>Segments_Q!AI32/1000000</f>
        <v>2823.922</v>
      </c>
      <c r="AF119" s="8">
        <f>Segments_Q!AJ32/1000000</f>
        <v>2589.4189999999999</v>
      </c>
      <c r="AG119" s="8">
        <f>Segments_Q!AK32/1000000</f>
        <v>2932.19</v>
      </c>
      <c r="AH119" s="8">
        <f>Segments_Q!AL32/1000000</f>
        <v>2857.3879999999999</v>
      </c>
      <c r="AI119" s="8">
        <f>Segments_Q!AM32/1000000</f>
        <v>2950.98</v>
      </c>
      <c r="AJ119" s="8">
        <f>Segments_Q!AN32/1000000</f>
        <v>3281.6660000000002</v>
      </c>
      <c r="AK119" s="8">
        <f>Segments_Q!AO32/1000000</f>
        <v>2770.6579999999999</v>
      </c>
      <c r="AL119" s="8">
        <f>Segments_Q!AP32/1000000</f>
        <v>2874.8040000000001</v>
      </c>
      <c r="AM119" s="8">
        <f>Segments_Q!AQ32/1000000</f>
        <v>2968.9059999999999</v>
      </c>
      <c r="AN119" s="8">
        <f>Segments_Q!AR32/1000000</f>
        <v>3009.067</v>
      </c>
      <c r="AO119" s="8">
        <f>Segments_Q!AS32/1000000</f>
        <v>3164.2779999999998</v>
      </c>
      <c r="AP119" s="8">
        <f>Segments_Q!AT32/1000000</f>
        <v>3429.6590000000001</v>
      </c>
      <c r="AQ119" s="8">
        <f>Segments_Q!AU32/1000000</f>
        <v>3500.2449999999999</v>
      </c>
      <c r="AR119" s="8">
        <f>Segments_Q!AV32/1000000</f>
        <v>3496.6329999999998</v>
      </c>
      <c r="AS119" s="8">
        <f>Segments_Q!AW32/1000000</f>
        <v>3470.2240000000002</v>
      </c>
      <c r="AT119" s="8">
        <f>Segments_Q!AX32/1000000</f>
        <v>3339.096</v>
      </c>
      <c r="AU119" s="8">
        <f>Segments_Q!AY32/1000000</f>
        <v>2996.9850000000001</v>
      </c>
      <c r="AV119" s="8">
        <f>Segments_Q!AZ32/1000000</f>
        <v>3555.0639999999999</v>
      </c>
      <c r="AW119" s="8">
        <f>Segments_Q!BA32/1000000</f>
        <v>3694.9029999999998</v>
      </c>
      <c r="AX119" s="8">
        <f>Segments_Q!BB32/1000000</f>
        <v>3339.192</v>
      </c>
      <c r="AY119" s="8">
        <f>Segments_Q!BC32/1000000</f>
        <v>3393.98</v>
      </c>
      <c r="AZ119" s="8">
        <f>Segments_Q!BD32/1000000</f>
        <v>3622.4639999999999</v>
      </c>
      <c r="BA119" s="8">
        <f>Segments_Q!BE32/1000000</f>
        <v>3240.6149999999998</v>
      </c>
      <c r="BB119" s="8">
        <f>Segments_Q!BF32/1000000</f>
        <v>3509.8679999999999</v>
      </c>
      <c r="BC119" s="8">
        <f>Segments_Q!BG32/1000000</f>
        <v>3986.2779999999998</v>
      </c>
      <c r="BD119" s="8">
        <f>Segments_Q!BH32/1000000</f>
        <v>4791.5870000000004</v>
      </c>
      <c r="BE119" s="8">
        <f>Segments_Q!BI32/1000000</f>
        <v>4027.6509999999998</v>
      </c>
      <c r="BF119" s="8">
        <f>Segments_Q!BJ32/1000000</f>
        <v>4287.4570000000003</v>
      </c>
      <c r="BG119" s="8">
        <f>Segments_Q!BK32/1000000</f>
        <v>4163.0839999999998</v>
      </c>
      <c r="BH119" s="8">
        <f>Segments_Q!BL32/1000000</f>
        <v>0</v>
      </c>
      <c r="BI119" s="8">
        <f>Segments_Q!BM32/1000000</f>
        <v>0</v>
      </c>
      <c r="BJ119" s="8">
        <f>Segments_Q!BN32/1000000</f>
        <v>0</v>
      </c>
      <c r="BK119" s="8">
        <f>Segments_Q!BO32/1000000</f>
        <v>0</v>
      </c>
      <c r="BL119" s="8">
        <f>Segments_Q!BP32/1000000</f>
        <v>0</v>
      </c>
      <c r="BM119" s="8">
        <f>Segments_Q!BQ32/1000000</f>
        <v>0</v>
      </c>
      <c r="BN119" s="8">
        <f>Segments_Q!BR32/1000000</f>
        <v>0</v>
      </c>
      <c r="BO119" s="8">
        <f>Segments_Q!BS32/1000000</f>
        <v>0</v>
      </c>
      <c r="BP119" s="8">
        <f>Segments_Q!BT32/1000000</f>
        <v>0</v>
      </c>
      <c r="BQ119" s="8">
        <f>Segments_Q!BU32/1000000</f>
        <v>0</v>
      </c>
    </row>
    <row r="120" spans="1:69" x14ac:dyDescent="0.35">
      <c r="A120" s="7" t="str">
        <f>A118</f>
        <v>Rajhi</v>
      </c>
      <c r="B120" s="7" t="str">
        <f>VLOOKUP(A120,References!$A$2:$B$11,2,FALSE)</f>
        <v>RJHI AB Equity</v>
      </c>
      <c r="C120" s="7" t="str">
        <f t="shared" si="11"/>
        <v>Wholesale Net Revenue</v>
      </c>
      <c r="D120" s="7" t="s">
        <v>115</v>
      </c>
      <c r="E120" s="11">
        <f>Segments_Q!I33/1000000</f>
        <v>759.62800000000004</v>
      </c>
      <c r="F120" s="11">
        <f>Segments_Q!J33/1000000</f>
        <v>537.62900000000002</v>
      </c>
      <c r="G120" s="11">
        <f>Segments_Q!K33/1000000</f>
        <v>585.48</v>
      </c>
      <c r="H120" s="11">
        <f>Segments_Q!L33/1000000</f>
        <v>581.14700000000005</v>
      </c>
      <c r="I120" s="11">
        <f>Segments_Q!M33/1000000</f>
        <v>507.79599999999999</v>
      </c>
      <c r="J120" s="11" t="e">
        <f>Segments_Q!N33/1000000</f>
        <v>#N/A</v>
      </c>
      <c r="K120" s="11" t="e">
        <f>Segments_Q!O33/1000000</f>
        <v>#N/A</v>
      </c>
      <c r="L120" s="11">
        <f>Segments_Q!P33/1000000</f>
        <v>581.14700000000005</v>
      </c>
      <c r="M120" s="11">
        <f>Segments_Q!Q33/1000000</f>
        <v>431.49</v>
      </c>
      <c r="N120" s="11">
        <f>Segments_Q!R33/1000000</f>
        <v>521.33000000000004</v>
      </c>
      <c r="O120" s="11">
        <f>Segments_Q!S33/1000000</f>
        <v>513.36800000000005</v>
      </c>
      <c r="P120" s="11">
        <f>Segments_Q!T33/1000000</f>
        <v>459.58699999999999</v>
      </c>
      <c r="Q120" s="11">
        <f>Segments_Q!U33/1000000</f>
        <v>453</v>
      </c>
      <c r="R120" s="11">
        <f>Segments_Q!V33/1000000</f>
        <v>424.392</v>
      </c>
      <c r="S120" s="11">
        <f>Segments_Q!W33/1000000</f>
        <v>517.25900000000001</v>
      </c>
      <c r="T120" s="11">
        <f>Segments_Q!X33/1000000</f>
        <v>452.57299999999998</v>
      </c>
      <c r="U120" s="11">
        <f>Segments_Q!Y33/1000000</f>
        <v>455.84899999999999</v>
      </c>
      <c r="V120" s="11">
        <f>Segments_Q!Z33/1000000</f>
        <v>646.745</v>
      </c>
      <c r="W120" s="11">
        <f>Segments_Q!AA33/1000000</f>
        <v>501.65899999999999</v>
      </c>
      <c r="X120" s="11">
        <f>Segments_Q!AB33/1000000</f>
        <v>-47.161999999999999</v>
      </c>
      <c r="Y120" s="11">
        <f>Segments_Q!AC33/1000000</f>
        <v>482.00099999999998</v>
      </c>
      <c r="Z120" s="11">
        <f>Segments_Q!AD33/1000000</f>
        <v>654.80799999999999</v>
      </c>
      <c r="AA120" s="11">
        <f>Segments_Q!AE33/1000000</f>
        <v>528.78800000000001</v>
      </c>
      <c r="AB120" s="11">
        <f>Segments_Q!AF33/1000000</f>
        <v>574.10799999999995</v>
      </c>
      <c r="AC120" s="11">
        <f>Segments_Q!AG33/1000000</f>
        <v>387.36599999999999</v>
      </c>
      <c r="AD120" s="11">
        <f>Segments_Q!AH33/1000000</f>
        <v>409.73700000000002</v>
      </c>
      <c r="AE120" s="11">
        <f>Segments_Q!AI33/1000000</f>
        <v>605.70500000000004</v>
      </c>
      <c r="AF120" s="11">
        <f>Segments_Q!AJ33/1000000</f>
        <v>591.98</v>
      </c>
      <c r="AG120" s="11">
        <f>Segments_Q!AK33/1000000</f>
        <v>689.54200000000003</v>
      </c>
      <c r="AH120" s="11">
        <f>Segments_Q!AL33/1000000</f>
        <v>541.48800000000006</v>
      </c>
      <c r="AI120" s="11">
        <f>Segments_Q!AM33/1000000</f>
        <v>580.47900000000004</v>
      </c>
      <c r="AJ120" s="11">
        <f>Segments_Q!AN33/1000000</f>
        <v>600.62199999999996</v>
      </c>
      <c r="AK120" s="11">
        <f>Segments_Q!AO33/1000000</f>
        <v>580.09799999999996</v>
      </c>
      <c r="AL120" s="11">
        <f>Segments_Q!AP33/1000000</f>
        <v>573.654</v>
      </c>
      <c r="AM120" s="11">
        <f>Segments_Q!AQ33/1000000</f>
        <v>575.21</v>
      </c>
      <c r="AN120" s="11">
        <f>Segments_Q!AR33/1000000</f>
        <v>586.01800000000003</v>
      </c>
      <c r="AO120" s="11">
        <f>Segments_Q!AS33/1000000</f>
        <v>638.34500000000003</v>
      </c>
      <c r="AP120" s="11">
        <f>Segments_Q!AT33/1000000</f>
        <v>618.86199999999997</v>
      </c>
      <c r="AQ120" s="11">
        <f>Segments_Q!AU33/1000000</f>
        <v>627.28</v>
      </c>
      <c r="AR120" s="11">
        <f>Segments_Q!AV33/1000000</f>
        <v>647.43499999999995</v>
      </c>
      <c r="AS120" s="11">
        <f>Segments_Q!AW33/1000000</f>
        <v>631.89700000000005</v>
      </c>
      <c r="AT120" s="11">
        <f>Segments_Q!AX33/1000000</f>
        <v>457.75</v>
      </c>
      <c r="AU120" s="11">
        <f>Segments_Q!AY33/1000000</f>
        <v>740.71900000000005</v>
      </c>
      <c r="AV120" s="11">
        <f>Segments_Q!AZ33/1000000</f>
        <v>784.32500000000005</v>
      </c>
      <c r="AW120" s="11">
        <f>Segments_Q!BA33/1000000</f>
        <v>587.08500000000004</v>
      </c>
      <c r="AX120" s="11">
        <f>Segments_Q!BB33/1000000</f>
        <v>906.93299999999999</v>
      </c>
      <c r="AY120" s="11">
        <f>Segments_Q!BC33/1000000</f>
        <v>860.61199999999997</v>
      </c>
      <c r="AZ120" s="11">
        <f>Segments_Q!BD33/1000000</f>
        <v>490.01299999999998</v>
      </c>
      <c r="BA120" s="11">
        <f>Segments_Q!BE33/1000000</f>
        <v>909.27499999999998</v>
      </c>
      <c r="BB120" s="11">
        <f>Segments_Q!BF33/1000000</f>
        <v>1073.5350000000001</v>
      </c>
      <c r="BC120" s="11">
        <f>Segments_Q!BG33/1000000</f>
        <v>1149.5160000000001</v>
      </c>
      <c r="BD120" s="11">
        <f>Segments_Q!BH33/1000000</f>
        <v>1374.36</v>
      </c>
      <c r="BE120" s="11">
        <f>Segments_Q!BI33/1000000</f>
        <v>1498.798</v>
      </c>
      <c r="BF120" s="11">
        <f>Segments_Q!BJ33/1000000</f>
        <v>1747.4559999999999</v>
      </c>
      <c r="BG120" s="11">
        <f>Segments_Q!BK33/1000000</f>
        <v>2108.703</v>
      </c>
      <c r="BH120" s="11">
        <f>Segments_Q!BL33/1000000</f>
        <v>0</v>
      </c>
      <c r="BI120" s="11">
        <f>Segments_Q!BM33/1000000</f>
        <v>0</v>
      </c>
      <c r="BJ120" s="11">
        <f>Segments_Q!BN33/1000000</f>
        <v>0</v>
      </c>
      <c r="BK120" s="11">
        <f>Segments_Q!BO33/1000000</f>
        <v>0</v>
      </c>
      <c r="BL120" s="11">
        <f>Segments_Q!BP33/1000000</f>
        <v>0</v>
      </c>
      <c r="BM120" s="11">
        <f>Segments_Q!BQ33/1000000</f>
        <v>0</v>
      </c>
      <c r="BN120" s="11">
        <f>Segments_Q!BR33/1000000</f>
        <v>0</v>
      </c>
      <c r="BO120" s="11">
        <f>Segments_Q!BS33/1000000</f>
        <v>0</v>
      </c>
      <c r="BP120" s="11">
        <f>Segments_Q!BT33/1000000</f>
        <v>0</v>
      </c>
      <c r="BQ120" s="11">
        <f>Segments_Q!BU33/1000000</f>
        <v>0</v>
      </c>
    </row>
    <row r="121" spans="1:69" x14ac:dyDescent="0.35">
      <c r="A121" s="9" t="s">
        <v>22</v>
      </c>
      <c r="B121" s="9" t="str">
        <f>VLOOKUP(A121,References!$A$2:$B$11,2,FALSE)</f>
        <v>BJAZ AB Equity</v>
      </c>
      <c r="C121" s="9" t="str">
        <f t="shared" si="11"/>
        <v>Interest Income</v>
      </c>
      <c r="D121" s="9" t="s">
        <v>25</v>
      </c>
      <c r="E121" s="8" t="str">
        <f>_xll.BDH($B121,$D121,"CQ1 2010","","Dir=H","Per=Q","Days=A","Dts=H")</f>
        <v>#N/A Connection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</row>
    <row r="122" spans="1:69" x14ac:dyDescent="0.35">
      <c r="A122" s="9" t="str">
        <f>A121</f>
        <v>Aljazira</v>
      </c>
      <c r="B122" s="9" t="str">
        <f>VLOOKUP(A122,References!$A$2:$B$11,2,FALSE)</f>
        <v>BJAZ AB Equity</v>
      </c>
      <c r="C122" s="9" t="str">
        <f t="shared" si="11"/>
        <v xml:space="preserve">Interest Expenses </v>
      </c>
      <c r="D122" s="9" t="s">
        <v>27</v>
      </c>
      <c r="E122" s="8" t="str">
        <f>_xll.BDH($B122,$D122,"CQ1 2010","","Dir=H","Per=Q","Days=A","Dts=H")</f>
        <v>#N/A Connection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</row>
    <row r="123" spans="1:69" x14ac:dyDescent="0.35">
      <c r="A123" s="9" t="str">
        <f t="shared" ref="A123:A136" si="12">A122</f>
        <v>Aljazira</v>
      </c>
      <c r="B123" s="9" t="str">
        <f>VLOOKUP(A123,References!$A$2:$B$11,2,FALSE)</f>
        <v>BJAZ AB Equity</v>
      </c>
      <c r="C123" s="9" t="str">
        <f t="shared" si="11"/>
        <v>Net Interest Income</v>
      </c>
      <c r="D123" s="9" t="s">
        <v>29</v>
      </c>
      <c r="E123" s="8" t="str">
        <f>_xll.BDH($B123,$D123,"CQ1 2010","","Dir=H","Per=Q","Days=A","Dts=H")</f>
        <v>#N/A Connection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</row>
    <row r="124" spans="1:69" x14ac:dyDescent="0.35">
      <c r="A124" s="9" t="str">
        <f t="shared" si="12"/>
        <v>Aljazira</v>
      </c>
      <c r="B124" s="9" t="str">
        <f>VLOOKUP(A124,References!$A$2:$B$11,2,FALSE)</f>
        <v>BJAZ AB Equity</v>
      </c>
      <c r="C124" s="9" t="str">
        <f t="shared" si="11"/>
        <v>Net Exchange Income</v>
      </c>
      <c r="D124" s="9" t="s">
        <v>30</v>
      </c>
      <c r="E124" s="8" t="str">
        <f>_xll.BDH($B124,$D124,"CQ1 2010","","Dir=H","Per=Q","Days=A","Dts=H")</f>
        <v>#N/A Connection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</row>
    <row r="125" spans="1:69" x14ac:dyDescent="0.35">
      <c r="A125" s="9" t="str">
        <f t="shared" si="12"/>
        <v>Aljazira</v>
      </c>
      <c r="B125" s="9" t="str">
        <f>VLOOKUP(A125,References!$A$2:$B$11,2,FALSE)</f>
        <v>BJAZ AB Equity</v>
      </c>
      <c r="C125" s="9" t="str">
        <f t="shared" si="11"/>
        <v>Net Fee and Comission Income</v>
      </c>
      <c r="D125" s="9" t="s">
        <v>57</v>
      </c>
      <c r="E125" s="8" t="str">
        <f>_xll.BDH($B125,$D125,"CQ1 2010","","Dir=H","Per=Q","Days=A","Dts=H")</f>
        <v>#N/A Connection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</row>
    <row r="126" spans="1:69" x14ac:dyDescent="0.35">
      <c r="A126" s="9" t="str">
        <f t="shared" si="12"/>
        <v>Aljazira</v>
      </c>
      <c r="B126" s="9" t="str">
        <f>VLOOKUP(A126,References!$A$2:$B$11,2,FALSE)</f>
        <v>BJAZ AB Equity</v>
      </c>
      <c r="C126" s="9" t="str">
        <f t="shared" si="11"/>
        <v>Total Operating Income</v>
      </c>
      <c r="D126" s="9" t="s">
        <v>39</v>
      </c>
      <c r="E126" s="8" t="str">
        <f>_xll.BDH($B126,$D126,"CQ1 2010","","Dir=H","Per=Q","Days=A","Dts=H")</f>
        <v>#N/A Connection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</row>
    <row r="127" spans="1:69" x14ac:dyDescent="0.35">
      <c r="A127" s="9" t="str">
        <f t="shared" si="12"/>
        <v>Aljazira</v>
      </c>
      <c r="B127" s="9" t="str">
        <f>VLOOKUP(A127,References!$A$2:$B$11,2,FALSE)</f>
        <v>BJAZ AB Equity</v>
      </c>
      <c r="C127" s="9" t="str">
        <f t="shared" si="11"/>
        <v xml:space="preserve">GA Expenses </v>
      </c>
      <c r="D127" s="9" t="s">
        <v>35</v>
      </c>
      <c r="E127" s="8" t="str">
        <f>_xll.BDH($B127,$D127,"CQ1 2010","","Dir=H","Per=Q","Days=A","Dts=H")</f>
        <v>#N/A Connection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</row>
    <row r="128" spans="1:69" x14ac:dyDescent="0.35">
      <c r="A128" s="9" t="str">
        <f t="shared" si="12"/>
        <v>Aljazira</v>
      </c>
      <c r="B128" s="9" t="str">
        <f>VLOOKUP(A128,References!$A$2:$B$11,2,FALSE)</f>
        <v>BJAZ AB Equity</v>
      </c>
      <c r="C128" s="9" t="str">
        <f t="shared" si="11"/>
        <v>Depreciation</v>
      </c>
      <c r="D128" s="9" t="s">
        <v>112</v>
      </c>
      <c r="E128" s="8" t="str">
        <f>_xll.BDH($B128,$D128,"CQ1 2010","","Dir=H","Per=Q","Days=A","Dts=H")</f>
        <v>#N/A Connection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</row>
    <row r="129" spans="1:69" x14ac:dyDescent="0.35">
      <c r="A129" s="9" t="str">
        <f t="shared" si="12"/>
        <v>Aljazira</v>
      </c>
      <c r="B129" s="9" t="str">
        <f>VLOOKUP(A129,References!$A$2:$B$11,2,FALSE)</f>
        <v>BJAZ AB Equity</v>
      </c>
      <c r="C129" s="9" t="str">
        <f t="shared" si="11"/>
        <v xml:space="preserve">Salaries and Benefits </v>
      </c>
      <c r="D129" s="9" t="s">
        <v>1</v>
      </c>
      <c r="E129" s="8" t="str">
        <f>_xll.BDH($B129,$D129,"CQ1 2010","","Dir=H","Per=Q","Days=A","Dts=H")</f>
        <v>#N/A Connection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</row>
    <row r="130" spans="1:69" x14ac:dyDescent="0.35">
      <c r="A130" s="9" t="str">
        <f t="shared" si="12"/>
        <v>Aljazira</v>
      </c>
      <c r="B130" s="9" t="str">
        <f>VLOOKUP(A130,References!$A$2:$B$11,2,FALSE)</f>
        <v>BJAZ AB Equity</v>
      </c>
      <c r="C130" s="9" t="str">
        <f t="shared" si="11"/>
        <v>Operating Exenses</v>
      </c>
      <c r="D130" s="9" t="s">
        <v>0</v>
      </c>
      <c r="E130" s="8" t="str">
        <f>_xll.BDH($B130,$D130,"CQ1 2010","","Dir=H","Per=Q","Days=A","Dts=H")</f>
        <v>#N/A Connection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</row>
    <row r="131" spans="1:69" x14ac:dyDescent="0.35">
      <c r="A131" s="9" t="str">
        <f t="shared" si="12"/>
        <v>Aljazira</v>
      </c>
      <c r="B131" s="9" t="str">
        <f>VLOOKUP(A131,References!$A$2:$B$11,2,FALSE)</f>
        <v>BJAZ AB Equity</v>
      </c>
      <c r="C131" s="9" t="str">
        <f t="shared" si="11"/>
        <v>Total Non-Interest Income</v>
      </c>
      <c r="D131" s="9" t="s">
        <v>41</v>
      </c>
      <c r="E131" s="8" t="e">
        <f>E126-E123</f>
        <v>#VALUE!</v>
      </c>
      <c r="F131" s="8">
        <f t="shared" ref="F131:BG131" si="13">F126-F123</f>
        <v>0</v>
      </c>
      <c r="G131" s="8">
        <f t="shared" si="13"/>
        <v>0</v>
      </c>
      <c r="H131" s="8">
        <f t="shared" si="13"/>
        <v>0</v>
      </c>
      <c r="I131" s="8">
        <f t="shared" si="13"/>
        <v>0</v>
      </c>
      <c r="J131" s="8">
        <f t="shared" si="13"/>
        <v>0</v>
      </c>
      <c r="K131" s="8">
        <f t="shared" si="13"/>
        <v>0</v>
      </c>
      <c r="L131" s="8">
        <f t="shared" si="13"/>
        <v>0</v>
      </c>
      <c r="M131" s="8">
        <f t="shared" si="13"/>
        <v>0</v>
      </c>
      <c r="N131" s="8">
        <f t="shared" si="13"/>
        <v>0</v>
      </c>
      <c r="O131" s="8">
        <f t="shared" si="13"/>
        <v>0</v>
      </c>
      <c r="P131" s="8">
        <f t="shared" si="13"/>
        <v>0</v>
      </c>
      <c r="Q131" s="8">
        <f t="shared" si="13"/>
        <v>0</v>
      </c>
      <c r="R131" s="8">
        <f t="shared" si="13"/>
        <v>0</v>
      </c>
      <c r="S131" s="8">
        <f t="shared" si="13"/>
        <v>0</v>
      </c>
      <c r="T131" s="8">
        <f t="shared" si="13"/>
        <v>0</v>
      </c>
      <c r="U131" s="8">
        <f t="shared" si="13"/>
        <v>0</v>
      </c>
      <c r="V131" s="8">
        <f t="shared" si="13"/>
        <v>0</v>
      </c>
      <c r="W131" s="8">
        <f t="shared" si="13"/>
        <v>0</v>
      </c>
      <c r="X131" s="8">
        <f t="shared" si="13"/>
        <v>0</v>
      </c>
      <c r="Y131" s="8">
        <f t="shared" si="13"/>
        <v>0</v>
      </c>
      <c r="Z131" s="8">
        <f t="shared" si="13"/>
        <v>0</v>
      </c>
      <c r="AA131" s="8">
        <f t="shared" si="13"/>
        <v>0</v>
      </c>
      <c r="AB131" s="8">
        <f t="shared" si="13"/>
        <v>0</v>
      </c>
      <c r="AC131" s="8">
        <f t="shared" si="13"/>
        <v>0</v>
      </c>
      <c r="AD131" s="8">
        <f t="shared" si="13"/>
        <v>0</v>
      </c>
      <c r="AE131" s="8">
        <f t="shared" si="13"/>
        <v>0</v>
      </c>
      <c r="AF131" s="8">
        <f t="shared" si="13"/>
        <v>0</v>
      </c>
      <c r="AG131" s="8">
        <f t="shared" si="13"/>
        <v>0</v>
      </c>
      <c r="AH131" s="8">
        <f t="shared" si="13"/>
        <v>0</v>
      </c>
      <c r="AI131" s="8">
        <f t="shared" si="13"/>
        <v>0</v>
      </c>
      <c r="AJ131" s="8">
        <f t="shared" si="13"/>
        <v>0</v>
      </c>
      <c r="AK131" s="8">
        <f t="shared" si="13"/>
        <v>0</v>
      </c>
      <c r="AL131" s="8">
        <f t="shared" si="13"/>
        <v>0</v>
      </c>
      <c r="AM131" s="8">
        <f t="shared" si="13"/>
        <v>0</v>
      </c>
      <c r="AN131" s="8">
        <f t="shared" si="13"/>
        <v>0</v>
      </c>
      <c r="AO131" s="8">
        <f t="shared" si="13"/>
        <v>0</v>
      </c>
      <c r="AP131" s="8">
        <f t="shared" si="13"/>
        <v>0</v>
      </c>
      <c r="AQ131" s="8">
        <f t="shared" si="13"/>
        <v>0</v>
      </c>
      <c r="AR131" s="8">
        <f t="shared" si="13"/>
        <v>0</v>
      </c>
      <c r="AS131" s="8">
        <f t="shared" si="13"/>
        <v>0</v>
      </c>
      <c r="AT131" s="8">
        <f t="shared" si="13"/>
        <v>0</v>
      </c>
      <c r="AU131" s="8">
        <f t="shared" si="13"/>
        <v>0</v>
      </c>
      <c r="AV131" s="8">
        <f t="shared" si="13"/>
        <v>0</v>
      </c>
      <c r="AW131" s="8">
        <f t="shared" si="13"/>
        <v>0</v>
      </c>
      <c r="AX131" s="8">
        <f t="shared" si="13"/>
        <v>0</v>
      </c>
      <c r="AY131" s="8">
        <f t="shared" si="13"/>
        <v>0</v>
      </c>
      <c r="AZ131" s="8">
        <f t="shared" si="13"/>
        <v>0</v>
      </c>
      <c r="BA131" s="8">
        <f t="shared" si="13"/>
        <v>0</v>
      </c>
      <c r="BB131" s="8">
        <f t="shared" si="13"/>
        <v>0</v>
      </c>
      <c r="BC131" s="8">
        <f t="shared" si="13"/>
        <v>0</v>
      </c>
      <c r="BD131" s="8">
        <f t="shared" si="13"/>
        <v>0</v>
      </c>
      <c r="BE131" s="8">
        <f t="shared" si="13"/>
        <v>0</v>
      </c>
      <c r="BF131" s="8">
        <f t="shared" si="13"/>
        <v>0</v>
      </c>
      <c r="BG131" s="8">
        <f t="shared" si="13"/>
        <v>0</v>
      </c>
    </row>
    <row r="132" spans="1:69" x14ac:dyDescent="0.35">
      <c r="A132" s="9" t="str">
        <f t="shared" si="12"/>
        <v>Aljazira</v>
      </c>
      <c r="B132" s="9" t="str">
        <f>VLOOKUP(A132,References!$A$2:$B$11,2,FALSE)</f>
        <v>BJAZ AB Equity</v>
      </c>
      <c r="C132" s="9" t="str">
        <f t="shared" si="11"/>
        <v>Impairment (Provisions)</v>
      </c>
      <c r="D132" s="9" t="s">
        <v>42</v>
      </c>
      <c r="E132" s="8" t="str">
        <f>_xll.BDH($B132,$D132,"CQ1 2010","","Dir=H","Per=Q","Days=A","Dts=H")</f>
        <v>#N/A Connection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</row>
    <row r="133" spans="1:69" x14ac:dyDescent="0.35">
      <c r="A133" s="9" t="str">
        <f t="shared" si="12"/>
        <v>Aljazira</v>
      </c>
      <c r="B133" s="9" t="str">
        <f>VLOOKUP(A133,References!$A$2:$B$11,2,FALSE)</f>
        <v>BJAZ AB Equity</v>
      </c>
      <c r="C133" s="9" t="str">
        <f t="shared" si="11"/>
        <v>Net PreTax Income</v>
      </c>
      <c r="D133" s="9" t="s">
        <v>45</v>
      </c>
      <c r="E133" s="8" t="str">
        <f>_xll.BDH($B133,$D133,"CQ1 2010","","Dir=H","Per=Q","Days=A","Dts=H")</f>
        <v>#N/A Connection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</row>
    <row r="134" spans="1:69" x14ac:dyDescent="0.35">
      <c r="A134" s="9" t="str">
        <f t="shared" si="12"/>
        <v>Aljazira</v>
      </c>
      <c r="B134" s="9" t="str">
        <f>VLOOKUP(A134,References!$A$2:$B$11,2,FALSE)</f>
        <v>BJAZ AB Equity</v>
      </c>
      <c r="C134" s="9" t="str">
        <f t="shared" si="11"/>
        <v>Net Income</v>
      </c>
      <c r="D134" s="9" t="s">
        <v>47</v>
      </c>
      <c r="E134" s="8" t="str">
        <f>_xll.BDH($B134,$D134,"CQ1 2010","","Dir=H","Per=Q","Days=A","Dts=H")</f>
        <v>#N/A Connection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</row>
    <row r="135" spans="1:69" x14ac:dyDescent="0.35">
      <c r="A135" s="9" t="str">
        <f t="shared" si="12"/>
        <v>Aljazira</v>
      </c>
      <c r="B135" s="9" t="str">
        <f>VLOOKUP(A135,References!$A$2:$B$11,2,FALSE)</f>
        <v>BJAZ AB Equity</v>
      </c>
      <c r="C135" s="9" t="str">
        <f t="shared" si="11"/>
        <v>Net Interest Income Less Provisions</v>
      </c>
      <c r="D135" s="9" t="s">
        <v>115</v>
      </c>
      <c r="E135" s="8" t="str">
        <f>_xll.BDH($B135,$D135,"CQ1 2010","","Dir=H","Per=Q","Days=A","Dts=H")</f>
        <v>#N/A Connection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</row>
    <row r="136" spans="1:69" x14ac:dyDescent="0.35">
      <c r="A136" s="9" t="str">
        <f t="shared" si="12"/>
        <v>Aljazira</v>
      </c>
      <c r="B136" s="9" t="str">
        <f>VLOOKUP(A136,References!$A$2:$B$11,2,FALSE)</f>
        <v>BJAZ AB Equity</v>
      </c>
      <c r="C136" s="9" t="str">
        <f t="shared" si="11"/>
        <v>Retail Net Revenue</v>
      </c>
      <c r="D136" s="9"/>
      <c r="E136" s="8">
        <f>Segments_Q!I50/1000000</f>
        <v>68.349000000000004</v>
      </c>
      <c r="F136" s="8">
        <f>Segments_Q!J50/1000000</f>
        <v>105.602</v>
      </c>
      <c r="G136" s="8">
        <f>Segments_Q!K50/1000000</f>
        <v>83.531999999999996</v>
      </c>
      <c r="H136" s="8">
        <f>Segments_Q!L50/1000000</f>
        <v>94.593000000000004</v>
      </c>
      <c r="I136" s="8">
        <f>Segments_Q!M50/1000000</f>
        <v>66.287000000000006</v>
      </c>
      <c r="J136" s="8">
        <f>Segments_Q!N50/1000000</f>
        <v>71.120999999999995</v>
      </c>
      <c r="K136" s="8">
        <f>Segments_Q!O50/1000000</f>
        <v>79.338999999999999</v>
      </c>
      <c r="L136" s="8">
        <f>Segments_Q!P50/1000000</f>
        <v>112.715</v>
      </c>
      <c r="M136" s="8">
        <f>Segments_Q!Q50/1000000</f>
        <v>92.91</v>
      </c>
      <c r="N136" s="8">
        <f>Segments_Q!R50/1000000</f>
        <v>88.866</v>
      </c>
      <c r="O136" s="8">
        <f>Segments_Q!S50/1000000</f>
        <v>98.703000000000003</v>
      </c>
      <c r="P136" s="8">
        <f>Segments_Q!T50/1000000</f>
        <v>103.02800000000001</v>
      </c>
      <c r="Q136" s="8">
        <f>Segments_Q!U50/1000000</f>
        <v>150.90600000000001</v>
      </c>
      <c r="R136" s="8">
        <f>Segments_Q!V50/1000000</f>
        <v>135.00700000000001</v>
      </c>
      <c r="S136" s="8">
        <f>Segments_Q!W50/1000000</f>
        <v>146.58799999999999</v>
      </c>
      <c r="T136" s="8">
        <f>Segments_Q!X50/1000000</f>
        <v>115.422</v>
      </c>
      <c r="U136" s="8">
        <f>Segments_Q!Y50/1000000</f>
        <v>149.232</v>
      </c>
      <c r="V136" s="8">
        <f>Segments_Q!Z50/1000000</f>
        <v>154.19200000000001</v>
      </c>
      <c r="W136" s="8">
        <f>Segments_Q!AA50/1000000</f>
        <v>241.8</v>
      </c>
      <c r="X136" s="8">
        <f>Segments_Q!AB50/1000000</f>
        <v>194.5</v>
      </c>
      <c r="Y136" s="8">
        <f>Segments_Q!AC50/1000000</f>
        <v>211.85900000000001</v>
      </c>
      <c r="Z136" s="8">
        <f>Segments_Q!AD50/1000000</f>
        <v>220.024</v>
      </c>
      <c r="AA136" s="8">
        <f>Segments_Q!AE50/1000000</f>
        <v>213.554</v>
      </c>
      <c r="AB136" s="8">
        <f>Segments_Q!AF50/1000000</f>
        <v>248.5</v>
      </c>
      <c r="AC136" s="8">
        <f>Segments_Q!AG50/1000000</f>
        <v>251.38200000000001</v>
      </c>
      <c r="AD136" s="8">
        <f>Segments_Q!AH50/1000000</f>
        <v>245.821</v>
      </c>
      <c r="AE136" s="8">
        <f>Segments_Q!AI50/1000000</f>
        <v>230.304</v>
      </c>
      <c r="AF136" s="8">
        <f>Segments_Q!AJ50/1000000</f>
        <v>237.90100000000001</v>
      </c>
      <c r="AG136" s="8">
        <f>Segments_Q!AK50/1000000</f>
        <v>266.18700000000001</v>
      </c>
      <c r="AH136" s="8">
        <f>Segments_Q!AL50/1000000</f>
        <v>283.51799999999997</v>
      </c>
      <c r="AI136" s="8">
        <f>Segments_Q!AM50/1000000</f>
        <v>297.57</v>
      </c>
      <c r="AJ136" s="8">
        <f>Segments_Q!AN50/1000000</f>
        <v>234.94800000000001</v>
      </c>
      <c r="AK136" s="8">
        <f>Segments_Q!AO50/1000000</f>
        <v>281.77999999999997</v>
      </c>
      <c r="AL136" s="8">
        <f>Segments_Q!AP50/1000000</f>
        <v>307.04199999999997</v>
      </c>
      <c r="AM136" s="8">
        <f>Segments_Q!AQ50/1000000</f>
        <v>272.26100000000002</v>
      </c>
      <c r="AN136" s="8">
        <f>Segments_Q!AR50/1000000</f>
        <v>312.70600000000002</v>
      </c>
      <c r="AO136" s="8">
        <f>Segments_Q!AS50/1000000</f>
        <v>336.04300000000001</v>
      </c>
      <c r="AP136" s="8">
        <f>Segments_Q!AT50/1000000</f>
        <v>345.58199999999999</v>
      </c>
      <c r="AQ136" s="8">
        <f>Segments_Q!AU50/1000000</f>
        <v>355.95499999999998</v>
      </c>
      <c r="AR136" s="8">
        <f>Segments_Q!AV50/1000000</f>
        <v>364.62799999999999</v>
      </c>
      <c r="AS136" s="8">
        <f>Segments_Q!AW50/1000000</f>
        <v>427.81799999999998</v>
      </c>
      <c r="AT136" s="8">
        <f>Segments_Q!AX50/1000000</f>
        <v>396.91500000000002</v>
      </c>
      <c r="AU136" s="8">
        <f>Segments_Q!AY50/1000000</f>
        <v>395.14600000000002</v>
      </c>
      <c r="AV136" s="8">
        <f>Segments_Q!AZ50/1000000</f>
        <v>468.07799999999997</v>
      </c>
      <c r="AW136" s="8">
        <f>Segments_Q!BA50/1000000</f>
        <v>474.06599999999997</v>
      </c>
      <c r="AX136" s="8">
        <f>Segments_Q!BB50/1000000</f>
        <v>454.23399999999998</v>
      </c>
      <c r="AY136" s="8">
        <f>Segments_Q!BC50/1000000</f>
        <v>497.51499999999999</v>
      </c>
      <c r="AZ136" s="8">
        <f>Segments_Q!BD50/1000000</f>
        <v>486.82400000000001</v>
      </c>
      <c r="BA136" s="8">
        <f>Segments_Q!BE50/1000000</f>
        <v>515.10400000000004</v>
      </c>
      <c r="BB136" s="8" t="e">
        <f>Segments_Q!BF50/1000000</f>
        <v>#N/A</v>
      </c>
      <c r="BC136" s="8">
        <f>Segments_Q!BG50/1000000</f>
        <v>450.01900000000001</v>
      </c>
      <c r="BD136" s="8">
        <f>Segments_Q!BH50/1000000</f>
        <v>393.26600000000002</v>
      </c>
      <c r="BE136" s="8">
        <f>Segments_Q!BI50/1000000</f>
        <v>408.447</v>
      </c>
      <c r="BF136" s="8">
        <f>Segments_Q!BJ50/1000000</f>
        <v>401.56299999999999</v>
      </c>
      <c r="BG136" s="8">
        <f>Segments_Q!BK50/1000000</f>
        <v>407.38799999999998</v>
      </c>
      <c r="BH136" s="8">
        <f>Segments_Q!BL50/1000000</f>
        <v>0</v>
      </c>
      <c r="BI136" s="8">
        <f>Segments_Q!BM50/1000000</f>
        <v>0</v>
      </c>
      <c r="BJ136" s="8">
        <f>Segments_Q!BN50/1000000</f>
        <v>0</v>
      </c>
      <c r="BK136" s="8">
        <f>Segments_Q!BO50/1000000</f>
        <v>0</v>
      </c>
      <c r="BL136" s="8">
        <f>Segments_Q!BP50/1000000</f>
        <v>0</v>
      </c>
      <c r="BM136" s="8">
        <f>Segments_Q!BQ50/1000000</f>
        <v>0</v>
      </c>
      <c r="BN136" s="8">
        <f>Segments_Q!BR50/1000000</f>
        <v>0</v>
      </c>
      <c r="BO136" s="8">
        <f>Segments_Q!BS50/1000000</f>
        <v>0</v>
      </c>
      <c r="BP136" s="8">
        <f>Segments_Q!BT50/1000000</f>
        <v>0</v>
      </c>
      <c r="BQ136" s="8">
        <f>Segments_Q!BU50/1000000</f>
        <v>0</v>
      </c>
    </row>
    <row r="137" spans="1:69" x14ac:dyDescent="0.35">
      <c r="A137" s="10" t="str">
        <f>A135</f>
        <v>Aljazira</v>
      </c>
      <c r="B137" s="10" t="str">
        <f>VLOOKUP(A137,References!$A$2:$B$11,2,FALSE)</f>
        <v>BJAZ AB Equity</v>
      </c>
      <c r="C137" s="10" t="str">
        <f t="shared" si="11"/>
        <v>Wholesale Net Revenue</v>
      </c>
      <c r="D137" s="10" t="s">
        <v>115</v>
      </c>
      <c r="E137" s="11">
        <f>Segments_Q!I51/1000000</f>
        <v>125.101</v>
      </c>
      <c r="F137" s="11">
        <f>Segments_Q!J51/1000000</f>
        <v>140.33000000000001</v>
      </c>
      <c r="G137" s="11">
        <f>Segments_Q!K51/1000000</f>
        <v>116.124</v>
      </c>
      <c r="H137" s="11">
        <f>Segments_Q!L51/1000000</f>
        <v>127.932</v>
      </c>
      <c r="I137" s="11">
        <f>Segments_Q!M51/1000000</f>
        <v>102.53</v>
      </c>
      <c r="J137" s="11">
        <f>Segments_Q!N51/1000000</f>
        <v>95.78</v>
      </c>
      <c r="K137" s="11">
        <f>Segments_Q!O51/1000000</f>
        <v>111.057</v>
      </c>
      <c r="L137" s="11">
        <f>Segments_Q!P51/1000000</f>
        <v>122.355</v>
      </c>
      <c r="M137" s="11">
        <f>Segments_Q!Q51/1000000</f>
        <v>117.73399999999999</v>
      </c>
      <c r="N137" s="11">
        <f>Segments_Q!R51/1000000</f>
        <v>106.375</v>
      </c>
      <c r="O137" s="11">
        <f>Segments_Q!S51/1000000</f>
        <v>115.904</v>
      </c>
      <c r="P137" s="11">
        <f>Segments_Q!T51/1000000</f>
        <v>94.049000000000007</v>
      </c>
      <c r="Q137" s="11">
        <f>Segments_Q!U51/1000000</f>
        <v>99.498999999999995</v>
      </c>
      <c r="R137" s="11">
        <f>Segments_Q!V51/1000000</f>
        <v>123.259</v>
      </c>
      <c r="S137" s="11">
        <f>Segments_Q!W51/1000000</f>
        <v>137.614</v>
      </c>
      <c r="T137" s="11">
        <f>Segments_Q!X51/1000000</f>
        <v>131.47300000000001</v>
      </c>
      <c r="U137" s="11">
        <f>Segments_Q!Y51/1000000</f>
        <v>108.399</v>
      </c>
      <c r="V137" s="11">
        <f>Segments_Q!Z51/1000000</f>
        <v>136.57300000000001</v>
      </c>
      <c r="W137" s="11">
        <f>Segments_Q!AA51/1000000</f>
        <v>152.13399999999999</v>
      </c>
      <c r="X137" s="11">
        <f>Segments_Q!AB51/1000000</f>
        <v>161.40100000000001</v>
      </c>
      <c r="Y137" s="11">
        <f>Segments_Q!AC51/1000000</f>
        <v>173.44300000000001</v>
      </c>
      <c r="Z137" s="11">
        <f>Segments_Q!AD51/1000000</f>
        <v>153.97399999999999</v>
      </c>
      <c r="AA137" s="11">
        <f>Segments_Q!AE51/1000000</f>
        <v>144.65899999999999</v>
      </c>
      <c r="AB137" s="11">
        <f>Segments_Q!AF51/1000000</f>
        <v>105.598</v>
      </c>
      <c r="AC137" s="11">
        <f>Segments_Q!AG51/1000000</f>
        <v>120.428</v>
      </c>
      <c r="AD137" s="11">
        <f>Segments_Q!AH51/1000000</f>
        <v>110.977</v>
      </c>
      <c r="AE137" s="11">
        <f>Segments_Q!AI51/1000000</f>
        <v>124.05</v>
      </c>
      <c r="AF137" s="11">
        <f>Segments_Q!AJ51/1000000</f>
        <v>128.75299999999999</v>
      </c>
      <c r="AG137" s="11">
        <f>Segments_Q!AK51/1000000</f>
        <v>143.411</v>
      </c>
      <c r="AH137" s="11">
        <f>Segments_Q!AL51/1000000</f>
        <v>151.97999999999999</v>
      </c>
      <c r="AI137" s="11">
        <f>Segments_Q!AM51/1000000</f>
        <v>127.616</v>
      </c>
      <c r="AJ137" s="11">
        <f>Segments_Q!AN51/1000000</f>
        <v>115.179</v>
      </c>
      <c r="AK137" s="11">
        <f>Segments_Q!AO51/1000000</f>
        <v>112.33799999999999</v>
      </c>
      <c r="AL137" s="11">
        <f>Segments_Q!AP51/1000000</f>
        <v>108.631</v>
      </c>
      <c r="AM137" s="11">
        <f>Segments_Q!AQ51/1000000</f>
        <v>111.6</v>
      </c>
      <c r="AN137" s="11">
        <f>Segments_Q!AR51/1000000</f>
        <v>100.822</v>
      </c>
      <c r="AO137" s="11">
        <f>Segments_Q!AS51/1000000</f>
        <v>122.70699999999999</v>
      </c>
      <c r="AP137" s="11">
        <f>Segments_Q!AT51/1000000</f>
        <v>126.473</v>
      </c>
      <c r="AQ137" s="11">
        <f>Segments_Q!AU51/1000000</f>
        <v>117.66200000000001</v>
      </c>
      <c r="AR137" s="11">
        <f>Segments_Q!AV51/1000000</f>
        <v>189.87</v>
      </c>
      <c r="AS137" s="11">
        <f>Segments_Q!AW51/1000000</f>
        <v>147.35499999999999</v>
      </c>
      <c r="AT137" s="11">
        <f>Segments_Q!AX51/1000000</f>
        <v>152.76499999999999</v>
      </c>
      <c r="AU137" s="11">
        <f>Segments_Q!AY51/1000000</f>
        <v>151.673</v>
      </c>
      <c r="AV137" s="11">
        <f>Segments_Q!AZ51/1000000</f>
        <v>153.50399999999999</v>
      </c>
      <c r="AW137" s="11">
        <f>Segments_Q!BA51/1000000</f>
        <v>175.37299999999999</v>
      </c>
      <c r="AX137" s="11">
        <f>Segments_Q!BB51/1000000</f>
        <v>157.108</v>
      </c>
      <c r="AY137" s="11">
        <f>Segments_Q!BC51/1000000</f>
        <v>179.43199999999999</v>
      </c>
      <c r="AZ137" s="11">
        <f>Segments_Q!BD51/1000000</f>
        <v>168.13</v>
      </c>
      <c r="BA137" s="11">
        <f>Segments_Q!BE51/1000000</f>
        <v>188.05699999999999</v>
      </c>
      <c r="BB137" s="11" t="e">
        <f>Segments_Q!BF51/1000000</f>
        <v>#N/A</v>
      </c>
      <c r="BC137" s="11">
        <f>Segments_Q!BG51/1000000</f>
        <v>208.63300000000001</v>
      </c>
      <c r="BD137" s="11">
        <f>Segments_Q!BH51/1000000</f>
        <v>232.74799999999999</v>
      </c>
      <c r="BE137" s="11">
        <f>Segments_Q!BI51/1000000</f>
        <v>210.155</v>
      </c>
      <c r="BF137" s="11">
        <f>Segments_Q!BJ51/1000000</f>
        <v>214.608</v>
      </c>
      <c r="BG137" s="11">
        <f>Segments_Q!BK51/1000000</f>
        <v>237.25700000000001</v>
      </c>
      <c r="BH137" s="11">
        <f>Segments_Q!BL51/1000000</f>
        <v>0</v>
      </c>
      <c r="BI137" s="11">
        <f>Segments_Q!BM51/1000000</f>
        <v>0</v>
      </c>
      <c r="BJ137" s="11">
        <f>Segments_Q!BN51/1000000</f>
        <v>0</v>
      </c>
      <c r="BK137" s="11">
        <f>Segments_Q!BO51/1000000</f>
        <v>0</v>
      </c>
      <c r="BL137" s="11">
        <f>Segments_Q!BP51/1000000</f>
        <v>0</v>
      </c>
      <c r="BM137" s="11">
        <f>Segments_Q!BQ51/1000000</f>
        <v>0</v>
      </c>
      <c r="BN137" s="11">
        <f>Segments_Q!BR51/1000000</f>
        <v>0</v>
      </c>
      <c r="BO137" s="11">
        <f>Segments_Q!BS51/1000000</f>
        <v>0</v>
      </c>
      <c r="BP137" s="11">
        <f>Segments_Q!BT51/1000000</f>
        <v>0</v>
      </c>
      <c r="BQ137" s="11">
        <f>Segments_Q!BU51/1000000</f>
        <v>0</v>
      </c>
    </row>
    <row r="138" spans="1:69" x14ac:dyDescent="0.35">
      <c r="A138" s="6" t="s">
        <v>23</v>
      </c>
      <c r="B138" s="6" t="str">
        <f>VLOOKUP(A138,References!$A$2:$B$11,2,FALSE)</f>
        <v>ALBI AB Equity</v>
      </c>
      <c r="C138" s="6" t="str">
        <f t="shared" si="11"/>
        <v>Interest Income</v>
      </c>
      <c r="D138" s="6" t="s">
        <v>25</v>
      </c>
      <c r="E138" s="8" t="str">
        <f>_xll.BDH($B138,$D138,"CQ1 2010","","Dir=H","Per=Q","Days=A","Dts=H")</f>
        <v>#N/A Connection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</row>
    <row r="139" spans="1:69" x14ac:dyDescent="0.35">
      <c r="A139" s="6" t="str">
        <f>A138</f>
        <v>Albilad</v>
      </c>
      <c r="B139" s="6" t="str">
        <f>VLOOKUP(A139,References!$A$2:$B$11,2,FALSE)</f>
        <v>ALBI AB Equity</v>
      </c>
      <c r="C139" s="6" t="str">
        <f t="shared" si="11"/>
        <v xml:space="preserve">Interest Expenses </v>
      </c>
      <c r="D139" s="6" t="s">
        <v>27</v>
      </c>
      <c r="E139" s="8" t="str">
        <f>_xll.BDH($B139,$D139,"CQ1 2010","","Dir=H","Per=Q","Days=A","Dts=H")</f>
        <v>#N/A Connection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</row>
    <row r="140" spans="1:69" x14ac:dyDescent="0.35">
      <c r="A140" s="6" t="str">
        <f t="shared" ref="A140:A153" si="14">A139</f>
        <v>Albilad</v>
      </c>
      <c r="B140" s="6" t="str">
        <f>VLOOKUP(A140,References!$A$2:$B$11,2,FALSE)</f>
        <v>ALBI AB Equity</v>
      </c>
      <c r="C140" s="6" t="str">
        <f t="shared" si="11"/>
        <v>Net Interest Income</v>
      </c>
      <c r="D140" s="6" t="s">
        <v>29</v>
      </c>
      <c r="E140" s="8" t="str">
        <f>_xll.BDH($B140,$D140,"CQ1 2010","","Dir=H","Per=Q","Days=A","Dts=H")</f>
        <v>#N/A Connection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</row>
    <row r="141" spans="1:69" x14ac:dyDescent="0.35">
      <c r="A141" s="6" t="str">
        <f t="shared" si="14"/>
        <v>Albilad</v>
      </c>
      <c r="B141" s="6" t="str">
        <f>VLOOKUP(A141,References!$A$2:$B$11,2,FALSE)</f>
        <v>ALBI AB Equity</v>
      </c>
      <c r="C141" s="6" t="str">
        <f t="shared" si="11"/>
        <v>Net Exchange Income</v>
      </c>
      <c r="D141" s="6" t="s">
        <v>30</v>
      </c>
      <c r="E141" s="8" t="str">
        <f>_xll.BDH($B141,$D141,"CQ1 2010","","Dir=H","Per=Q","Days=A","Dts=H")</f>
        <v>#N/A Connection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</row>
    <row r="142" spans="1:69" x14ac:dyDescent="0.35">
      <c r="A142" s="6" t="str">
        <f t="shared" si="14"/>
        <v>Albilad</v>
      </c>
      <c r="B142" s="6" t="str">
        <f>VLOOKUP(A142,References!$A$2:$B$11,2,FALSE)</f>
        <v>ALBI AB Equity</v>
      </c>
      <c r="C142" s="6" t="str">
        <f t="shared" si="11"/>
        <v>Net Fee and Comission Income</v>
      </c>
      <c r="D142" s="6" t="s">
        <v>57</v>
      </c>
      <c r="E142" s="8" t="str">
        <f>_xll.BDH($B142,$D142,"CQ1 2010","","Dir=H","Per=Q","Days=A","Dts=H")</f>
        <v>#N/A Connection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</row>
    <row r="143" spans="1:69" x14ac:dyDescent="0.35">
      <c r="A143" s="6" t="str">
        <f t="shared" si="14"/>
        <v>Albilad</v>
      </c>
      <c r="B143" s="6" t="str">
        <f>VLOOKUP(A143,References!$A$2:$B$11,2,FALSE)</f>
        <v>ALBI AB Equity</v>
      </c>
      <c r="C143" s="6" t="str">
        <f t="shared" si="11"/>
        <v>Total Operating Income</v>
      </c>
      <c r="D143" s="6" t="s">
        <v>39</v>
      </c>
      <c r="E143" s="8" t="str">
        <f>_xll.BDH($B143,$D143,"CQ1 2010","","Dir=H","Per=Q","Days=A","Dts=H")</f>
        <v>#N/A Connection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</row>
    <row r="144" spans="1:69" x14ac:dyDescent="0.35">
      <c r="A144" s="6" t="str">
        <f t="shared" si="14"/>
        <v>Albilad</v>
      </c>
      <c r="B144" s="6" t="str">
        <f>VLOOKUP(A144,References!$A$2:$B$11,2,FALSE)</f>
        <v>ALBI AB Equity</v>
      </c>
      <c r="C144" s="6" t="str">
        <f t="shared" si="11"/>
        <v xml:space="preserve">GA Expenses </v>
      </c>
      <c r="D144" s="6" t="s">
        <v>35</v>
      </c>
      <c r="E144" s="8" t="str">
        <f>_xll.BDH($B144,$D144,"CQ1 2010","","Dir=H","Per=Q","Days=A","Dts=H")</f>
        <v>#N/A Connection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</row>
    <row r="145" spans="1:70" x14ac:dyDescent="0.35">
      <c r="A145" s="6" t="str">
        <f t="shared" si="14"/>
        <v>Albilad</v>
      </c>
      <c r="B145" s="6" t="str">
        <f>VLOOKUP(A145,References!$A$2:$B$11,2,FALSE)</f>
        <v>ALBI AB Equity</v>
      </c>
      <c r="C145" s="6" t="str">
        <f t="shared" si="11"/>
        <v>Depreciation</v>
      </c>
      <c r="D145" s="6" t="s">
        <v>112</v>
      </c>
      <c r="E145" s="8" t="str">
        <f>_xll.BDH($B145,$D145,"CQ1 2010","","Dir=H","Per=Q","Days=A","Dts=H")</f>
        <v>#N/A Connection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</row>
    <row r="146" spans="1:70" x14ac:dyDescent="0.35">
      <c r="A146" s="6" t="str">
        <f t="shared" si="14"/>
        <v>Albilad</v>
      </c>
      <c r="B146" s="6" t="str">
        <f>VLOOKUP(A146,References!$A$2:$B$11,2,FALSE)</f>
        <v>ALBI AB Equity</v>
      </c>
      <c r="C146" s="6" t="str">
        <f t="shared" si="11"/>
        <v xml:space="preserve">Salaries and Benefits </v>
      </c>
      <c r="D146" s="6" t="s">
        <v>1</v>
      </c>
      <c r="E146" s="8" t="str">
        <f>_xll.BDH($B146,$D146,"CQ1 2010","","Dir=H","Per=Q","Days=A","Dts=H")</f>
        <v>#N/A Connection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</row>
    <row r="147" spans="1:70" x14ac:dyDescent="0.35">
      <c r="A147" s="6" t="str">
        <f t="shared" si="14"/>
        <v>Albilad</v>
      </c>
      <c r="B147" s="6" t="str">
        <f>VLOOKUP(A147,References!$A$2:$B$11,2,FALSE)</f>
        <v>ALBI AB Equity</v>
      </c>
      <c r="C147" s="6" t="str">
        <f t="shared" ref="C147:C171" si="15">C130</f>
        <v>Operating Exenses</v>
      </c>
      <c r="D147" s="6" t="s">
        <v>0</v>
      </c>
      <c r="E147" s="8" t="str">
        <f>_xll.BDH($B147,$D147,"CQ1 2010","","Dir=H","Per=Q","Days=A","Dts=H")</f>
        <v>#N/A Connection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</row>
    <row r="148" spans="1:70" x14ac:dyDescent="0.35">
      <c r="A148" s="6" t="str">
        <f t="shared" si="14"/>
        <v>Albilad</v>
      </c>
      <c r="B148" s="6" t="str">
        <f>VLOOKUP(A148,References!$A$2:$B$11,2,FALSE)</f>
        <v>ALBI AB Equity</v>
      </c>
      <c r="C148" s="6" t="str">
        <f t="shared" si="15"/>
        <v>Total Non-Interest Income</v>
      </c>
      <c r="D148" s="6" t="s">
        <v>41</v>
      </c>
      <c r="E148" s="8" t="e">
        <f>E143-E140</f>
        <v>#VALUE!</v>
      </c>
      <c r="F148" s="8">
        <f t="shared" ref="F148:BG148" si="16">F143-F140</f>
        <v>0</v>
      </c>
      <c r="G148" s="8">
        <f t="shared" si="16"/>
        <v>0</v>
      </c>
      <c r="H148" s="8">
        <f t="shared" si="16"/>
        <v>0</v>
      </c>
      <c r="I148" s="8">
        <f t="shared" si="16"/>
        <v>0</v>
      </c>
      <c r="J148" s="8">
        <f t="shared" si="16"/>
        <v>0</v>
      </c>
      <c r="K148" s="8">
        <f t="shared" si="16"/>
        <v>0</v>
      </c>
      <c r="L148" s="8">
        <f t="shared" si="16"/>
        <v>0</v>
      </c>
      <c r="M148" s="8">
        <f t="shared" si="16"/>
        <v>0</v>
      </c>
      <c r="N148" s="8">
        <f t="shared" si="16"/>
        <v>0</v>
      </c>
      <c r="O148" s="8">
        <f t="shared" si="16"/>
        <v>0</v>
      </c>
      <c r="P148" s="8">
        <f t="shared" si="16"/>
        <v>0</v>
      </c>
      <c r="Q148" s="8">
        <f t="shared" si="16"/>
        <v>0</v>
      </c>
      <c r="R148" s="8">
        <f t="shared" si="16"/>
        <v>0</v>
      </c>
      <c r="S148" s="8">
        <f t="shared" si="16"/>
        <v>0</v>
      </c>
      <c r="T148" s="8">
        <f t="shared" si="16"/>
        <v>0</v>
      </c>
      <c r="U148" s="8">
        <f t="shared" si="16"/>
        <v>0</v>
      </c>
      <c r="V148" s="8">
        <f t="shared" si="16"/>
        <v>0</v>
      </c>
      <c r="W148" s="8">
        <f t="shared" si="16"/>
        <v>0</v>
      </c>
      <c r="X148" s="8">
        <f t="shared" si="16"/>
        <v>0</v>
      </c>
      <c r="Y148" s="8">
        <f t="shared" si="16"/>
        <v>0</v>
      </c>
      <c r="Z148" s="8">
        <f t="shared" si="16"/>
        <v>0</v>
      </c>
      <c r="AA148" s="8">
        <f t="shared" si="16"/>
        <v>0</v>
      </c>
      <c r="AB148" s="8">
        <f t="shared" si="16"/>
        <v>0</v>
      </c>
      <c r="AC148" s="8">
        <f t="shared" si="16"/>
        <v>0</v>
      </c>
      <c r="AD148" s="8">
        <f t="shared" si="16"/>
        <v>0</v>
      </c>
      <c r="AE148" s="8">
        <f t="shared" si="16"/>
        <v>0</v>
      </c>
      <c r="AF148" s="8">
        <f t="shared" si="16"/>
        <v>0</v>
      </c>
      <c r="AG148" s="8">
        <f t="shared" si="16"/>
        <v>0</v>
      </c>
      <c r="AH148" s="8">
        <f t="shared" si="16"/>
        <v>0</v>
      </c>
      <c r="AI148" s="8">
        <f t="shared" si="16"/>
        <v>0</v>
      </c>
      <c r="AJ148" s="8">
        <f t="shared" si="16"/>
        <v>0</v>
      </c>
      <c r="AK148" s="8">
        <f t="shared" si="16"/>
        <v>0</v>
      </c>
      <c r="AL148" s="8">
        <f t="shared" si="16"/>
        <v>0</v>
      </c>
      <c r="AM148" s="8">
        <f t="shared" si="16"/>
        <v>0</v>
      </c>
      <c r="AN148" s="8">
        <f t="shared" si="16"/>
        <v>0</v>
      </c>
      <c r="AO148" s="8">
        <f t="shared" si="16"/>
        <v>0</v>
      </c>
      <c r="AP148" s="8">
        <f t="shared" si="16"/>
        <v>0</v>
      </c>
      <c r="AQ148" s="8">
        <f t="shared" si="16"/>
        <v>0</v>
      </c>
      <c r="AR148" s="8">
        <f t="shared" si="16"/>
        <v>0</v>
      </c>
      <c r="AS148" s="8">
        <f t="shared" si="16"/>
        <v>0</v>
      </c>
      <c r="AT148" s="8">
        <f t="shared" si="16"/>
        <v>0</v>
      </c>
      <c r="AU148" s="8">
        <f t="shared" si="16"/>
        <v>0</v>
      </c>
      <c r="AV148" s="8">
        <f t="shared" si="16"/>
        <v>0</v>
      </c>
      <c r="AW148" s="8">
        <f t="shared" si="16"/>
        <v>0</v>
      </c>
      <c r="AX148" s="8">
        <f t="shared" si="16"/>
        <v>0</v>
      </c>
      <c r="AY148" s="8">
        <f t="shared" si="16"/>
        <v>0</v>
      </c>
      <c r="AZ148" s="8">
        <f t="shared" si="16"/>
        <v>0</v>
      </c>
      <c r="BA148" s="8">
        <f t="shared" si="16"/>
        <v>0</v>
      </c>
      <c r="BB148" s="8">
        <f t="shared" si="16"/>
        <v>0</v>
      </c>
      <c r="BC148" s="8">
        <f t="shared" si="16"/>
        <v>0</v>
      </c>
      <c r="BD148" s="8">
        <f t="shared" si="16"/>
        <v>0</v>
      </c>
      <c r="BE148" s="8">
        <f t="shared" si="16"/>
        <v>0</v>
      </c>
      <c r="BF148" s="8">
        <f t="shared" si="16"/>
        <v>0</v>
      </c>
      <c r="BG148" s="8">
        <f t="shared" si="16"/>
        <v>0</v>
      </c>
    </row>
    <row r="149" spans="1:70" x14ac:dyDescent="0.35">
      <c r="A149" s="6" t="str">
        <f t="shared" si="14"/>
        <v>Albilad</v>
      </c>
      <c r="B149" s="6" t="str">
        <f>VLOOKUP(A149,References!$A$2:$B$11,2,FALSE)</f>
        <v>ALBI AB Equity</v>
      </c>
      <c r="C149" s="6" t="str">
        <f t="shared" si="15"/>
        <v>Impairment (Provisions)</v>
      </c>
      <c r="D149" s="6" t="s">
        <v>42</v>
      </c>
      <c r="E149" s="8" t="str">
        <f>_xll.BDH($B149,$D149,"CQ1 2010","","Dir=H","Per=Q","Days=A","Dts=H")</f>
        <v>#N/A Connection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</row>
    <row r="150" spans="1:70" x14ac:dyDescent="0.35">
      <c r="A150" s="6" t="str">
        <f t="shared" si="14"/>
        <v>Albilad</v>
      </c>
      <c r="B150" s="6" t="str">
        <f>VLOOKUP(A150,References!$A$2:$B$11,2,FALSE)</f>
        <v>ALBI AB Equity</v>
      </c>
      <c r="C150" s="6" t="str">
        <f t="shared" si="15"/>
        <v>Net PreTax Income</v>
      </c>
      <c r="D150" s="6" t="s">
        <v>45</v>
      </c>
      <c r="E150" s="8" t="str">
        <f>_xll.BDH($B150,$D150,"CQ1 2010","","Dir=H","Per=Q","Days=A","Dts=H")</f>
        <v>#N/A Connection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</row>
    <row r="151" spans="1:70" x14ac:dyDescent="0.35">
      <c r="A151" s="6" t="str">
        <f t="shared" si="14"/>
        <v>Albilad</v>
      </c>
      <c r="B151" s="6" t="str">
        <f>VLOOKUP(A151,References!$A$2:$B$11,2,FALSE)</f>
        <v>ALBI AB Equity</v>
      </c>
      <c r="C151" s="6" t="str">
        <f t="shared" si="15"/>
        <v>Net Income</v>
      </c>
      <c r="D151" s="6" t="s">
        <v>47</v>
      </c>
      <c r="E151" s="8" t="str">
        <f>_xll.BDH($B151,$D151,"CQ1 2010","","Dir=H","Per=Q","Days=A","Dts=H")</f>
        <v>#N/A Connection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</row>
    <row r="152" spans="1:70" x14ac:dyDescent="0.35">
      <c r="A152" s="6" t="str">
        <f t="shared" si="14"/>
        <v>Albilad</v>
      </c>
      <c r="B152" s="6" t="str">
        <f>VLOOKUP(A152,References!$A$2:$B$11,2,FALSE)</f>
        <v>ALBI AB Equity</v>
      </c>
      <c r="C152" s="6" t="str">
        <f t="shared" si="15"/>
        <v>Net Interest Income Less Provisions</v>
      </c>
      <c r="D152" s="6" t="s">
        <v>115</v>
      </c>
      <c r="E152" s="8" t="str">
        <f>_xll.BDH($B152,$D152,"CQ1 2010","","Dir=H","Per=Q","Days=A","Dts=H")</f>
        <v>#N/A Connection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</row>
    <row r="153" spans="1:70" x14ac:dyDescent="0.35">
      <c r="A153" s="6" t="str">
        <f t="shared" si="14"/>
        <v>Albilad</v>
      </c>
      <c r="B153" s="6" t="str">
        <f>VLOOKUP(A153,References!$A$2:$B$11,2,FALSE)</f>
        <v>ALBI AB Equity</v>
      </c>
      <c r="C153" s="6" t="str">
        <f t="shared" si="15"/>
        <v>Retail Net Revenue</v>
      </c>
      <c r="D153" s="6"/>
      <c r="E153" s="8">
        <f>Segments_Q!I56/1000000</f>
        <v>133.13499999999999</v>
      </c>
      <c r="F153" s="8">
        <f>Segments_Q!J56/1000000</f>
        <v>128.02699999999999</v>
      </c>
      <c r="G153" s="8">
        <f>Segments_Q!K56/1000000</f>
        <v>159.09100000000001</v>
      </c>
      <c r="H153" s="8" t="e">
        <f>Segments_Q!L56/1000000</f>
        <v>#N/A</v>
      </c>
      <c r="I153" s="8">
        <f>Segments_Q!M56/1000000</f>
        <v>179.465</v>
      </c>
      <c r="J153" s="8">
        <f>Segments_Q!N56/1000000</f>
        <v>192.548</v>
      </c>
      <c r="K153" s="8">
        <f>Segments_Q!O56/1000000</f>
        <v>204.28100000000001</v>
      </c>
      <c r="L153" s="8">
        <f>Segments_Q!P56/1000000</f>
        <v>219.46799999999999</v>
      </c>
      <c r="M153" s="8">
        <f>Segments_Q!Q56/1000000</f>
        <v>241.10599999999999</v>
      </c>
      <c r="N153" s="8">
        <f>Segments_Q!R56/1000000</f>
        <v>261.72899999999998</v>
      </c>
      <c r="O153" s="8">
        <f>Segments_Q!S56/1000000</f>
        <v>254.40899999999999</v>
      </c>
      <c r="P153" s="8">
        <f>Segments_Q!T56/1000000</f>
        <v>243.67699999999999</v>
      </c>
      <c r="Q153" s="8">
        <f>Segments_Q!U56/1000000</f>
        <v>257.22399999999999</v>
      </c>
      <c r="R153" s="8">
        <f>Segments_Q!V56/1000000</f>
        <v>264.54300000000001</v>
      </c>
      <c r="S153" s="8">
        <f>Segments_Q!W56/1000000</f>
        <v>269.28100000000001</v>
      </c>
      <c r="T153" s="8" t="e">
        <f>Segments_Q!X56/1000000</f>
        <v>#N/A</v>
      </c>
      <c r="U153" s="8">
        <f>Segments_Q!Y56/1000000</f>
        <v>274.173</v>
      </c>
      <c r="V153" s="8">
        <f>Segments_Q!Z56/1000000</f>
        <v>558.07299999999998</v>
      </c>
      <c r="W153" s="8">
        <f>Segments_Q!AA56/1000000</f>
        <v>286.303</v>
      </c>
      <c r="X153" s="8">
        <f>Segments_Q!AB56/1000000</f>
        <v>291.45400000000001</v>
      </c>
      <c r="Y153" s="8">
        <f>Segments_Q!AC56/1000000</f>
        <v>297.142</v>
      </c>
      <c r="Z153" s="8">
        <f>Segments_Q!AD56/1000000</f>
        <v>320.041</v>
      </c>
      <c r="AA153" s="8">
        <f>Segments_Q!AE56/1000000</f>
        <v>309.887</v>
      </c>
      <c r="AB153" s="8" t="e">
        <f>Segments_Q!AF56/1000000</f>
        <v>#N/A</v>
      </c>
      <c r="AC153" s="8" t="e">
        <f>Segments_Q!AG56/1000000</f>
        <v>#N/A</v>
      </c>
      <c r="AD153" s="8" t="e">
        <f>Segments_Q!AH56/1000000</f>
        <v>#N/A</v>
      </c>
      <c r="AE153" s="8">
        <f>Segments_Q!AI56/1000000</f>
        <v>330.27699999999999</v>
      </c>
      <c r="AF153" s="8" t="e">
        <f>Segments_Q!AJ56/1000000</f>
        <v>#N/A</v>
      </c>
      <c r="AG153" s="8">
        <f>Segments_Q!AK56/1000000</f>
        <v>373.20800000000003</v>
      </c>
      <c r="AH153" s="8">
        <f>Segments_Q!AL56/1000000</f>
        <v>389.03199999999998</v>
      </c>
      <c r="AI153" s="8" t="e">
        <f>Segments_Q!AM56/1000000</f>
        <v>#N/A</v>
      </c>
      <c r="AJ153" s="8" t="e">
        <f>Segments_Q!AN56/1000000</f>
        <v>#N/A</v>
      </c>
      <c r="AK153" s="8" t="e">
        <f>Segments_Q!AO56/1000000</f>
        <v>#N/A</v>
      </c>
      <c r="AL153" s="8">
        <f>Segments_Q!AP56/1000000</f>
        <v>501.84300000000002</v>
      </c>
      <c r="AM153" s="8">
        <f>Segments_Q!AQ56/1000000</f>
        <v>450.55</v>
      </c>
      <c r="AN153" s="8">
        <f>Segments_Q!AR56/1000000</f>
        <v>499.72300000000001</v>
      </c>
      <c r="AO153" s="8">
        <f>Segments_Q!AS56/1000000</f>
        <v>549.39200000000005</v>
      </c>
      <c r="AP153" s="8">
        <f>Segments_Q!AT56/1000000</f>
        <v>553.04499999999996</v>
      </c>
      <c r="AQ153" s="8">
        <f>Segments_Q!AU56/1000000</f>
        <v>606.26099999999997</v>
      </c>
      <c r="AR153" s="8">
        <f>Segments_Q!AV56/1000000</f>
        <v>573.11900000000003</v>
      </c>
      <c r="AS153" s="8">
        <f>Segments_Q!AW56/1000000</f>
        <v>628.33500000000004</v>
      </c>
      <c r="AT153" s="8">
        <f>Segments_Q!AX56/1000000</f>
        <v>623.10299999999995</v>
      </c>
      <c r="AU153" s="8">
        <f>Segments_Q!AY56/1000000</f>
        <v>699.27</v>
      </c>
      <c r="AV153" s="8">
        <f>Segments_Q!AZ56/1000000</f>
        <v>659.20600000000002</v>
      </c>
      <c r="AW153" s="8">
        <f>Segments_Q!BA56/1000000</f>
        <v>742.32299999999998</v>
      </c>
      <c r="AX153" s="8">
        <f>Segments_Q!BB56/1000000</f>
        <v>736.024</v>
      </c>
      <c r="AY153" s="8">
        <f>Segments_Q!BC56/1000000</f>
        <v>796.649</v>
      </c>
      <c r="AZ153" s="8">
        <f>Segments_Q!BD56/1000000</f>
        <v>647.22500000000002</v>
      </c>
      <c r="BA153" s="8">
        <f>Segments_Q!BE56/1000000</f>
        <v>750.34</v>
      </c>
      <c r="BB153" s="8">
        <f>Segments_Q!BF56/1000000</f>
        <v>719.70699999999999</v>
      </c>
      <c r="BC153" s="8">
        <f>Segments_Q!BG56/1000000</f>
        <v>760.63</v>
      </c>
      <c r="BD153" s="8">
        <f>Segments_Q!BH56/1000000</f>
        <v>537.37400000000002</v>
      </c>
      <c r="BE153" s="8">
        <f>Segments_Q!BI56/1000000</f>
        <v>610.53200000000004</v>
      </c>
      <c r="BF153" s="8">
        <f>Segments_Q!BJ56/1000000</f>
        <v>610.36</v>
      </c>
      <c r="BG153" s="8">
        <f>Segments_Q!BK56/1000000</f>
        <v>558.66399999999999</v>
      </c>
      <c r="BH153" s="8">
        <f>Segments_Q!BL56/1000000</f>
        <v>0</v>
      </c>
      <c r="BI153" s="8">
        <f>Segments_Q!BM56/1000000</f>
        <v>0</v>
      </c>
      <c r="BJ153" s="8">
        <f>Segments_Q!BN56/1000000</f>
        <v>0</v>
      </c>
      <c r="BK153" s="8">
        <f>Segments_Q!BO56/1000000</f>
        <v>0</v>
      </c>
      <c r="BL153" s="8">
        <f>Segments_Q!BP56/1000000</f>
        <v>0</v>
      </c>
      <c r="BM153" s="8">
        <f>Segments_Q!BQ56/1000000</f>
        <v>0</v>
      </c>
      <c r="BN153" s="8">
        <f>Segments_Q!BR56/1000000</f>
        <v>0</v>
      </c>
      <c r="BO153" s="8">
        <f>Segments_Q!BS56/1000000</f>
        <v>0</v>
      </c>
      <c r="BP153" s="8">
        <f>Segments_Q!BT56/1000000</f>
        <v>0</v>
      </c>
      <c r="BQ153" s="8">
        <f>Segments_Q!BU56/1000000</f>
        <v>0</v>
      </c>
      <c r="BR153" s="8">
        <f>Segments_Q!BV56/1000000</f>
        <v>0</v>
      </c>
    </row>
    <row r="154" spans="1:70" x14ac:dyDescent="0.35">
      <c r="A154" s="7" t="str">
        <f>A152</f>
        <v>Albilad</v>
      </c>
      <c r="B154" s="7" t="str">
        <f>VLOOKUP(A154,References!$A$2:$B$11,2,FALSE)</f>
        <v>ALBI AB Equity</v>
      </c>
      <c r="C154" s="7" t="str">
        <f t="shared" si="15"/>
        <v>Wholesale Net Revenue</v>
      </c>
      <c r="D154" s="7" t="s">
        <v>115</v>
      </c>
      <c r="E154" s="11">
        <f>Segments_Q!I57/1000000</f>
        <v>103.01600000000001</v>
      </c>
      <c r="F154" s="11">
        <f>Segments_Q!J57/1000000</f>
        <v>90.01</v>
      </c>
      <c r="G154" s="11">
        <f>Segments_Q!K57/1000000</f>
        <v>74.174000000000007</v>
      </c>
      <c r="H154" s="11" t="e">
        <f>Segments_Q!L57/1000000</f>
        <v>#N/A</v>
      </c>
      <c r="I154" s="11">
        <f>Segments_Q!M57/1000000</f>
        <v>88.483999999999995</v>
      </c>
      <c r="J154" s="11">
        <f>Segments_Q!N57/1000000</f>
        <v>99.418000000000006</v>
      </c>
      <c r="K154" s="11">
        <f>Segments_Q!O57/1000000</f>
        <v>93.784000000000006</v>
      </c>
      <c r="L154" s="11">
        <f>Segments_Q!P57/1000000</f>
        <v>126.46899999999999</v>
      </c>
      <c r="M154" s="11">
        <f>Segments_Q!Q57/1000000</f>
        <v>118.80800000000001</v>
      </c>
      <c r="N154" s="11">
        <f>Segments_Q!R57/1000000</f>
        <v>119.21599999999999</v>
      </c>
      <c r="O154" s="11">
        <f>Segments_Q!S57/1000000</f>
        <v>124.90900000000001</v>
      </c>
      <c r="P154" s="11">
        <f>Segments_Q!T57/1000000</f>
        <v>136.56700000000001</v>
      </c>
      <c r="Q154" s="11">
        <f>Segments_Q!U57/1000000</f>
        <v>135.33799999999999</v>
      </c>
      <c r="R154" s="11">
        <f>Segments_Q!V57/1000000</f>
        <v>134.887</v>
      </c>
      <c r="S154" s="11">
        <f>Segments_Q!W57/1000000</f>
        <v>152.66300000000001</v>
      </c>
      <c r="T154" s="11" t="e">
        <f>Segments_Q!X57/1000000</f>
        <v>#N/A</v>
      </c>
      <c r="U154" s="11">
        <f>Segments_Q!Y57/1000000</f>
        <v>129.82599999999999</v>
      </c>
      <c r="V154" s="11">
        <f>Segments_Q!Z57/1000000</f>
        <v>292.62299999999999</v>
      </c>
      <c r="W154" s="11">
        <f>Segments_Q!AA57/1000000</f>
        <v>168.17</v>
      </c>
      <c r="X154" s="11">
        <f>Segments_Q!AB57/1000000</f>
        <v>175.40100000000001</v>
      </c>
      <c r="Y154" s="11">
        <f>Segments_Q!AC57/1000000</f>
        <v>174.28299999999999</v>
      </c>
      <c r="Z154" s="11">
        <f>Segments_Q!AD57/1000000</f>
        <v>179.488</v>
      </c>
      <c r="AA154" s="11">
        <f>Segments_Q!AE57/1000000</f>
        <v>184.09</v>
      </c>
      <c r="AB154" s="11" t="e">
        <f>Segments_Q!AF57/1000000</f>
        <v>#N/A</v>
      </c>
      <c r="AC154" s="11" t="e">
        <f>Segments_Q!AG57/1000000</f>
        <v>#N/A</v>
      </c>
      <c r="AD154" s="11" t="e">
        <f>Segments_Q!AH57/1000000</f>
        <v>#N/A</v>
      </c>
      <c r="AE154" s="11">
        <f>Segments_Q!AI57/1000000</f>
        <v>195.745</v>
      </c>
      <c r="AF154" s="11" t="e">
        <f>Segments_Q!AJ57/1000000</f>
        <v>#N/A</v>
      </c>
      <c r="AG154" s="11">
        <f>Segments_Q!AK57/1000000</f>
        <v>208.07400000000001</v>
      </c>
      <c r="AH154" s="11">
        <f>Segments_Q!AL57/1000000</f>
        <v>231.87299999999999</v>
      </c>
      <c r="AI154" s="11" t="e">
        <f>Segments_Q!AM57/1000000</f>
        <v>#N/A</v>
      </c>
      <c r="AJ154" s="11" t="e">
        <f>Segments_Q!AN57/1000000</f>
        <v>#N/A</v>
      </c>
      <c r="AK154" s="11" t="e">
        <f>Segments_Q!AO57/1000000</f>
        <v>#N/A</v>
      </c>
      <c r="AL154" s="11">
        <f>Segments_Q!AP57/1000000</f>
        <v>237.483</v>
      </c>
      <c r="AM154" s="11">
        <f>Segments_Q!AQ57/1000000</f>
        <v>236.16</v>
      </c>
      <c r="AN154" s="11">
        <f>Segments_Q!AR57/1000000</f>
        <v>268.64400000000001</v>
      </c>
      <c r="AO154" s="11">
        <f>Segments_Q!AS57/1000000</f>
        <v>245.511</v>
      </c>
      <c r="AP154" s="11">
        <f>Segments_Q!AT57/1000000</f>
        <v>258.58800000000002</v>
      </c>
      <c r="AQ154" s="11">
        <f>Segments_Q!AU57/1000000</f>
        <v>251.547</v>
      </c>
      <c r="AR154" s="11">
        <f>Segments_Q!AV57/1000000</f>
        <v>301.38600000000002</v>
      </c>
      <c r="AS154" s="11">
        <f>Segments_Q!AW57/1000000</f>
        <v>253.41300000000001</v>
      </c>
      <c r="AT154" s="11">
        <f>Segments_Q!AX57/1000000</f>
        <v>239.28100000000001</v>
      </c>
      <c r="AU154" s="11">
        <f>Segments_Q!AY57/1000000</f>
        <v>237.05799999999999</v>
      </c>
      <c r="AV154" s="11">
        <f>Segments_Q!AZ57/1000000</f>
        <v>274.76299999999998</v>
      </c>
      <c r="AW154" s="11">
        <f>Segments_Q!BA57/1000000</f>
        <v>213.154</v>
      </c>
      <c r="AX154" s="11">
        <f>Segments_Q!BB57/1000000</f>
        <v>185.65100000000001</v>
      </c>
      <c r="AY154" s="11">
        <f>Segments_Q!BC57/1000000</f>
        <v>202.47399999999999</v>
      </c>
      <c r="AZ154" s="11">
        <f>Segments_Q!BD57/1000000</f>
        <v>180.523</v>
      </c>
      <c r="BA154" s="11">
        <f>Segments_Q!BE57/1000000</f>
        <v>257.88900000000001</v>
      </c>
      <c r="BB154" s="11">
        <f>Segments_Q!BF57/1000000</f>
        <v>303.29599999999999</v>
      </c>
      <c r="BC154" s="11">
        <f>Segments_Q!BG57/1000000</f>
        <v>354.94</v>
      </c>
      <c r="BD154" s="11">
        <f>Segments_Q!BH57/1000000</f>
        <v>498.13799999999998</v>
      </c>
      <c r="BE154" s="11">
        <f>Segments_Q!BI57/1000000</f>
        <v>407.30500000000001</v>
      </c>
      <c r="BF154" s="11">
        <f>Segments_Q!BJ57/1000000</f>
        <v>428.64800000000002</v>
      </c>
      <c r="BG154" s="11">
        <f>Segments_Q!BK57/1000000</f>
        <v>501.65300000000002</v>
      </c>
      <c r="BH154" s="11">
        <f>Segments_Q!BL57/1000000</f>
        <v>0</v>
      </c>
      <c r="BI154" s="11">
        <f>Segments_Q!BM57/1000000</f>
        <v>0</v>
      </c>
      <c r="BJ154" s="11">
        <f>Segments_Q!BN57/1000000</f>
        <v>0</v>
      </c>
      <c r="BK154" s="11">
        <f>Segments_Q!BO57/1000000</f>
        <v>0</v>
      </c>
      <c r="BL154" s="11">
        <f>Segments_Q!BP57/1000000</f>
        <v>0</v>
      </c>
      <c r="BM154" s="11">
        <f>Segments_Q!BQ57/1000000</f>
        <v>0</v>
      </c>
      <c r="BN154" s="11">
        <f>Segments_Q!BR57/1000000</f>
        <v>0</v>
      </c>
      <c r="BO154" s="11">
        <f>Segments_Q!BS57/1000000</f>
        <v>0</v>
      </c>
      <c r="BP154" s="11">
        <f>Segments_Q!BT57/1000000</f>
        <v>0</v>
      </c>
      <c r="BQ154" s="11">
        <f>Segments_Q!BU57/1000000</f>
        <v>0</v>
      </c>
      <c r="BR154" s="11">
        <f>Segments_Q!BV57/1000000</f>
        <v>0</v>
      </c>
    </row>
    <row r="155" spans="1:70" x14ac:dyDescent="0.35">
      <c r="A155" s="9" t="s">
        <v>21</v>
      </c>
      <c r="B155" s="9" t="str">
        <f>VLOOKUP(A155,References!$A$2:$B$11,2,FALSE)</f>
        <v>SIBC AB Equity</v>
      </c>
      <c r="C155" s="9" t="str">
        <f t="shared" si="15"/>
        <v>Interest Income</v>
      </c>
      <c r="D155" s="9" t="s">
        <v>25</v>
      </c>
      <c r="E155" s="8" t="str">
        <f>_xll.BDH($B155,$D155,"CQ1 2010","","Dir=H","Per=Q","Days=A","Dts=H")</f>
        <v>#N/A Connection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</row>
    <row r="156" spans="1:70" x14ac:dyDescent="0.35">
      <c r="A156" s="9" t="str">
        <f>A155</f>
        <v>SAIB</v>
      </c>
      <c r="B156" s="9" t="str">
        <f>VLOOKUP(A156,References!$A$2:$B$11,2,FALSE)</f>
        <v>SIBC AB Equity</v>
      </c>
      <c r="C156" s="9" t="str">
        <f t="shared" si="15"/>
        <v xml:space="preserve">Interest Expenses </v>
      </c>
      <c r="D156" s="9" t="s">
        <v>27</v>
      </c>
      <c r="E156" s="8" t="str">
        <f>_xll.BDH($B156,$D156,"CQ1 2010","","Dir=H","Per=Q","Days=A","Dts=H")</f>
        <v>#N/A Connection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</row>
    <row r="157" spans="1:70" x14ac:dyDescent="0.35">
      <c r="A157" s="9" t="str">
        <f t="shared" ref="A157:A170" si="17">A156</f>
        <v>SAIB</v>
      </c>
      <c r="B157" s="9" t="str">
        <f>VLOOKUP(A157,References!$A$2:$B$11,2,FALSE)</f>
        <v>SIBC AB Equity</v>
      </c>
      <c r="C157" s="9" t="str">
        <f t="shared" si="15"/>
        <v>Net Interest Income</v>
      </c>
      <c r="D157" s="9" t="s">
        <v>29</v>
      </c>
      <c r="E157" s="8" t="str">
        <f>_xll.BDH($B157,$D157,"CQ1 2010","","Dir=H","Per=Q","Days=A","Dts=H")</f>
        <v>#N/A Connection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</row>
    <row r="158" spans="1:70" x14ac:dyDescent="0.35">
      <c r="A158" s="9" t="str">
        <f t="shared" si="17"/>
        <v>SAIB</v>
      </c>
      <c r="B158" s="9" t="str">
        <f>VLOOKUP(A158,References!$A$2:$B$11,2,FALSE)</f>
        <v>SIBC AB Equity</v>
      </c>
      <c r="C158" s="9" t="str">
        <f t="shared" si="15"/>
        <v>Net Exchange Income</v>
      </c>
      <c r="D158" s="9" t="s">
        <v>30</v>
      </c>
      <c r="E158" s="8" t="str">
        <f>_xll.BDH($B158,$D158,"CQ1 2010","","Dir=H","Per=Q","Days=A","Dts=H")</f>
        <v>#N/A Connection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</row>
    <row r="159" spans="1:70" x14ac:dyDescent="0.35">
      <c r="A159" s="9" t="str">
        <f t="shared" si="17"/>
        <v>SAIB</v>
      </c>
      <c r="B159" s="9" t="str">
        <f>VLOOKUP(A159,References!$A$2:$B$11,2,FALSE)</f>
        <v>SIBC AB Equity</v>
      </c>
      <c r="C159" s="9" t="str">
        <f t="shared" si="15"/>
        <v>Net Fee and Comission Income</v>
      </c>
      <c r="D159" s="9" t="s">
        <v>57</v>
      </c>
      <c r="E159" s="8" t="str">
        <f>_xll.BDH($B159,$D159,"CQ1 2010","","Dir=H","Per=Q","Days=A","Dts=H")</f>
        <v>#N/A Connection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</row>
    <row r="160" spans="1:70" x14ac:dyDescent="0.35">
      <c r="A160" s="9" t="str">
        <f t="shared" si="17"/>
        <v>SAIB</v>
      </c>
      <c r="B160" s="9" t="str">
        <f>VLOOKUP(A160,References!$A$2:$B$11,2,FALSE)</f>
        <v>SIBC AB Equity</v>
      </c>
      <c r="C160" s="9" t="str">
        <f t="shared" si="15"/>
        <v>Total Operating Income</v>
      </c>
      <c r="D160" s="9" t="s">
        <v>39</v>
      </c>
      <c r="E160" s="8" t="str">
        <f>_xll.BDH($B160,$D160,"CQ1 2010","","Dir=H","Per=Q","Days=A","Dts=H")</f>
        <v>#N/A Connection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</row>
    <row r="161" spans="1:70" x14ac:dyDescent="0.35">
      <c r="A161" s="9" t="str">
        <f t="shared" si="17"/>
        <v>SAIB</v>
      </c>
      <c r="B161" s="9" t="str">
        <f>VLOOKUP(A161,References!$A$2:$B$11,2,FALSE)</f>
        <v>SIBC AB Equity</v>
      </c>
      <c r="C161" s="9" t="str">
        <f t="shared" si="15"/>
        <v xml:space="preserve">GA Expenses </v>
      </c>
      <c r="D161" s="9" t="s">
        <v>35</v>
      </c>
      <c r="E161" s="8" t="str">
        <f>_xll.BDH($B161,$D161,"CQ1 2010","","Dir=H","Per=Q","Days=A","Dts=H")</f>
        <v>#N/A Connection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</row>
    <row r="162" spans="1:70" x14ac:dyDescent="0.35">
      <c r="A162" s="9" t="str">
        <f t="shared" si="17"/>
        <v>SAIB</v>
      </c>
      <c r="B162" s="9" t="str">
        <f>VLOOKUP(A162,References!$A$2:$B$11,2,FALSE)</f>
        <v>SIBC AB Equity</v>
      </c>
      <c r="C162" s="9" t="str">
        <f t="shared" si="15"/>
        <v>Depreciation</v>
      </c>
      <c r="D162" s="9" t="s">
        <v>112</v>
      </c>
      <c r="E162" s="8" t="str">
        <f>_xll.BDH($B162,$D162,"CQ1 2010","","Dir=H","Per=Q","Days=A","Dts=H")</f>
        <v>#N/A Connection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</row>
    <row r="163" spans="1:70" x14ac:dyDescent="0.35">
      <c r="A163" s="9" t="str">
        <f t="shared" si="17"/>
        <v>SAIB</v>
      </c>
      <c r="B163" s="9" t="str">
        <f>VLOOKUP(A163,References!$A$2:$B$11,2,FALSE)</f>
        <v>SIBC AB Equity</v>
      </c>
      <c r="C163" s="9" t="str">
        <f t="shared" si="15"/>
        <v xml:space="preserve">Salaries and Benefits </v>
      </c>
      <c r="D163" s="9" t="s">
        <v>1</v>
      </c>
      <c r="E163" s="8" t="str">
        <f>_xll.BDH($B163,$D163,"CQ1 2010","","Dir=H","Per=Q","Days=A","Dts=H")</f>
        <v>#N/A Connection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</row>
    <row r="164" spans="1:70" x14ac:dyDescent="0.35">
      <c r="A164" s="9" t="str">
        <f t="shared" si="17"/>
        <v>SAIB</v>
      </c>
      <c r="B164" s="9" t="str">
        <f>VLOOKUP(A164,References!$A$2:$B$11,2,FALSE)</f>
        <v>SIBC AB Equity</v>
      </c>
      <c r="C164" s="9" t="str">
        <f t="shared" si="15"/>
        <v>Operating Exenses</v>
      </c>
      <c r="D164" s="9" t="s">
        <v>0</v>
      </c>
      <c r="E164" s="8" t="str">
        <f>_xll.BDH($B164,$D164,"CQ1 2010","","Dir=H","Per=Q","Days=A","Dts=H")</f>
        <v>#N/A Connection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</row>
    <row r="165" spans="1:70" x14ac:dyDescent="0.35">
      <c r="A165" s="9" t="str">
        <f t="shared" si="17"/>
        <v>SAIB</v>
      </c>
      <c r="B165" s="9" t="str">
        <f>VLOOKUP(A165,References!$A$2:$B$11,2,FALSE)</f>
        <v>SIBC AB Equity</v>
      </c>
      <c r="C165" s="9" t="str">
        <f t="shared" si="15"/>
        <v>Total Non-Interest Income</v>
      </c>
      <c r="D165" s="9" t="s">
        <v>41</v>
      </c>
      <c r="E165" s="8" t="e">
        <f>E160-E157</f>
        <v>#VALUE!</v>
      </c>
      <c r="F165" s="8">
        <f t="shared" ref="F165:BG165" si="18">F160-F157</f>
        <v>0</v>
      </c>
      <c r="G165" s="8">
        <f t="shared" si="18"/>
        <v>0</v>
      </c>
      <c r="H165" s="8">
        <f t="shared" si="18"/>
        <v>0</v>
      </c>
      <c r="I165" s="8">
        <f t="shared" si="18"/>
        <v>0</v>
      </c>
      <c r="J165" s="8">
        <f t="shared" si="18"/>
        <v>0</v>
      </c>
      <c r="K165" s="8">
        <f t="shared" si="18"/>
        <v>0</v>
      </c>
      <c r="L165" s="8">
        <f t="shared" si="18"/>
        <v>0</v>
      </c>
      <c r="M165" s="8">
        <f t="shared" si="18"/>
        <v>0</v>
      </c>
      <c r="N165" s="8">
        <f t="shared" si="18"/>
        <v>0</v>
      </c>
      <c r="O165" s="8">
        <f t="shared" si="18"/>
        <v>0</v>
      </c>
      <c r="P165" s="8">
        <f t="shared" si="18"/>
        <v>0</v>
      </c>
      <c r="Q165" s="8">
        <f t="shared" si="18"/>
        <v>0</v>
      </c>
      <c r="R165" s="8">
        <f t="shared" si="18"/>
        <v>0</v>
      </c>
      <c r="S165" s="8">
        <f t="shared" si="18"/>
        <v>0</v>
      </c>
      <c r="T165" s="8">
        <f t="shared" si="18"/>
        <v>0</v>
      </c>
      <c r="U165" s="8">
        <f t="shared" si="18"/>
        <v>0</v>
      </c>
      <c r="V165" s="8">
        <f t="shared" si="18"/>
        <v>0</v>
      </c>
      <c r="W165" s="8">
        <f t="shared" si="18"/>
        <v>0</v>
      </c>
      <c r="X165" s="8">
        <f t="shared" si="18"/>
        <v>0</v>
      </c>
      <c r="Y165" s="8">
        <f t="shared" si="18"/>
        <v>0</v>
      </c>
      <c r="Z165" s="8">
        <f t="shared" si="18"/>
        <v>0</v>
      </c>
      <c r="AA165" s="8">
        <f t="shared" si="18"/>
        <v>0</v>
      </c>
      <c r="AB165" s="8">
        <f t="shared" si="18"/>
        <v>0</v>
      </c>
      <c r="AC165" s="8">
        <f t="shared" si="18"/>
        <v>0</v>
      </c>
      <c r="AD165" s="8">
        <f t="shared" si="18"/>
        <v>0</v>
      </c>
      <c r="AE165" s="8">
        <f t="shared" si="18"/>
        <v>0</v>
      </c>
      <c r="AF165" s="8">
        <f t="shared" si="18"/>
        <v>0</v>
      </c>
      <c r="AG165" s="8">
        <f t="shared" si="18"/>
        <v>0</v>
      </c>
      <c r="AH165" s="8">
        <f t="shared" si="18"/>
        <v>0</v>
      </c>
      <c r="AI165" s="8">
        <f t="shared" si="18"/>
        <v>0</v>
      </c>
      <c r="AJ165" s="8">
        <f t="shared" si="18"/>
        <v>0</v>
      </c>
      <c r="AK165" s="8">
        <f t="shared" si="18"/>
        <v>0</v>
      </c>
      <c r="AL165" s="8">
        <f t="shared" si="18"/>
        <v>0</v>
      </c>
      <c r="AM165" s="8">
        <f t="shared" si="18"/>
        <v>0</v>
      </c>
      <c r="AN165" s="8">
        <f t="shared" si="18"/>
        <v>0</v>
      </c>
      <c r="AO165" s="8">
        <f t="shared" si="18"/>
        <v>0</v>
      </c>
      <c r="AP165" s="8">
        <f t="shared" si="18"/>
        <v>0</v>
      </c>
      <c r="AQ165" s="8">
        <f t="shared" si="18"/>
        <v>0</v>
      </c>
      <c r="AR165" s="8">
        <f t="shared" si="18"/>
        <v>0</v>
      </c>
      <c r="AS165" s="8">
        <f t="shared" si="18"/>
        <v>0</v>
      </c>
      <c r="AT165" s="8">
        <f t="shared" si="18"/>
        <v>0</v>
      </c>
      <c r="AU165" s="8">
        <f t="shared" si="18"/>
        <v>0</v>
      </c>
      <c r="AV165" s="8">
        <f t="shared" si="18"/>
        <v>0</v>
      </c>
      <c r="AW165" s="8">
        <f t="shared" si="18"/>
        <v>0</v>
      </c>
      <c r="AX165" s="8">
        <f t="shared" si="18"/>
        <v>0</v>
      </c>
      <c r="AY165" s="8">
        <f t="shared" si="18"/>
        <v>0</v>
      </c>
      <c r="AZ165" s="8">
        <f t="shared" si="18"/>
        <v>0</v>
      </c>
      <c r="BA165" s="8">
        <f t="shared" si="18"/>
        <v>0</v>
      </c>
      <c r="BB165" s="8">
        <f t="shared" si="18"/>
        <v>0</v>
      </c>
      <c r="BC165" s="8">
        <f t="shared" si="18"/>
        <v>0</v>
      </c>
      <c r="BD165" s="8">
        <f t="shared" si="18"/>
        <v>0</v>
      </c>
      <c r="BE165" s="8">
        <f t="shared" si="18"/>
        <v>0</v>
      </c>
      <c r="BF165" s="8">
        <f t="shared" si="18"/>
        <v>0</v>
      </c>
      <c r="BG165" s="8">
        <f t="shared" si="18"/>
        <v>0</v>
      </c>
    </row>
    <row r="166" spans="1:70" x14ac:dyDescent="0.35">
      <c r="A166" s="9" t="str">
        <f t="shared" si="17"/>
        <v>SAIB</v>
      </c>
      <c r="B166" s="9" t="str">
        <f>VLOOKUP(A166,References!$A$2:$B$11,2,FALSE)</f>
        <v>SIBC AB Equity</v>
      </c>
      <c r="C166" s="9" t="str">
        <f t="shared" si="15"/>
        <v>Impairment (Provisions)</v>
      </c>
      <c r="D166" s="9" t="s">
        <v>42</v>
      </c>
      <c r="E166" s="8" t="str">
        <f>_xll.BDH($B166,$D166,"CQ1 2010","","Dir=H","Per=Q","Days=A","Dts=H")</f>
        <v>#N/A Connection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</row>
    <row r="167" spans="1:70" x14ac:dyDescent="0.35">
      <c r="A167" s="9" t="str">
        <f t="shared" si="17"/>
        <v>SAIB</v>
      </c>
      <c r="B167" s="9" t="str">
        <f>VLOOKUP(A167,References!$A$2:$B$11,2,FALSE)</f>
        <v>SIBC AB Equity</v>
      </c>
      <c r="C167" s="9" t="str">
        <f t="shared" si="15"/>
        <v>Net PreTax Income</v>
      </c>
      <c r="D167" s="9" t="s">
        <v>45</v>
      </c>
      <c r="E167" s="8" t="str">
        <f>_xll.BDH($B167,$D167,"CQ1 2010","","Dir=H","Per=Q","Days=A","Dts=H")</f>
        <v>#N/A Connection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</row>
    <row r="168" spans="1:70" x14ac:dyDescent="0.35">
      <c r="A168" s="9" t="str">
        <f t="shared" si="17"/>
        <v>SAIB</v>
      </c>
      <c r="B168" s="9" t="str">
        <f>VLOOKUP(A168,References!$A$2:$B$11,2,FALSE)</f>
        <v>SIBC AB Equity</v>
      </c>
      <c r="C168" s="9" t="str">
        <f t="shared" si="15"/>
        <v>Net Income</v>
      </c>
      <c r="D168" s="9" t="s">
        <v>47</v>
      </c>
      <c r="E168" s="8" t="str">
        <f>_xll.BDH($B168,$D168,"CQ1 2010","","Dir=H","Per=Q","Days=A","Dts=H")</f>
        <v>#N/A Connection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</row>
    <row r="169" spans="1:70" x14ac:dyDescent="0.35">
      <c r="A169" s="9" t="str">
        <f t="shared" si="17"/>
        <v>SAIB</v>
      </c>
      <c r="B169" s="9" t="str">
        <f>VLOOKUP(A169,References!$A$2:$B$11,2,FALSE)</f>
        <v>SIBC AB Equity</v>
      </c>
      <c r="C169" s="9" t="str">
        <f t="shared" si="15"/>
        <v>Net Interest Income Less Provisions</v>
      </c>
      <c r="D169" s="9" t="s">
        <v>115</v>
      </c>
      <c r="E169" s="8" t="str">
        <f>_xll.BDH($B169,$D169,"CQ1 2010","","Dir=H","Per=Q","Days=A","Dts=H")</f>
        <v>#N/A Connection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</row>
    <row r="170" spans="1:70" x14ac:dyDescent="0.35">
      <c r="A170" s="9" t="str">
        <f t="shared" si="17"/>
        <v>SAIB</v>
      </c>
      <c r="B170" s="9" t="str">
        <f>VLOOKUP(A170,References!$A$2:$B$11,2,FALSE)</f>
        <v>SIBC AB Equity</v>
      </c>
      <c r="C170" s="9" t="str">
        <f t="shared" si="15"/>
        <v>Retail Net Revenue</v>
      </c>
      <c r="D170" s="9"/>
      <c r="E170" s="8" t="e">
        <f>Segments_Q!I44/1000000</f>
        <v>#N/A</v>
      </c>
      <c r="F170" s="8" t="e">
        <f>Segments_Q!J44/1000000</f>
        <v>#N/A</v>
      </c>
      <c r="G170" s="8" t="e">
        <f>Segments_Q!K44/1000000</f>
        <v>#N/A</v>
      </c>
      <c r="H170" s="8" t="e">
        <f>Segments_Q!L44/1000000</f>
        <v>#N/A</v>
      </c>
      <c r="I170" s="8">
        <f>Segments_Q!M44/1000000</f>
        <v>153.32</v>
      </c>
      <c r="J170" s="8">
        <f>Segments_Q!N44/1000000</f>
        <v>167.23599999999999</v>
      </c>
      <c r="K170" s="8">
        <f>Segments_Q!O44/1000000</f>
        <v>165.00800000000001</v>
      </c>
      <c r="L170" s="8">
        <f>Segments_Q!P44/1000000</f>
        <v>160.49700000000001</v>
      </c>
      <c r="M170" s="8">
        <f>Segments_Q!Q44/1000000</f>
        <v>163.46600000000001</v>
      </c>
      <c r="N170" s="8">
        <f>Segments_Q!R44/1000000</f>
        <v>170.49700000000001</v>
      </c>
      <c r="O170" s="8">
        <f>Segments_Q!S44/1000000</f>
        <v>182.173</v>
      </c>
      <c r="P170" s="8">
        <f>Segments_Q!T44/1000000</f>
        <v>171.57</v>
      </c>
      <c r="Q170" s="8">
        <f>Segments_Q!U44/1000000</f>
        <v>174.071</v>
      </c>
      <c r="R170" s="8">
        <f>Segments_Q!V44/1000000</f>
        <v>154.101</v>
      </c>
      <c r="S170" s="8">
        <f>Segments_Q!W44/1000000</f>
        <v>188.68600000000001</v>
      </c>
      <c r="T170" s="8">
        <f>Segments_Q!X44/1000000</f>
        <v>161.33000000000001</v>
      </c>
      <c r="U170" s="8">
        <f>Segments_Q!Y44/1000000</f>
        <v>186.887</v>
      </c>
      <c r="V170" s="8">
        <f>Segments_Q!Z44/1000000</f>
        <v>218.88800000000001</v>
      </c>
      <c r="W170" s="8">
        <f>Segments_Q!AA44/1000000</f>
        <v>222.607</v>
      </c>
      <c r="X170" s="8">
        <f>Segments_Q!AB44/1000000</f>
        <v>294.50400000000002</v>
      </c>
      <c r="Y170" s="8">
        <f>Segments_Q!AC44/1000000</f>
        <v>221</v>
      </c>
      <c r="Z170" s="8">
        <f>Segments_Q!AD44/1000000</f>
        <v>185.471</v>
      </c>
      <c r="AA170" s="8">
        <f>Segments_Q!AE44/1000000</f>
        <v>261.74299999999999</v>
      </c>
      <c r="AB170" s="8">
        <f>Segments_Q!AF44/1000000</f>
        <v>240.09899999999999</v>
      </c>
      <c r="AC170" s="8">
        <f>Segments_Q!AG44/1000000</f>
        <v>234.58799999999999</v>
      </c>
      <c r="AD170" s="8">
        <f>Segments_Q!AH44/1000000</f>
        <v>309.09100000000001</v>
      </c>
      <c r="AE170" s="8">
        <f>Segments_Q!AI44/1000000</f>
        <v>-291.36500000000001</v>
      </c>
      <c r="AF170" s="8">
        <f>Segments_Q!AJ44/1000000</f>
        <v>750.39099999999996</v>
      </c>
      <c r="AG170" s="8">
        <f>Segments_Q!AK44/1000000</f>
        <v>262.95100000000002</v>
      </c>
      <c r="AH170" s="8">
        <f>Segments_Q!AL44/1000000</f>
        <v>365.05799999999999</v>
      </c>
      <c r="AI170" s="8">
        <f>Segments_Q!AM44/1000000</f>
        <v>-289.83100000000002</v>
      </c>
      <c r="AJ170" s="8">
        <f>Segments_Q!AN44/1000000</f>
        <v>833.23199999999997</v>
      </c>
      <c r="AK170" s="8">
        <f>Segments_Q!AO44/1000000</f>
        <v>256.16899999999998</v>
      </c>
      <c r="AL170" s="8">
        <f>Segments_Q!AP44/1000000</f>
        <v>283.76799999999997</v>
      </c>
      <c r="AM170" s="8">
        <f>Segments_Q!AQ44/1000000</f>
        <v>293.95400000000001</v>
      </c>
      <c r="AN170" s="8">
        <f>Segments_Q!AR44/1000000</f>
        <v>238.416</v>
      </c>
      <c r="AO170" s="8">
        <f>Segments_Q!AS44/1000000</f>
        <v>202.88</v>
      </c>
      <c r="AP170" s="8">
        <f>Segments_Q!AT44/1000000</f>
        <v>187.946</v>
      </c>
      <c r="AQ170" s="8">
        <f>Segments_Q!AU44/1000000</f>
        <v>196.846</v>
      </c>
      <c r="AR170" s="8">
        <f>Segments_Q!AV44/1000000</f>
        <v>175.62799999999999</v>
      </c>
      <c r="AS170" s="8">
        <f>Segments_Q!AW44/1000000</f>
        <v>208.369</v>
      </c>
      <c r="AT170" s="8">
        <f>Segments_Q!AX44/1000000</f>
        <v>310.685</v>
      </c>
      <c r="AU170" s="8">
        <f>Segments_Q!AY44/1000000</f>
        <v>220.83199999999999</v>
      </c>
      <c r="AV170" s="8">
        <f>Segments_Q!AZ44/1000000</f>
        <v>192.39699999999999</v>
      </c>
      <c r="AW170" s="8">
        <f>Segments_Q!BA44/1000000</f>
        <v>197.333</v>
      </c>
      <c r="AX170" s="8">
        <f>Segments_Q!BB44/1000000</f>
        <v>205.798</v>
      </c>
      <c r="AY170" s="8">
        <f>Segments_Q!BC44/1000000</f>
        <v>186.91499999999999</v>
      </c>
      <c r="AZ170" s="8">
        <f>Segments_Q!BD44/1000000</f>
        <v>256.971</v>
      </c>
      <c r="BA170" s="8">
        <f>Segments_Q!BE44/1000000</f>
        <v>229.858</v>
      </c>
      <c r="BB170" s="8">
        <f>Segments_Q!BF44/1000000</f>
        <v>299.56599999999997</v>
      </c>
      <c r="BC170" s="8">
        <f>Segments_Q!BG44/1000000</f>
        <v>307.334</v>
      </c>
      <c r="BD170" s="8">
        <f>Segments_Q!BH44/1000000</f>
        <v>411.95400000000001</v>
      </c>
      <c r="BE170" s="8">
        <f>Segments_Q!BI44/1000000</f>
        <v>292.10700000000003</v>
      </c>
      <c r="BF170" s="8">
        <f>Segments_Q!BJ44/1000000</f>
        <v>318.43200000000002</v>
      </c>
      <c r="BG170" s="8">
        <f>Segments_Q!BK44/1000000</f>
        <v>323.82600000000002</v>
      </c>
      <c r="BH170" s="8">
        <f>Segments_Q!BL44/1000000</f>
        <v>0</v>
      </c>
      <c r="BI170" s="8">
        <f>Segments_Q!BM44/1000000</f>
        <v>0</v>
      </c>
      <c r="BJ170" s="8">
        <f>Segments_Q!BN44/1000000</f>
        <v>0</v>
      </c>
      <c r="BK170" s="8">
        <f>Segments_Q!BO44/1000000</f>
        <v>0</v>
      </c>
      <c r="BL170" s="8">
        <f>Segments_Q!BP44/1000000</f>
        <v>0</v>
      </c>
      <c r="BM170" s="8">
        <f>Segments_Q!BQ44/1000000</f>
        <v>0</v>
      </c>
      <c r="BN170" s="8">
        <f>Segments_Q!BR44/1000000</f>
        <v>0</v>
      </c>
      <c r="BO170" s="8">
        <f>Segments_Q!BS44/1000000</f>
        <v>0</v>
      </c>
      <c r="BP170" s="8">
        <f>Segments_Q!BT44/1000000</f>
        <v>0</v>
      </c>
      <c r="BQ170" s="8">
        <f>Segments_Q!BU44/1000000</f>
        <v>0</v>
      </c>
      <c r="BR170" s="8">
        <f>Segments_Q!BV44/1000000</f>
        <v>0</v>
      </c>
    </row>
    <row r="171" spans="1:70" x14ac:dyDescent="0.35">
      <c r="A171" s="10" t="str">
        <f>A169</f>
        <v>SAIB</v>
      </c>
      <c r="B171" s="10" t="str">
        <f>VLOOKUP(A171,References!$A$2:$B$11,2,FALSE)</f>
        <v>SIBC AB Equity</v>
      </c>
      <c r="C171" s="10" t="str">
        <f t="shared" si="15"/>
        <v>Wholesale Net Revenue</v>
      </c>
      <c r="D171" s="10" t="s">
        <v>115</v>
      </c>
      <c r="E171" s="8" t="e">
        <f>Segments_Q!I45/1000000</f>
        <v>#N/A</v>
      </c>
      <c r="F171" s="8" t="e">
        <f>Segments_Q!J45/1000000</f>
        <v>#N/A</v>
      </c>
      <c r="G171" s="8" t="e">
        <f>Segments_Q!K45/1000000</f>
        <v>#N/A</v>
      </c>
      <c r="H171" s="8" t="e">
        <f>Segments_Q!L45/1000000</f>
        <v>#N/A</v>
      </c>
      <c r="I171" s="8">
        <f>Segments_Q!M45/1000000</f>
        <v>165.02199999999999</v>
      </c>
      <c r="J171" s="8">
        <f>Segments_Q!N45/1000000</f>
        <v>174.59899999999999</v>
      </c>
      <c r="K171" s="8">
        <f>Segments_Q!O45/1000000</f>
        <v>168.864</v>
      </c>
      <c r="L171" s="8">
        <f>Segments_Q!P45/1000000</f>
        <v>162.77799999999999</v>
      </c>
      <c r="M171" s="8">
        <f>Segments_Q!Q45/1000000</f>
        <v>187.95599999999999</v>
      </c>
      <c r="N171" s="8">
        <f>Segments_Q!R45/1000000</f>
        <v>153.23099999999999</v>
      </c>
      <c r="O171" s="8">
        <f>Segments_Q!S45/1000000</f>
        <v>122.00700000000001</v>
      </c>
      <c r="P171" s="8">
        <f>Segments_Q!T45/1000000</f>
        <v>157.39500000000001</v>
      </c>
      <c r="Q171" s="8">
        <f>Segments_Q!U45/1000000</f>
        <v>154.74700000000001</v>
      </c>
      <c r="R171" s="8">
        <f>Segments_Q!V45/1000000</f>
        <v>171.26300000000001</v>
      </c>
      <c r="S171" s="8">
        <f>Segments_Q!W45/1000000</f>
        <v>117.80500000000001</v>
      </c>
      <c r="T171" s="8">
        <f>Segments_Q!X45/1000000</f>
        <v>161.53899999999999</v>
      </c>
      <c r="U171" s="8">
        <f>Segments_Q!Y45/1000000</f>
        <v>196.125</v>
      </c>
      <c r="V171" s="8">
        <f>Segments_Q!Z45/1000000</f>
        <v>198.35300000000001</v>
      </c>
      <c r="W171" s="8">
        <f>Segments_Q!AA45/1000000</f>
        <v>196.14</v>
      </c>
      <c r="X171" s="8">
        <f>Segments_Q!AB45/1000000</f>
        <v>237.124</v>
      </c>
      <c r="Y171" s="8">
        <f>Segments_Q!AC45/1000000</f>
        <v>259.24900000000002</v>
      </c>
      <c r="Z171" s="8">
        <f>Segments_Q!AD45/1000000</f>
        <v>306.77300000000002</v>
      </c>
      <c r="AA171" s="8">
        <f>Segments_Q!AE45/1000000</f>
        <v>220.97300000000001</v>
      </c>
      <c r="AB171" s="8">
        <f>Segments_Q!AF45/1000000</f>
        <v>172.33199999999999</v>
      </c>
      <c r="AC171" s="8">
        <f>Segments_Q!AG45/1000000</f>
        <v>154.28899999999999</v>
      </c>
      <c r="AD171" s="8">
        <f>Segments_Q!AH45/1000000</f>
        <v>306.11599999999999</v>
      </c>
      <c r="AE171" s="8">
        <f>Segments_Q!AI45/1000000</f>
        <v>585.92200000000003</v>
      </c>
      <c r="AF171" s="8">
        <f>Segments_Q!AJ45/1000000</f>
        <v>67.475999999999999</v>
      </c>
      <c r="AG171" s="8">
        <f>Segments_Q!AK45/1000000</f>
        <v>282.63799999999998</v>
      </c>
      <c r="AH171" s="8">
        <f>Segments_Q!AL45/1000000</f>
        <v>368.75099999999998</v>
      </c>
      <c r="AI171" s="8">
        <f>Segments_Q!AM45/1000000</f>
        <v>504.27199999999999</v>
      </c>
      <c r="AJ171" s="8">
        <f>Segments_Q!AN45/1000000</f>
        <v>-84.623999999999995</v>
      </c>
      <c r="AK171" s="8">
        <f>Segments_Q!AO45/1000000</f>
        <v>286.34300000000002</v>
      </c>
      <c r="AL171" s="8">
        <f>Segments_Q!AP45/1000000</f>
        <v>296.45100000000002</v>
      </c>
      <c r="AM171" s="8">
        <f>Segments_Q!AQ45/1000000</f>
        <v>217.68299999999999</v>
      </c>
      <c r="AN171" s="8">
        <f>Segments_Q!AR45/1000000</f>
        <v>267.67599999999999</v>
      </c>
      <c r="AO171" s="8">
        <f>Segments_Q!AS45/1000000</f>
        <v>328.28699999999998</v>
      </c>
      <c r="AP171" s="8">
        <f>Segments_Q!AT45/1000000</f>
        <v>318.04700000000003</v>
      </c>
      <c r="AQ171" s="8">
        <f>Segments_Q!AU45/1000000</f>
        <v>355.41500000000002</v>
      </c>
      <c r="AR171" s="8">
        <f>Segments_Q!AV45/1000000</f>
        <v>360.63099999999997</v>
      </c>
      <c r="AS171" s="8">
        <f>Segments_Q!AW45/1000000</f>
        <v>325.19499999999999</v>
      </c>
      <c r="AT171" s="8">
        <f>Segments_Q!AX45/1000000</f>
        <v>260.24900000000002</v>
      </c>
      <c r="AU171" s="8">
        <f>Segments_Q!AY45/1000000</f>
        <v>279.233</v>
      </c>
      <c r="AV171" s="8">
        <f>Segments_Q!AZ45/1000000</f>
        <v>241.05699999999999</v>
      </c>
      <c r="AW171" s="8">
        <f>Segments_Q!BA45/1000000</f>
        <v>197.374</v>
      </c>
      <c r="AX171" s="8">
        <f>Segments_Q!BB45/1000000</f>
        <v>227.18799999999999</v>
      </c>
      <c r="AY171" s="8">
        <f>Segments_Q!BC45/1000000</f>
        <v>194.428</v>
      </c>
      <c r="AZ171" s="8">
        <f>Segments_Q!BD45/1000000</f>
        <v>219.08799999999999</v>
      </c>
      <c r="BA171" s="8">
        <f>Segments_Q!BE45/1000000</f>
        <v>246.31899999999999</v>
      </c>
      <c r="BB171" s="8">
        <f>Segments_Q!BF45/1000000</f>
        <v>273.197</v>
      </c>
      <c r="BC171" s="8">
        <f>Segments_Q!BG45/1000000</f>
        <v>355.80599999999998</v>
      </c>
      <c r="BD171" s="8">
        <f>Segments_Q!BH45/1000000</f>
        <v>385.05700000000002</v>
      </c>
      <c r="BE171" s="8">
        <f>Segments_Q!BI45/1000000</f>
        <v>337.37599999999998</v>
      </c>
      <c r="BF171" s="8">
        <f>Segments_Q!BJ45/1000000</f>
        <v>368.45299999999997</v>
      </c>
      <c r="BG171" s="8">
        <f>Segments_Q!BK45/1000000</f>
        <v>382.197</v>
      </c>
      <c r="BH171" s="8">
        <f>Segments_Q!BL45/1000000</f>
        <v>0</v>
      </c>
      <c r="BI171" s="8">
        <f>Segments_Q!BM45/1000000</f>
        <v>0</v>
      </c>
      <c r="BJ171" s="8">
        <f>Segments_Q!BN45/1000000</f>
        <v>0</v>
      </c>
      <c r="BK171" s="8">
        <f>Segments_Q!BO45/1000000</f>
        <v>0</v>
      </c>
      <c r="BL171" s="8">
        <f>Segments_Q!BP45/1000000</f>
        <v>0</v>
      </c>
      <c r="BM171" s="8">
        <f>Segments_Q!BQ45/1000000</f>
        <v>0</v>
      </c>
      <c r="BN171" s="8">
        <f>Segments_Q!BR45/1000000</f>
        <v>0</v>
      </c>
      <c r="BO171" s="8">
        <f>Segments_Q!BS45/1000000</f>
        <v>0</v>
      </c>
      <c r="BP171" s="8">
        <f>Segments_Q!BT45/1000000</f>
        <v>0</v>
      </c>
      <c r="BQ171" s="8">
        <f>Segments_Q!BU45/1000000</f>
        <v>0</v>
      </c>
      <c r="BR171" s="8">
        <f>Segments_Q!BV45/1000000</f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9861-BA8C-4A42-9948-30F7191E5523}">
  <sheetPr codeName="Sheet10">
    <tabColor theme="9" tint="-0.249977111117893"/>
  </sheetPr>
  <dimension ref="A1:CA201"/>
  <sheetViews>
    <sheetView tabSelected="1" workbookViewId="0">
      <selection activeCell="E21" sqref="E21"/>
    </sheetView>
  </sheetViews>
  <sheetFormatPr defaultRowHeight="14.5" x14ac:dyDescent="0.35"/>
  <cols>
    <col min="1" max="1" width="14.1796875" customWidth="1"/>
    <col min="2" max="2" width="16.36328125" customWidth="1"/>
    <col min="3" max="3" width="38.54296875" bestFit="1" customWidth="1"/>
    <col min="4" max="4" width="22.1796875" customWidth="1"/>
    <col min="5" max="5" width="22.453125" bestFit="1" customWidth="1"/>
    <col min="6" max="6" width="12.6328125" customWidth="1"/>
    <col min="7" max="10" width="9.6328125" bestFit="1" customWidth="1"/>
    <col min="11" max="11" width="9.7265625" customWidth="1"/>
    <col min="12" max="39" width="9.6328125" bestFit="1" customWidth="1"/>
    <col min="40" max="40" width="10.1796875" bestFit="1" customWidth="1"/>
    <col min="41" max="59" width="9.6328125" bestFit="1" customWidth="1"/>
  </cols>
  <sheetData>
    <row r="1" spans="1:79" x14ac:dyDescent="0.35">
      <c r="A1" s="5" t="s">
        <v>149</v>
      </c>
      <c r="B1" s="5" t="s">
        <v>150</v>
      </c>
      <c r="C1" s="5" t="s">
        <v>151</v>
      </c>
      <c r="D1" s="5" t="s">
        <v>152</v>
      </c>
      <c r="E1" s="5" t="s">
        <v>233</v>
      </c>
      <c r="F1" s="5" t="s">
        <v>234</v>
      </c>
      <c r="G1" s="5" t="s">
        <v>235</v>
      </c>
      <c r="H1" s="5" t="s">
        <v>236</v>
      </c>
      <c r="I1" s="5" t="s">
        <v>237</v>
      </c>
      <c r="J1" s="5" t="s">
        <v>238</v>
      </c>
      <c r="K1" s="5" t="s">
        <v>239</v>
      </c>
      <c r="L1" s="5" t="s">
        <v>240</v>
      </c>
      <c r="M1" s="5" t="s">
        <v>241</v>
      </c>
      <c r="N1" s="5" t="s">
        <v>242</v>
      </c>
      <c r="O1" s="5" t="s">
        <v>243</v>
      </c>
      <c r="P1" s="5" t="s">
        <v>244</v>
      </c>
      <c r="Q1" s="5" t="s">
        <v>245</v>
      </c>
      <c r="R1" s="5" t="s">
        <v>246</v>
      </c>
      <c r="S1" s="5" t="s">
        <v>247</v>
      </c>
      <c r="T1" s="5" t="s">
        <v>248</v>
      </c>
      <c r="U1" s="5" t="s">
        <v>249</v>
      </c>
      <c r="V1" s="5" t="s">
        <v>250</v>
      </c>
      <c r="W1" s="5" t="s">
        <v>251</v>
      </c>
      <c r="X1" s="5" t="s">
        <v>252</v>
      </c>
      <c r="Y1" s="5" t="s">
        <v>253</v>
      </c>
      <c r="Z1" s="5" t="s">
        <v>254</v>
      </c>
      <c r="AA1" s="5" t="s">
        <v>255</v>
      </c>
      <c r="AB1" s="5" t="s">
        <v>256</v>
      </c>
      <c r="AC1" s="5" t="s">
        <v>257</v>
      </c>
      <c r="AD1" s="5" t="s">
        <v>258</v>
      </c>
      <c r="AE1" s="5" t="s">
        <v>259</v>
      </c>
      <c r="AF1" s="5" t="s">
        <v>260</v>
      </c>
      <c r="AG1" s="5" t="s">
        <v>261</v>
      </c>
      <c r="AH1" s="5" t="s">
        <v>262</v>
      </c>
      <c r="AI1" s="5" t="s">
        <v>263</v>
      </c>
      <c r="AJ1" s="5" t="s">
        <v>264</v>
      </c>
      <c r="AK1" s="5" t="s">
        <v>265</v>
      </c>
      <c r="AL1" s="5" t="s">
        <v>266</v>
      </c>
      <c r="AM1" s="5" t="s">
        <v>267</v>
      </c>
      <c r="AN1" s="5" t="s">
        <v>268</v>
      </c>
      <c r="AO1" s="5" t="s">
        <v>269</v>
      </c>
      <c r="AP1" s="5" t="s">
        <v>270</v>
      </c>
      <c r="AQ1" s="5" t="s">
        <v>271</v>
      </c>
      <c r="AR1" s="5" t="s">
        <v>272</v>
      </c>
      <c r="AS1" s="5" t="s">
        <v>273</v>
      </c>
      <c r="AT1" s="5" t="s">
        <v>274</v>
      </c>
      <c r="AU1" s="5" t="s">
        <v>275</v>
      </c>
      <c r="AV1" s="5" t="s">
        <v>276</v>
      </c>
      <c r="AW1" s="5" t="s">
        <v>277</v>
      </c>
      <c r="AX1" s="5" t="s">
        <v>278</v>
      </c>
      <c r="AY1" s="5" t="s">
        <v>279</v>
      </c>
      <c r="AZ1" s="5" t="s">
        <v>280</v>
      </c>
      <c r="BA1" s="5" t="s">
        <v>281</v>
      </c>
      <c r="BB1" s="5" t="s">
        <v>282</v>
      </c>
      <c r="BC1" s="5" t="s">
        <v>283</v>
      </c>
      <c r="BD1" s="5" t="s">
        <v>284</v>
      </c>
      <c r="BE1" s="5" t="s">
        <v>285</v>
      </c>
      <c r="BF1" s="5" t="s">
        <v>286</v>
      </c>
      <c r="BG1" s="5" t="s">
        <v>287</v>
      </c>
    </row>
    <row r="2" spans="1:79" x14ac:dyDescent="0.35">
      <c r="A2" s="6" t="s">
        <v>14</v>
      </c>
      <c r="B2" s="6" t="str">
        <f>VLOOKUP(A2,References!$A$2:$B$11,2,FALSE)</f>
        <v>BSFR AB Equity</v>
      </c>
      <c r="C2" s="6" t="s">
        <v>133</v>
      </c>
      <c r="D2" s="6" t="s">
        <v>117</v>
      </c>
      <c r="E2" s="8" t="str">
        <f>_xll.BDH($B2,$D2,"CQ1 2010","","Dir=H","Per=Q","Days=A","Dts=H")</f>
        <v>#N/A Connection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</row>
    <row r="3" spans="1:79" x14ac:dyDescent="0.35">
      <c r="A3" s="6" t="str">
        <f>A2</f>
        <v>BSF</v>
      </c>
      <c r="B3" s="6" t="str">
        <f>VLOOKUP(A3,References!$A$2:$B$11,2,FALSE)</f>
        <v>BSFR AB Equity</v>
      </c>
      <c r="C3" s="6" t="s">
        <v>134</v>
      </c>
      <c r="D3" s="6" t="s">
        <v>118</v>
      </c>
      <c r="E3" s="8" t="str">
        <f>_xll.BDH($B3,$D3,"CQ1 2010","","Dir=H","Per=Q","Days=A","Dts=H")</f>
        <v>#N/A Connection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</row>
    <row r="4" spans="1:79" x14ac:dyDescent="0.35">
      <c r="A4" s="6" t="str">
        <f t="shared" ref="A4:A21" si="0">A3</f>
        <v>BSF</v>
      </c>
      <c r="B4" s="6" t="str">
        <f>VLOOKUP(A4,References!$A$2:$B$11,2,FALSE)</f>
        <v>BSFR AB Equity</v>
      </c>
      <c r="C4" s="6" t="s">
        <v>135</v>
      </c>
      <c r="D4" s="6" t="s">
        <v>119</v>
      </c>
      <c r="E4" s="8" t="str">
        <f>_xll.BDH($B4,$D4,"CQ1 2010","","Dir=H","Per=Q","Days=A","Dts=H")</f>
        <v>#N/A Connection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79" x14ac:dyDescent="0.35">
      <c r="A5" s="6" t="str">
        <f t="shared" si="0"/>
        <v>BSF</v>
      </c>
      <c r="B5" s="6" t="str">
        <f>VLOOKUP(A5,References!$A$2:$B$11,2,FALSE)</f>
        <v>BSFR AB Equity</v>
      </c>
      <c r="C5" s="6" t="s">
        <v>136</v>
      </c>
      <c r="D5" s="6" t="s">
        <v>120</v>
      </c>
      <c r="E5" s="8" t="str">
        <f>_xll.BDH($B5,$D5,"CQ1 2010","","Dir=H","Per=Q","Days=A","Dts=H")</f>
        <v>#N/A Connection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</row>
    <row r="6" spans="1:79" x14ac:dyDescent="0.35">
      <c r="A6" s="6" t="str">
        <f t="shared" si="0"/>
        <v>BSF</v>
      </c>
      <c r="B6" s="6" t="str">
        <f>VLOOKUP(A6,References!$A$2:$B$11,2,FALSE)</f>
        <v>BSFR AB Equity</v>
      </c>
      <c r="C6" s="6" t="s">
        <v>137</v>
      </c>
      <c r="D6" s="6" t="s">
        <v>121</v>
      </c>
      <c r="E6" s="8" t="str">
        <f>_xll.BDH($B6,$D6,"CQ1 2010","","Dir=H","Per=Q","Days=A","Dts=H")</f>
        <v>#N/A Connection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</row>
    <row r="7" spans="1:79" x14ac:dyDescent="0.35">
      <c r="A7" s="6" t="str">
        <f t="shared" si="0"/>
        <v>BSF</v>
      </c>
      <c r="B7" s="6" t="str">
        <f>VLOOKUP(A7,References!$A$2:$B$11,2,FALSE)</f>
        <v>BSFR AB Equity</v>
      </c>
      <c r="C7" s="6" t="s">
        <v>138</v>
      </c>
      <c r="D7" s="6" t="s">
        <v>122</v>
      </c>
      <c r="E7" s="8" t="str">
        <f>_xll.BDH($B7,$D7,"CQ1 2010","","Dir=H","Per=Q","Days=A","Dts=H")</f>
        <v>#N/A Connection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</row>
    <row r="8" spans="1:79" x14ac:dyDescent="0.35">
      <c r="A8" s="6" t="str">
        <f t="shared" si="0"/>
        <v>BSF</v>
      </c>
      <c r="B8" s="6" t="str">
        <f>VLOOKUP(A8,References!$A$2:$B$11,2,FALSE)</f>
        <v>BSFR AB Equity</v>
      </c>
      <c r="C8" s="6" t="s">
        <v>139</v>
      </c>
      <c r="D8" s="6" t="s">
        <v>123</v>
      </c>
      <c r="E8" s="8" t="str">
        <f>_xll.BDH($B8,$D8,"CQ1 2010","","Dir=H","Per=Q","Days=A","Dts=H")</f>
        <v>#N/A Connection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</row>
    <row r="9" spans="1:79" x14ac:dyDescent="0.35">
      <c r="A9" s="6" t="str">
        <f t="shared" si="0"/>
        <v>BSF</v>
      </c>
      <c r="B9" s="6" t="str">
        <f>VLOOKUP(A9,References!$A$2:$B$11,2,FALSE)</f>
        <v>BSFR AB Equity</v>
      </c>
      <c r="C9" s="6" t="s">
        <v>140</v>
      </c>
      <c r="D9" s="6" t="s">
        <v>124</v>
      </c>
      <c r="E9" s="8" t="str">
        <f>_xll.BDH($B9,$D9,"CQ1 2010","","Dir=H","Per=Q","Days=A","Dts=H")</f>
        <v>#N/A Connection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</row>
    <row r="10" spans="1:79" x14ac:dyDescent="0.35">
      <c r="A10" s="6" t="str">
        <f t="shared" si="0"/>
        <v>BSF</v>
      </c>
      <c r="B10" s="6" t="str">
        <f>VLOOKUP(A10,References!$A$2:$B$11,2,FALSE)</f>
        <v>BSFR AB Equity</v>
      </c>
      <c r="C10" s="6" t="s">
        <v>191</v>
      </c>
      <c r="D10" s="6"/>
      <c r="E10" s="8">
        <f>Segments_Q!I4/1000000</f>
        <v>13147.745999999999</v>
      </c>
      <c r="F10" s="8">
        <f>Segments_Q!J4/1000000</f>
        <v>13736.164000000001</v>
      </c>
      <c r="G10" s="8">
        <f>Segments_Q!K4/1000000</f>
        <v>13709.11</v>
      </c>
      <c r="H10" s="8">
        <f>Segments_Q!L4/1000000</f>
        <v>14203.918</v>
      </c>
      <c r="I10" s="8">
        <f>Segments_Q!M4/1000000</f>
        <v>14313.407999999999</v>
      </c>
      <c r="J10" s="8">
        <f>Segments_Q!N4/1000000</f>
        <v>14816.366</v>
      </c>
      <c r="K10" s="8">
        <f>Segments_Q!O4/1000000</f>
        <v>14823.501</v>
      </c>
      <c r="L10" s="8">
        <f>Segments_Q!P4/1000000</f>
        <v>16802.118999999999</v>
      </c>
      <c r="M10" s="8">
        <f>Segments_Q!Q4/1000000</f>
        <v>17123.300999999999</v>
      </c>
      <c r="N10" s="8">
        <f>Segments_Q!R4/1000000</f>
        <v>16062.338</v>
      </c>
      <c r="O10" s="8">
        <f>Segments_Q!S4/1000000</f>
        <v>15804.822</v>
      </c>
      <c r="P10" s="8">
        <f>Segments_Q!T4/1000000</f>
        <v>15769.665999999999</v>
      </c>
      <c r="Q10" s="8">
        <f>Segments_Q!U4/1000000</f>
        <v>16247.887000000001</v>
      </c>
      <c r="R10" s="8">
        <f>Segments_Q!V4/1000000</f>
        <v>16964.530999999999</v>
      </c>
      <c r="S10" s="8">
        <f>Segments_Q!W4/1000000</f>
        <v>17231.2</v>
      </c>
      <c r="T10" s="8">
        <f>Segments_Q!X4/1000000</f>
        <v>16006.414000000001</v>
      </c>
      <c r="U10" s="8">
        <f>Segments_Q!Y4/1000000</f>
        <v>14435.61</v>
      </c>
      <c r="V10" s="8">
        <f>Segments_Q!Z4/1000000</f>
        <v>15254.754000000001</v>
      </c>
      <c r="W10" s="8">
        <f>Segments_Q!AA4/1000000</f>
        <v>14349.901</v>
      </c>
      <c r="X10" s="8">
        <f>Segments_Q!AB4/1000000</f>
        <v>14190.365</v>
      </c>
      <c r="Y10" s="8">
        <f>Segments_Q!AC4/1000000</f>
        <v>14745.592000000001</v>
      </c>
      <c r="Z10" s="8">
        <f>Segments_Q!AD4/1000000</f>
        <v>15549.655000000001</v>
      </c>
      <c r="AA10" s="8">
        <f>Segments_Q!AE4/1000000</f>
        <v>16397.292000000001</v>
      </c>
      <c r="AB10" s="8">
        <f>Segments_Q!AF4/1000000</f>
        <v>15977.791999999999</v>
      </c>
      <c r="AC10" s="8">
        <f>Segments_Q!AG4/1000000</f>
        <v>16387.530999999999</v>
      </c>
      <c r="AD10" s="8">
        <f>Segments_Q!AH4/1000000</f>
        <v>17187.170999999998</v>
      </c>
      <c r="AE10" s="8">
        <f>Segments_Q!AI4/1000000</f>
        <v>17040.223999999998</v>
      </c>
      <c r="AF10" s="8">
        <f>Segments_Q!AJ4/1000000</f>
        <v>16500.468000000001</v>
      </c>
      <c r="AG10" s="8">
        <f>Segments_Q!AK4/1000000</f>
        <v>16800.564999999999</v>
      </c>
      <c r="AH10" s="8">
        <f>Segments_Q!AL4/1000000</f>
        <v>17706.913</v>
      </c>
      <c r="AI10" s="8">
        <f>Segments_Q!AM4/1000000</f>
        <v>17919.516</v>
      </c>
      <c r="AJ10" s="8">
        <f>Segments_Q!AN4/1000000</f>
        <v>17791.035</v>
      </c>
      <c r="AK10" s="8">
        <f>Segments_Q!AO4/1000000</f>
        <v>17959.849999999999</v>
      </c>
      <c r="AL10" s="8">
        <f>Segments_Q!AP4/1000000</f>
        <v>18608.292000000001</v>
      </c>
      <c r="AM10" s="8">
        <f>Segments_Q!AQ4/1000000</f>
        <v>18983.399000000001</v>
      </c>
      <c r="AN10" s="8">
        <f>Segments_Q!AR4/1000000</f>
        <v>19763.892</v>
      </c>
      <c r="AO10" s="8">
        <f>Segments_Q!AS4/1000000</f>
        <v>20643.169000000002</v>
      </c>
      <c r="AP10" s="8">
        <f>Segments_Q!AT4/1000000</f>
        <v>21834.981</v>
      </c>
      <c r="AQ10" s="8">
        <f>Segments_Q!AU4/1000000</f>
        <v>22654.812000000002</v>
      </c>
      <c r="AR10" s="8">
        <f>Segments_Q!AV4/1000000</f>
        <v>23704.697</v>
      </c>
      <c r="AS10" s="8">
        <f>Segments_Q!AW4/1000000</f>
        <v>25699.413</v>
      </c>
      <c r="AT10" s="8">
        <f>Segments_Q!AX4/1000000</f>
        <v>26309.718000000001</v>
      </c>
      <c r="AU10" s="8">
        <f>Segments_Q!AY4/1000000</f>
        <v>28191.905999999999</v>
      </c>
      <c r="AV10" s="8">
        <f>Segments_Q!AZ4/1000000</f>
        <v>29086.054</v>
      </c>
      <c r="AW10" s="8">
        <f>Segments_Q!BA4/1000000</f>
        <v>31408.162</v>
      </c>
      <c r="AX10" s="8">
        <f>Segments_Q!BB4/1000000</f>
        <v>32750.647000000001</v>
      </c>
      <c r="AY10" s="8">
        <f>Segments_Q!BC4/1000000</f>
        <v>34372.453000000001</v>
      </c>
      <c r="AZ10" s="8">
        <f>Segments_Q!BD4/1000000</f>
        <v>34195.495999999999</v>
      </c>
      <c r="BA10" s="8">
        <f>Segments_Q!BE4/1000000</f>
        <v>35551.951000000001</v>
      </c>
      <c r="BB10" s="8">
        <f>Segments_Q!BF4/1000000</f>
        <v>37439.32</v>
      </c>
      <c r="BC10" s="8">
        <f>Segments_Q!BG4/1000000</f>
        <v>38342.726000000002</v>
      </c>
      <c r="BD10" s="8">
        <f>Segments_Q!BH4/1000000</f>
        <v>38411.305</v>
      </c>
      <c r="BE10" s="8">
        <f>Segments_Q!BI4/1000000</f>
        <v>39496.523999999998</v>
      </c>
      <c r="BF10" s="8">
        <f>Segments_Q!BJ4/1000000</f>
        <v>40064.135000000002</v>
      </c>
      <c r="BG10" s="8">
        <f>Segments_Q!BK4/1000000</f>
        <v>42983.892999999996</v>
      </c>
      <c r="BH10" s="8">
        <f>Segments_Q!BL4/1000000</f>
        <v>0</v>
      </c>
      <c r="BI10" s="8">
        <f>Segments_Q!BM4/1000000</f>
        <v>0</v>
      </c>
      <c r="BJ10" s="8">
        <f>Segments_Q!BN4/1000000</f>
        <v>0</v>
      </c>
      <c r="BK10" s="8">
        <f>Segments_Q!BO4/1000000</f>
        <v>0</v>
      </c>
      <c r="BL10" s="8">
        <f>Segments_Q!BP4/1000000</f>
        <v>0</v>
      </c>
      <c r="BM10" s="8">
        <f>Segments_Q!BQ4/1000000</f>
        <v>0</v>
      </c>
      <c r="BN10" s="8">
        <f>Segments_Q!BR4/1000000</f>
        <v>0</v>
      </c>
      <c r="BO10" s="8">
        <f>Segments_Q!BS4/1000000</f>
        <v>0</v>
      </c>
      <c r="BP10" s="8">
        <f>Segments_Q!BT4/1000000</f>
        <v>0</v>
      </c>
      <c r="BQ10" s="8">
        <f>Segments_Q!BU4/1000000</f>
        <v>0</v>
      </c>
      <c r="BR10" s="8">
        <f>Segments_Q!BV4/1000000</f>
        <v>0</v>
      </c>
      <c r="BS10" s="8">
        <f>Segments_Q!BW4/1000000</f>
        <v>0</v>
      </c>
      <c r="BT10" s="8">
        <f>Segments_Q!BX4/1000000</f>
        <v>0</v>
      </c>
      <c r="BU10" s="8">
        <f>Segments_Q!BY4/1000000</f>
        <v>0</v>
      </c>
      <c r="BV10" s="8">
        <f>Segments_Q!BZ4/1000000</f>
        <v>0</v>
      </c>
      <c r="BW10" s="8">
        <f>Segments_Q!CA4/1000000</f>
        <v>0</v>
      </c>
      <c r="BX10" s="8">
        <f>Segments_Q!CB4/1000000</f>
        <v>0</v>
      </c>
      <c r="BY10" s="8">
        <f>Segments_Q!CC4/1000000</f>
        <v>0</v>
      </c>
      <c r="BZ10" s="8">
        <f>Segments_Q!CD4/1000000</f>
        <v>0</v>
      </c>
      <c r="CA10" s="8">
        <f>Segments_Q!CE4/1000000</f>
        <v>0</v>
      </c>
    </row>
    <row r="11" spans="1:79" x14ac:dyDescent="0.35">
      <c r="A11" s="6" t="str">
        <f t="shared" si="0"/>
        <v>BSF</v>
      </c>
      <c r="B11" s="6" t="str">
        <f>VLOOKUP(A11,References!$A$2:$B$11,2,FALSE)</f>
        <v>BSFR AB Equity</v>
      </c>
      <c r="C11" s="6" t="s">
        <v>190</v>
      </c>
      <c r="D11" s="6"/>
      <c r="E11" s="8">
        <f>Segments_Q!I5/1000000</f>
        <v>71898.486999999994</v>
      </c>
      <c r="F11" s="8">
        <f>Segments_Q!J5/1000000</f>
        <v>73425.119000000006</v>
      </c>
      <c r="G11" s="8">
        <f>Segments_Q!K5/1000000</f>
        <v>72817.42</v>
      </c>
      <c r="H11" s="8">
        <f>Segments_Q!L5/1000000</f>
        <v>71821.357999999993</v>
      </c>
      <c r="I11" s="8">
        <f>Segments_Q!M5/1000000</f>
        <v>74603.34</v>
      </c>
      <c r="J11" s="8">
        <f>Segments_Q!N5/1000000</f>
        <v>74774.481</v>
      </c>
      <c r="K11" s="8">
        <f>Segments_Q!O5/1000000</f>
        <v>79703.752999999997</v>
      </c>
      <c r="L11" s="8">
        <f>Segments_Q!P5/1000000</f>
        <v>79965.066000000006</v>
      </c>
      <c r="M11" s="8">
        <f>Segments_Q!Q5/1000000</f>
        <v>84189.233999999997</v>
      </c>
      <c r="N11" s="8">
        <f>Segments_Q!R5/1000000</f>
        <v>88113.236999999994</v>
      </c>
      <c r="O11" s="8">
        <f>Segments_Q!S5/1000000</f>
        <v>90462.66</v>
      </c>
      <c r="P11" s="8">
        <f>Segments_Q!T5/1000000</f>
        <v>90979.517000000007</v>
      </c>
      <c r="Q11" s="8">
        <f>Segments_Q!U5/1000000</f>
        <v>93974.292000000001</v>
      </c>
      <c r="R11" s="8">
        <f>Segments_Q!V5/1000000</f>
        <v>98032.370999999999</v>
      </c>
      <c r="S11" s="8">
        <f>Segments_Q!W5/1000000</f>
        <v>99485.301999999996</v>
      </c>
      <c r="T11" s="8">
        <f>Segments_Q!X5/1000000</f>
        <v>98733.562000000005</v>
      </c>
      <c r="U11" s="8">
        <f>Segments_Q!Y5/1000000</f>
        <v>103494.93799999999</v>
      </c>
      <c r="V11" s="8">
        <f>Segments_Q!Z5/1000000</f>
        <v>105333.704</v>
      </c>
      <c r="W11" s="8">
        <f>Segments_Q!AA5/1000000</f>
        <v>106456.37300000001</v>
      </c>
      <c r="X11" s="8">
        <f>Segments_Q!AB5/1000000</f>
        <v>105680.567</v>
      </c>
      <c r="Y11" s="8">
        <f>Segments_Q!AC5/1000000</f>
        <v>108782.357</v>
      </c>
      <c r="Z11" s="8">
        <f>Segments_Q!AD5/1000000</f>
        <v>111299.452</v>
      </c>
      <c r="AA11" s="8">
        <f>Segments_Q!AE5/1000000</f>
        <v>110069.883</v>
      </c>
      <c r="AB11" s="8">
        <f>Segments_Q!AF5/1000000</f>
        <v>110465.599</v>
      </c>
      <c r="AC11" s="8">
        <f>Segments_Q!AG5/1000000</f>
        <v>112381.963</v>
      </c>
      <c r="AD11" s="8">
        <f>Segments_Q!AH5/1000000</f>
        <v>116629.179</v>
      </c>
      <c r="AE11" s="8">
        <f>Segments_Q!AI5/1000000</f>
        <v>121578.057</v>
      </c>
      <c r="AF11" s="8">
        <f>Segments_Q!AJ5/1000000</f>
        <v>116504.685</v>
      </c>
      <c r="AG11" s="8">
        <f>Segments_Q!AK5/1000000</f>
        <v>116665.253</v>
      </c>
      <c r="AH11" s="8">
        <f>Segments_Q!AL5/1000000</f>
        <v>115133.284</v>
      </c>
      <c r="AI11" s="8">
        <f>Segments_Q!AM5/1000000</f>
        <v>114276.436</v>
      </c>
      <c r="AJ11" s="8">
        <f>Segments_Q!AN5/1000000</f>
        <v>107093.458</v>
      </c>
      <c r="AK11" s="8">
        <f>Segments_Q!AO5/1000000</f>
        <v>109389.567</v>
      </c>
      <c r="AL11" s="8">
        <f>Segments_Q!AP5/1000000</f>
        <v>108708.32799999999</v>
      </c>
      <c r="AM11" s="8">
        <f>Segments_Q!AQ5/1000000</f>
        <v>107144.48699999999</v>
      </c>
      <c r="AN11" s="8">
        <f>Segments_Q!AR5/1000000</f>
        <v>102522.524</v>
      </c>
      <c r="AO11" s="8">
        <f>Segments_Q!AS5/1000000</f>
        <v>102604.133</v>
      </c>
      <c r="AP11" s="8">
        <f>Segments_Q!AT5/1000000</f>
        <v>104338.799</v>
      </c>
      <c r="AQ11" s="8">
        <f>Segments_Q!AU5/1000000</f>
        <v>102398.54</v>
      </c>
      <c r="AR11" s="8">
        <f>Segments_Q!AV5/1000000</f>
        <v>103245.226</v>
      </c>
      <c r="AS11" s="8">
        <f>Segments_Q!AW5/1000000</f>
        <v>111059.64200000001</v>
      </c>
      <c r="AT11" s="8">
        <f>Segments_Q!AX5/1000000</f>
        <v>111580.576</v>
      </c>
      <c r="AU11" s="8">
        <f>Segments_Q!AY5/1000000</f>
        <v>108303.838</v>
      </c>
      <c r="AV11" s="8">
        <f>Segments_Q!AZ5/1000000</f>
        <v>102506.558</v>
      </c>
      <c r="AW11" s="8">
        <f>Segments_Q!BA5/1000000</f>
        <v>104809.094</v>
      </c>
      <c r="AX11" s="8">
        <f>Segments_Q!BB5/1000000</f>
        <v>109915.182</v>
      </c>
      <c r="AY11" s="8">
        <f>Segments_Q!BC5/1000000</f>
        <v>110834.923</v>
      </c>
      <c r="AZ11" s="8">
        <f>Segments_Q!BD5/1000000</f>
        <v>114226.14599999999</v>
      </c>
      <c r="BA11" s="8">
        <f>Segments_Q!BE5/1000000</f>
        <v>118448.508</v>
      </c>
      <c r="BB11" s="8">
        <f>Segments_Q!BF5/1000000</f>
        <v>123734.79399999999</v>
      </c>
      <c r="BC11" s="8">
        <f>Segments_Q!BG5/1000000</f>
        <v>122273.34</v>
      </c>
      <c r="BD11" s="8">
        <f>Segments_Q!BH5/1000000</f>
        <v>122840.81</v>
      </c>
      <c r="BE11" s="8">
        <f>Segments_Q!BI5/1000000</f>
        <v>127900.799</v>
      </c>
      <c r="BF11" s="8">
        <f>Segments_Q!BJ5/1000000</f>
        <v>131880.033</v>
      </c>
      <c r="BG11" s="8">
        <f>Segments_Q!BK5/1000000</f>
        <v>134141.80100000001</v>
      </c>
      <c r="BH11" s="8">
        <f>Segments_Q!BL5/1000000</f>
        <v>0</v>
      </c>
      <c r="BI11" s="8">
        <f>Segments_Q!BM5/1000000</f>
        <v>0</v>
      </c>
      <c r="BJ11" s="8">
        <f>Segments_Q!BN5/1000000</f>
        <v>0</v>
      </c>
      <c r="BK11" s="8">
        <f>Segments_Q!BO5/1000000</f>
        <v>0</v>
      </c>
      <c r="BL11" s="8">
        <f>Segments_Q!BP5/1000000</f>
        <v>0</v>
      </c>
      <c r="BM11" s="8">
        <f>Segments_Q!BQ5/1000000</f>
        <v>0</v>
      </c>
      <c r="BN11" s="8">
        <f>Segments_Q!BR5/1000000</f>
        <v>0</v>
      </c>
      <c r="BO11" s="8">
        <f>Segments_Q!BS5/1000000</f>
        <v>0</v>
      </c>
      <c r="BP11" s="8">
        <f>Segments_Q!BT5/1000000</f>
        <v>0</v>
      </c>
      <c r="BQ11" s="8">
        <f>Segments_Q!BU5/1000000</f>
        <v>0</v>
      </c>
      <c r="BR11" s="8">
        <f>Segments_Q!BV5/1000000</f>
        <v>0</v>
      </c>
      <c r="BS11" s="8">
        <f>Segments_Q!BW5/1000000</f>
        <v>0</v>
      </c>
      <c r="BT11" s="8">
        <f>Segments_Q!BX5/1000000</f>
        <v>0</v>
      </c>
      <c r="BU11" s="8">
        <f>Segments_Q!BY5/1000000</f>
        <v>0</v>
      </c>
      <c r="BV11" s="8">
        <f>Segments_Q!BZ5/1000000</f>
        <v>0</v>
      </c>
      <c r="BW11" s="8">
        <f>Segments_Q!CA5/1000000</f>
        <v>0</v>
      </c>
      <c r="BX11" s="8">
        <f>Segments_Q!CB5/1000000</f>
        <v>0</v>
      </c>
      <c r="BY11" s="8">
        <f>Segments_Q!CC5/1000000</f>
        <v>0</v>
      </c>
      <c r="BZ11" s="8">
        <f>Segments_Q!CD5/1000000</f>
        <v>0</v>
      </c>
      <c r="CA11" s="8">
        <f>Segments_Q!CE5/1000000</f>
        <v>0</v>
      </c>
    </row>
    <row r="12" spans="1:79" x14ac:dyDescent="0.35">
      <c r="A12" s="6" t="str">
        <f t="shared" si="0"/>
        <v>BSF</v>
      </c>
      <c r="B12" s="6" t="str">
        <f>VLOOKUP(A12,References!$A$2:$B$11,2,FALSE)</f>
        <v>BSFR AB Equity</v>
      </c>
      <c r="C12" s="6" t="s">
        <v>147</v>
      </c>
      <c r="D12" s="6" t="s">
        <v>125</v>
      </c>
      <c r="E12" s="8" t="str">
        <f>_xll.BDH($B12,$D12,"CQ1 2010","","Dir=H","Per=Q","Days=A","Dts=H")</f>
        <v>#N/A Connection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</row>
    <row r="13" spans="1:79" x14ac:dyDescent="0.35">
      <c r="A13" s="6" t="str">
        <f t="shared" si="0"/>
        <v>BSF</v>
      </c>
      <c r="B13" s="6" t="str">
        <f>VLOOKUP(A13,References!$A$2:$B$11,2,FALSE)</f>
        <v>BSFR AB Equity</v>
      </c>
      <c r="C13" s="6" t="s">
        <v>146</v>
      </c>
      <c r="D13" s="6" t="s">
        <v>126</v>
      </c>
      <c r="E13" s="8" t="str">
        <f>_xll.BDH($B13,$D13,"CQ1 2010","","Dir=H","Per=Q","Days=A","Dts=H")</f>
        <v>#N/A Connection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</row>
    <row r="14" spans="1:79" x14ac:dyDescent="0.35">
      <c r="A14" s="6" t="str">
        <f t="shared" si="0"/>
        <v>BSF</v>
      </c>
      <c r="B14" s="6" t="str">
        <f>VLOOKUP(A14,References!$A$2:$B$11,2,FALSE)</f>
        <v>BSFR AB Equity</v>
      </c>
      <c r="C14" s="6" t="s">
        <v>141</v>
      </c>
      <c r="D14" s="6" t="s">
        <v>127</v>
      </c>
      <c r="E14" s="8" t="str">
        <f>_xll.BDH($B14,$D14,"CQ1 2010","","Dir=H","Per=Q","Days=A","Dts=H")</f>
        <v>#N/A Connection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</row>
    <row r="15" spans="1:79" x14ac:dyDescent="0.35">
      <c r="A15" s="6" t="str">
        <f t="shared" si="0"/>
        <v>BSF</v>
      </c>
      <c r="B15" s="6" t="str">
        <f>VLOOKUP(A15,References!$A$2:$B$11,2,FALSE)</f>
        <v>BSFR AB Equity</v>
      </c>
      <c r="C15" s="6" t="s">
        <v>148</v>
      </c>
      <c r="D15" s="6" t="s">
        <v>128</v>
      </c>
      <c r="E15" s="8" t="str">
        <f>_xll.BDH($B15,$D15,"CQ1 2010","","Dir=H","Per=Q","Days=A","Dts=H")</f>
        <v>#N/A Connection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</row>
    <row r="16" spans="1:79" x14ac:dyDescent="0.35">
      <c r="A16" s="6" t="str">
        <f t="shared" si="0"/>
        <v>BSF</v>
      </c>
      <c r="B16" s="6" t="str">
        <f>VLOOKUP(A16,References!$A$2:$B$11,2,FALSE)</f>
        <v>BSFR AB Equity</v>
      </c>
      <c r="C16" s="6" t="s">
        <v>142</v>
      </c>
      <c r="D16" s="6" t="s">
        <v>129</v>
      </c>
      <c r="E16" s="8" t="str">
        <f>_xll.BDH($B16,$D16,"CQ1 2010","","Dir=H","Per=Q","Days=A","Dts=H")</f>
        <v>#N/A Connection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</row>
    <row r="17" spans="1:79" x14ac:dyDescent="0.35">
      <c r="A17" s="6" t="str">
        <f t="shared" si="0"/>
        <v>BSF</v>
      </c>
      <c r="B17" s="6" t="str">
        <f>VLOOKUP(A17,References!$A$2:$B$11,2,FALSE)</f>
        <v>BSFR AB Equity</v>
      </c>
      <c r="C17" s="6" t="s">
        <v>143</v>
      </c>
      <c r="D17" s="6" t="s">
        <v>130</v>
      </c>
      <c r="E17" s="8" t="str">
        <f>_xll.BDH($B17,$D17,"CQ1 2010","","Dir=H","Per=Q","Days=A","Dts=H")</f>
        <v>#N/A Connection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</row>
    <row r="18" spans="1:79" x14ac:dyDescent="0.35">
      <c r="A18" s="6" t="str">
        <f t="shared" si="0"/>
        <v>BSF</v>
      </c>
      <c r="B18" s="6" t="str">
        <f>VLOOKUP(A18,References!$A$2:$B$11,2,FALSE)</f>
        <v>BSFR AB Equity</v>
      </c>
      <c r="C18" s="6" t="s">
        <v>223</v>
      </c>
      <c r="D18" s="6"/>
      <c r="E18" s="8">
        <f>Segments_Q!I6/1000000</f>
        <v>41032.807999999997</v>
      </c>
      <c r="F18" s="8">
        <f>Segments_Q!J6/1000000</f>
        <v>39059.667999999998</v>
      </c>
      <c r="G18" s="8">
        <f>Segments_Q!K6/1000000</f>
        <v>38734.998</v>
      </c>
      <c r="H18" s="8">
        <f>Segments_Q!L6/1000000</f>
        <v>40584.923999999999</v>
      </c>
      <c r="I18" s="8">
        <f>Segments_Q!M6/1000000</f>
        <v>41627.821000000004</v>
      </c>
      <c r="J18" s="8">
        <f>Segments_Q!N6/1000000</f>
        <v>44247.752999999997</v>
      </c>
      <c r="K18" s="8">
        <f>Segments_Q!O6/1000000</f>
        <v>43334.177000000003</v>
      </c>
      <c r="L18" s="8">
        <f>Segments_Q!P6/1000000</f>
        <v>45950.747000000003</v>
      </c>
      <c r="M18" s="8">
        <f>Segments_Q!Q6/1000000</f>
        <v>48291.201000000001</v>
      </c>
      <c r="N18" s="8">
        <f>Segments_Q!R6/1000000</f>
        <v>47176.298000000003</v>
      </c>
      <c r="O18" s="8">
        <f>Segments_Q!S6/1000000</f>
        <v>49926.055999999997</v>
      </c>
      <c r="P18" s="8">
        <f>Segments_Q!T6/1000000</f>
        <v>53797.177000000003</v>
      </c>
      <c r="Q18" s="8">
        <f>Segments_Q!U6/1000000</f>
        <v>56875.123</v>
      </c>
      <c r="R18" s="8">
        <f>Segments_Q!V6/1000000</f>
        <v>57467.779000000002</v>
      </c>
      <c r="S18" s="8">
        <f>Segments_Q!W6/1000000</f>
        <v>53969.17</v>
      </c>
      <c r="T18" s="8">
        <f>Segments_Q!X6/1000000</f>
        <v>66101.013000000006</v>
      </c>
      <c r="U18" s="8">
        <f>Segments_Q!Y6/1000000</f>
        <v>65998.539000000004</v>
      </c>
      <c r="V18" s="8">
        <f>Segments_Q!Z6/1000000</f>
        <v>65500.042000000001</v>
      </c>
      <c r="W18" s="8">
        <f>Segments_Q!AA6/1000000</f>
        <v>65880.976999999999</v>
      </c>
      <c r="X18" s="8">
        <f>Segments_Q!AB6/1000000</f>
        <v>70327.831999999995</v>
      </c>
      <c r="Y18" s="8">
        <f>Segments_Q!AC6/1000000</f>
        <v>71933.001000000004</v>
      </c>
      <c r="Z18" s="8">
        <f>Segments_Q!AD6/1000000</f>
        <v>70414.107000000004</v>
      </c>
      <c r="AA18" s="8">
        <f>Segments_Q!AE6/1000000</f>
        <v>72922.627999999997</v>
      </c>
      <c r="AB18" s="8">
        <f>Segments_Q!AF6/1000000</f>
        <v>77454.528999999995</v>
      </c>
      <c r="AC18" s="8">
        <f>Segments_Q!AG6/1000000</f>
        <v>80740.547999999995</v>
      </c>
      <c r="AD18" s="8">
        <f>Segments_Q!AH6/1000000</f>
        <v>79106.782999999996</v>
      </c>
      <c r="AE18" s="8">
        <f>Segments_Q!AI6/1000000</f>
        <v>79693.244000000006</v>
      </c>
      <c r="AF18" s="8">
        <f>Segments_Q!AJ6/1000000</f>
        <v>82875.331000000006</v>
      </c>
      <c r="AG18" s="8">
        <f>Segments_Q!AK6/1000000</f>
        <v>80749.266000000003</v>
      </c>
      <c r="AH18" s="8">
        <f>Segments_Q!AL6/1000000</f>
        <v>82110.63</v>
      </c>
      <c r="AI18" s="8">
        <f>Segments_Q!AM6/1000000</f>
        <v>79524.161999999997</v>
      </c>
      <c r="AJ18" s="8">
        <f>Segments_Q!AN6/1000000</f>
        <v>71996.172000000006</v>
      </c>
      <c r="AK18" s="8">
        <f>Segments_Q!AO6/1000000</f>
        <v>69036.176000000007</v>
      </c>
      <c r="AL18" s="8">
        <f>Segments_Q!AP6/1000000</f>
        <v>68645.456000000006</v>
      </c>
      <c r="AM18" s="8">
        <f>Segments_Q!AQ6/1000000</f>
        <v>68706.785999999993</v>
      </c>
      <c r="AN18" s="8">
        <f>Segments_Q!AR6/1000000</f>
        <v>70767.490000000005</v>
      </c>
      <c r="AO18" s="8">
        <f>Segments_Q!AS6/1000000</f>
        <v>71156.801999999996</v>
      </c>
      <c r="AP18" s="8">
        <f>Segments_Q!AT6/1000000</f>
        <v>71546.880000000005</v>
      </c>
      <c r="AQ18" s="8">
        <f>Segments_Q!AU6/1000000</f>
        <v>71071.422000000006</v>
      </c>
      <c r="AR18" s="8">
        <f>Segments_Q!AV6/1000000</f>
        <v>70547.235000000001</v>
      </c>
      <c r="AS18" s="8">
        <f>Segments_Q!AW6/1000000</f>
        <v>72074.875</v>
      </c>
      <c r="AT18" s="8">
        <f>Segments_Q!AX6/1000000</f>
        <v>74042.067999999999</v>
      </c>
      <c r="AU18" s="8">
        <f>Segments_Q!AY6/1000000</f>
        <v>73581.827999999994</v>
      </c>
      <c r="AV18" s="8">
        <f>Segments_Q!AZ6/1000000</f>
        <v>74966.55</v>
      </c>
      <c r="AW18" s="8">
        <f>Segments_Q!BA6/1000000</f>
        <v>77113.322</v>
      </c>
      <c r="AX18" s="8">
        <f>Segments_Q!BB6/1000000</f>
        <v>78912.930999999997</v>
      </c>
      <c r="AY18" s="8">
        <f>Segments_Q!BC6/1000000</f>
        <v>80334.097999999998</v>
      </c>
      <c r="AZ18" s="8">
        <f>Segments_Q!BD6/1000000</f>
        <v>81535.61</v>
      </c>
      <c r="BA18" s="8">
        <f>Segments_Q!BE6/1000000</f>
        <v>79576.784</v>
      </c>
      <c r="BB18" s="8">
        <f>Segments_Q!BF6/1000000</f>
        <v>76887.432000000001</v>
      </c>
      <c r="BC18" s="8">
        <f>Segments_Q!BG6/1000000</f>
        <v>76073.845000000001</v>
      </c>
      <c r="BD18" s="8">
        <f>Segments_Q!BH6/1000000</f>
        <v>78542.043000000005</v>
      </c>
      <c r="BE18" s="8">
        <f>Segments_Q!BI6/1000000</f>
        <v>78034.370999999999</v>
      </c>
      <c r="BF18" s="8">
        <f>Segments_Q!BJ6/1000000</f>
        <v>76658.481</v>
      </c>
      <c r="BG18" s="8">
        <f>Segments_Q!BK6/1000000</f>
        <v>76641.262000000002</v>
      </c>
      <c r="BH18" s="8">
        <f>Segments_Q!BL6/1000000</f>
        <v>0</v>
      </c>
      <c r="BI18" s="8">
        <f>Segments_Q!BM6/1000000</f>
        <v>0</v>
      </c>
      <c r="BJ18" s="8">
        <f>Segments_Q!BN6/1000000</f>
        <v>0</v>
      </c>
      <c r="BK18" s="8">
        <f>Segments_Q!BO6/1000000</f>
        <v>0</v>
      </c>
      <c r="BL18" s="8">
        <f>Segments_Q!BP6/1000000</f>
        <v>0</v>
      </c>
      <c r="BM18" s="8">
        <f>Segments_Q!BQ6/1000000</f>
        <v>0</v>
      </c>
      <c r="BN18" s="8">
        <f>Segments_Q!BR6/1000000</f>
        <v>0</v>
      </c>
      <c r="BO18" s="8">
        <f>Segments_Q!BS6/1000000</f>
        <v>0</v>
      </c>
      <c r="BP18" s="8">
        <f>Segments_Q!BT6/1000000</f>
        <v>0</v>
      </c>
      <c r="BQ18" s="8">
        <f>Segments_Q!BU6/1000000</f>
        <v>0</v>
      </c>
      <c r="BR18" s="8">
        <f>Segments_Q!BV6/1000000</f>
        <v>0</v>
      </c>
      <c r="BS18" s="8">
        <f>Segments_Q!BW6/1000000</f>
        <v>0</v>
      </c>
      <c r="BT18" s="8">
        <f>Segments_Q!BX6/1000000</f>
        <v>0</v>
      </c>
      <c r="BU18" s="8">
        <f>Segments_Q!BY6/1000000</f>
        <v>0</v>
      </c>
      <c r="BV18" s="8">
        <f>Segments_Q!BZ6/1000000</f>
        <v>0</v>
      </c>
      <c r="BW18" s="8">
        <f>Segments_Q!CA6/1000000</f>
        <v>0</v>
      </c>
      <c r="BX18" s="8">
        <f>Segments_Q!CB6/1000000</f>
        <v>0</v>
      </c>
      <c r="BY18" s="8">
        <f>Segments_Q!CC6/1000000</f>
        <v>0</v>
      </c>
      <c r="BZ18" s="8">
        <f>Segments_Q!CD6/1000000</f>
        <v>0</v>
      </c>
      <c r="CA18" s="8">
        <f>Segments_Q!CE6/1000000</f>
        <v>0</v>
      </c>
    </row>
    <row r="19" spans="1:79" x14ac:dyDescent="0.35">
      <c r="A19" s="6" t="str">
        <f t="shared" si="0"/>
        <v>BSF</v>
      </c>
      <c r="B19" s="6" t="str">
        <f>VLOOKUP(A19,References!$A$2:$B$11,2,FALSE)</f>
        <v>BSFR AB Equity</v>
      </c>
      <c r="C19" s="6" t="s">
        <v>224</v>
      </c>
      <c r="D19" s="6"/>
      <c r="E19" s="8">
        <f>Segments_Q!I7/1000000</f>
        <v>47979.035000000003</v>
      </c>
      <c r="F19" s="8">
        <f>Segments_Q!J7/1000000</f>
        <v>54073.017</v>
      </c>
      <c r="G19" s="8">
        <f>Segments_Q!K7/1000000</f>
        <v>53145.845000000001</v>
      </c>
      <c r="H19" s="8">
        <f>Segments_Q!L7/1000000</f>
        <v>53587.463000000003</v>
      </c>
      <c r="I19" s="8">
        <f>Segments_Q!M7/1000000</f>
        <v>55025.124000000003</v>
      </c>
      <c r="J19" s="8">
        <f>Segments_Q!N7/1000000</f>
        <v>55647.349000000002</v>
      </c>
      <c r="K19" s="8">
        <f>Segments_Q!O7/1000000</f>
        <v>54516.269</v>
      </c>
      <c r="L19" s="8">
        <f>Segments_Q!P7/1000000</f>
        <v>64017.307000000001</v>
      </c>
      <c r="M19" s="8">
        <f>Segments_Q!Q7/1000000</f>
        <v>64429.470999999998</v>
      </c>
      <c r="N19" s="8">
        <f>Segments_Q!R7/1000000</f>
        <v>60957.786999999997</v>
      </c>
      <c r="O19" s="8">
        <f>Segments_Q!S7/1000000</f>
        <v>67150.600000000006</v>
      </c>
      <c r="P19" s="8">
        <f>Segments_Q!T7/1000000</f>
        <v>61828.944000000003</v>
      </c>
      <c r="Q19" s="8">
        <f>Segments_Q!U7/1000000</f>
        <v>62221.254000000001</v>
      </c>
      <c r="R19" s="8">
        <f>Segments_Q!V7/1000000</f>
        <v>67168.202000000005</v>
      </c>
      <c r="S19" s="8">
        <f>Segments_Q!W7/1000000</f>
        <v>70828.217999999993</v>
      </c>
      <c r="T19" s="8">
        <f>Segments_Q!X7/1000000</f>
        <v>65806.673999999999</v>
      </c>
      <c r="U19" s="8">
        <f>Segments_Q!Y7/1000000</f>
        <v>74227.650999999998</v>
      </c>
      <c r="V19" s="8">
        <f>Segments_Q!Z7/1000000</f>
        <v>69582.733999999997</v>
      </c>
      <c r="W19" s="8">
        <f>Segments_Q!AA7/1000000</f>
        <v>66537.573999999993</v>
      </c>
      <c r="X19" s="8">
        <f>Segments_Q!AB7/1000000</f>
        <v>75836.736999999994</v>
      </c>
      <c r="Y19" s="8">
        <f>Segments_Q!AC7/1000000</f>
        <v>78848.745999999999</v>
      </c>
      <c r="Z19" s="8">
        <f>Segments_Q!AD7/1000000</f>
        <v>72190.22</v>
      </c>
      <c r="AA19" s="8">
        <f>Segments_Q!AE7/1000000</f>
        <v>71690.008000000002</v>
      </c>
      <c r="AB19" s="8">
        <f>Segments_Q!AF7/1000000</f>
        <v>65059.258999999998</v>
      </c>
      <c r="AC19" s="8">
        <f>Segments_Q!AG7/1000000</f>
        <v>61299.936000000002</v>
      </c>
      <c r="AD19" s="8">
        <f>Segments_Q!AH7/1000000</f>
        <v>60148.692999999999</v>
      </c>
      <c r="AE19" s="8">
        <f>Segments_Q!AI7/1000000</f>
        <v>62817.434999999998</v>
      </c>
      <c r="AF19" s="8">
        <f>Segments_Q!AJ7/1000000</f>
        <v>72637.713000000003</v>
      </c>
      <c r="AG19" s="8">
        <f>Segments_Q!AK7/1000000</f>
        <v>74848.73</v>
      </c>
      <c r="AH19" s="8">
        <f>Segments_Q!AL7/1000000</f>
        <v>80866.289999999994</v>
      </c>
      <c r="AI19" s="8">
        <f>Segments_Q!AM7/1000000</f>
        <v>78609.774000000005</v>
      </c>
      <c r="AJ19" s="8">
        <f>Segments_Q!AN7/1000000</f>
        <v>80341.09</v>
      </c>
      <c r="AK19" s="8">
        <f>Segments_Q!AO7/1000000</f>
        <v>73660.159</v>
      </c>
      <c r="AL19" s="8">
        <f>Segments_Q!AP7/1000000</f>
        <v>79331.356</v>
      </c>
      <c r="AM19" s="8">
        <f>Segments_Q!AQ7/1000000</f>
        <v>78774.391000000003</v>
      </c>
      <c r="AN19" s="8">
        <f>Segments_Q!AR7/1000000</f>
        <v>78633.092999999993</v>
      </c>
      <c r="AO19" s="8">
        <f>Segments_Q!AS7/1000000</f>
        <v>74966.904999999999</v>
      </c>
      <c r="AP19" s="8">
        <f>Segments_Q!AT7/1000000</f>
        <v>72190.572</v>
      </c>
      <c r="AQ19" s="8">
        <f>Segments_Q!AU7/1000000</f>
        <v>72597.457999999999</v>
      </c>
      <c r="AR19" s="8">
        <f>Segments_Q!AV7/1000000</f>
        <v>64397.000999999997</v>
      </c>
      <c r="AS19" s="8">
        <f>Segments_Q!AW7/1000000</f>
        <v>76973.638000000006</v>
      </c>
      <c r="AT19" s="8">
        <f>Segments_Q!AX7/1000000</f>
        <v>66024.264999999999</v>
      </c>
      <c r="AU19" s="8">
        <f>Segments_Q!AY7/1000000</f>
        <v>64703.432999999997</v>
      </c>
      <c r="AV19" s="8">
        <f>Segments_Q!AZ7/1000000</f>
        <v>54368.110999999997</v>
      </c>
      <c r="AW19" s="8">
        <f>Segments_Q!BA7/1000000</f>
        <v>58860.362999999998</v>
      </c>
      <c r="AX19" s="8">
        <f>Segments_Q!BB7/1000000</f>
        <v>64330.173999999999</v>
      </c>
      <c r="AY19" s="8">
        <f>Segments_Q!BC7/1000000</f>
        <v>65582.335000000006</v>
      </c>
      <c r="AZ19" s="8">
        <f>Segments_Q!BD7/1000000</f>
        <v>62773.053</v>
      </c>
      <c r="BA19" s="8">
        <f>Segments_Q!BE7/1000000</f>
        <v>73959.789000000004</v>
      </c>
      <c r="BB19" s="8">
        <f>Segments_Q!BF7/1000000</f>
        <v>83776.894</v>
      </c>
      <c r="BC19" s="8">
        <f>Segments_Q!BG7/1000000</f>
        <v>84540.497000000003</v>
      </c>
      <c r="BD19" s="8">
        <f>Segments_Q!BH7/1000000</f>
        <v>81980.543999999994</v>
      </c>
      <c r="BE19" s="8">
        <f>Segments_Q!BI7/1000000</f>
        <v>92550.241999999998</v>
      </c>
      <c r="BF19" s="8">
        <f>Segments_Q!BJ7/1000000</f>
        <v>88503.71</v>
      </c>
      <c r="BG19" s="8">
        <f>Segments_Q!BK7/1000000</f>
        <v>94452.327000000005</v>
      </c>
      <c r="BH19" s="8">
        <f>Segments_Q!BL7/1000000</f>
        <v>0</v>
      </c>
      <c r="BI19" s="8">
        <f>Segments_Q!BM7/1000000</f>
        <v>0</v>
      </c>
      <c r="BJ19" s="8">
        <f>Segments_Q!BN7/1000000</f>
        <v>0</v>
      </c>
      <c r="BK19" s="8">
        <f>Segments_Q!BO7/1000000</f>
        <v>0</v>
      </c>
      <c r="BL19" s="8">
        <f>Segments_Q!BP7/1000000</f>
        <v>0</v>
      </c>
      <c r="BM19" s="8">
        <f>Segments_Q!BQ7/1000000</f>
        <v>0</v>
      </c>
      <c r="BN19" s="8">
        <f>Segments_Q!BR7/1000000</f>
        <v>0</v>
      </c>
      <c r="BO19" s="8">
        <f>Segments_Q!BS7/1000000</f>
        <v>0</v>
      </c>
      <c r="BP19" s="8">
        <f>Segments_Q!BT7/1000000</f>
        <v>0</v>
      </c>
      <c r="BQ19" s="8">
        <f>Segments_Q!BU7/1000000</f>
        <v>0</v>
      </c>
      <c r="BR19" s="8">
        <f>Segments_Q!BV7/1000000</f>
        <v>0</v>
      </c>
      <c r="BS19" s="8">
        <f>Segments_Q!BW7/1000000</f>
        <v>0</v>
      </c>
      <c r="BT19" s="8">
        <f>Segments_Q!BX7/1000000</f>
        <v>0</v>
      </c>
      <c r="BU19" s="8">
        <f>Segments_Q!BY7/1000000</f>
        <v>0</v>
      </c>
      <c r="BV19" s="8">
        <f>Segments_Q!BZ7/1000000</f>
        <v>0</v>
      </c>
      <c r="BW19" s="8">
        <f>Segments_Q!CA7/1000000</f>
        <v>0</v>
      </c>
      <c r="BX19" s="8">
        <f>Segments_Q!CB7/1000000</f>
        <v>0</v>
      </c>
      <c r="BY19" s="8">
        <f>Segments_Q!CC7/1000000</f>
        <v>0</v>
      </c>
      <c r="BZ19" s="8">
        <f>Segments_Q!CD7/1000000</f>
        <v>0</v>
      </c>
      <c r="CA19" s="8">
        <f>Segments_Q!CE7/1000000</f>
        <v>0</v>
      </c>
    </row>
    <row r="20" spans="1:79" x14ac:dyDescent="0.35">
      <c r="A20" s="6" t="str">
        <f>A17</f>
        <v>BSF</v>
      </c>
      <c r="B20" s="6" t="str">
        <f>VLOOKUP(A20,References!$A$2:$B$11,2,FALSE)</f>
        <v>BSFR AB Equity</v>
      </c>
      <c r="C20" s="6" t="s">
        <v>144</v>
      </c>
      <c r="D20" s="6" t="s">
        <v>131</v>
      </c>
      <c r="E20" s="8" t="str">
        <f>_xll.BDH($B20,$D20,"CQ1 2010","","Dir=H","Per=Q","Days=A","Dts=H")</f>
        <v>#N/A Connection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</row>
    <row r="21" spans="1:79" x14ac:dyDescent="0.35">
      <c r="A21" s="7" t="str">
        <f t="shared" si="0"/>
        <v>BSF</v>
      </c>
      <c r="B21" s="7" t="str">
        <f>VLOOKUP(A21,References!$A$2:$B$11,2,FALSE)</f>
        <v>BSFR AB Equity</v>
      </c>
      <c r="C21" s="7" t="s">
        <v>145</v>
      </c>
      <c r="D21" s="7" t="s">
        <v>132</v>
      </c>
      <c r="E21" s="11" t="str">
        <f>_xll.BDH($B21,$D21,"CQ1 2010","","Dir=H","Per=Q","Days=A","Dts=H")</f>
        <v>#N/A Connection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</row>
    <row r="22" spans="1:79" x14ac:dyDescent="0.35">
      <c r="A22" s="9" t="s">
        <v>16</v>
      </c>
      <c r="B22" s="9" t="str">
        <f>VLOOKUP(A22,References!$A$2:$B$11,2,FALSE)</f>
        <v>ALINMA AB Equity</v>
      </c>
      <c r="C22" s="9" t="str">
        <f t="shared" ref="C22:C29" si="1">C2</f>
        <v>Cash and Cash Equivalents</v>
      </c>
      <c r="D22" s="9" t="s">
        <v>117</v>
      </c>
      <c r="E22" s="8" t="str">
        <f>_xll.BDH($B22,$D22,"CQ1 2010","","Dir=H","Per=Q","Days=A","Dts=H")</f>
        <v>#N/A Connection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</row>
    <row r="23" spans="1:79" x14ac:dyDescent="0.35">
      <c r="A23" s="9" t="str">
        <f>A22</f>
        <v>Alinma</v>
      </c>
      <c r="B23" s="9" t="str">
        <f>VLOOKUP(A23,References!$A$2:$B$11,2,FALSE)</f>
        <v>ALINMA AB Equity</v>
      </c>
      <c r="C23" s="9" t="str">
        <f t="shared" si="1"/>
        <v>ST And LT Investments</v>
      </c>
      <c r="D23" s="9" t="s">
        <v>118</v>
      </c>
      <c r="E23" s="8" t="str">
        <f>_xll.BDH($B23,$D23,"CQ1 2010","","Dir=H","Per=Q","Days=A","Dts=H")</f>
        <v>#N/A Connection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</row>
    <row r="24" spans="1:79" x14ac:dyDescent="0.35">
      <c r="A24" s="9" t="str">
        <f t="shared" ref="A24:A41" si="2">A23</f>
        <v>Alinma</v>
      </c>
      <c r="B24" s="9" t="str">
        <f>VLOOKUP(A24,References!$A$2:$B$11,2,FALSE)</f>
        <v>ALINMA AB Equity</v>
      </c>
      <c r="C24" s="9" t="str">
        <f t="shared" si="1"/>
        <v>Total Commercial Loans</v>
      </c>
      <c r="D24" s="9" t="s">
        <v>119</v>
      </c>
      <c r="E24" s="8" t="str">
        <f>_xll.BDH($B24,$D24,"CQ1 2010","","Dir=H","Per=Q","Days=A","Dts=H")</f>
        <v>#N/A Connection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</row>
    <row r="25" spans="1:79" x14ac:dyDescent="0.35">
      <c r="A25" s="9" t="str">
        <f t="shared" si="2"/>
        <v>Alinma</v>
      </c>
      <c r="B25" s="9" t="str">
        <f>VLOOKUP(A25,References!$A$2:$B$11,2,FALSE)</f>
        <v>ALINMA AB Equity</v>
      </c>
      <c r="C25" s="9" t="str">
        <f t="shared" si="1"/>
        <v>Total Consumer Loans</v>
      </c>
      <c r="D25" s="9" t="s">
        <v>120</v>
      </c>
      <c r="E25" s="8" t="str">
        <f>_xll.BDH($B25,$D25,"CQ1 2010","","Dir=H","Per=Q","Days=A","Dts=H")</f>
        <v>#N/A Connection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</row>
    <row r="26" spans="1:79" x14ac:dyDescent="0.35">
      <c r="A26" s="9" t="str">
        <f t="shared" si="2"/>
        <v>Alinma</v>
      </c>
      <c r="B26" s="9" t="str">
        <f>VLOOKUP(A26,References!$A$2:$B$11,2,FALSE)</f>
        <v>ALINMA AB Equity</v>
      </c>
      <c r="C26" s="9" t="str">
        <f t="shared" si="1"/>
        <v>Total Loans</v>
      </c>
      <c r="D26" s="9" t="s">
        <v>121</v>
      </c>
      <c r="E26" s="8" t="str">
        <f>_xll.BDH($B26,$D26,"CQ1 2010","","Dir=H","Per=Q","Days=A","Dts=H")</f>
        <v>#N/A Connection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</row>
    <row r="27" spans="1:79" x14ac:dyDescent="0.35">
      <c r="A27" s="9" t="str">
        <f t="shared" si="2"/>
        <v>Alinma</v>
      </c>
      <c r="B27" s="9" t="str">
        <f>VLOOKUP(A27,References!$A$2:$B$11,2,FALSE)</f>
        <v>ALINMA AB Equity</v>
      </c>
      <c r="C27" s="9" t="str">
        <f t="shared" si="1"/>
        <v>Reserve for Loan Losses</v>
      </c>
      <c r="D27" s="9" t="s">
        <v>122</v>
      </c>
      <c r="E27" s="8" t="str">
        <f>_xll.BDH($B27,$D27,"CQ1 2010","","Dir=H","Per=Q","Days=A","Dts=H")</f>
        <v>#N/A Connection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</row>
    <row r="28" spans="1:79" x14ac:dyDescent="0.35">
      <c r="A28" s="9" t="str">
        <f t="shared" si="2"/>
        <v>Alinma</v>
      </c>
      <c r="B28" s="9" t="str">
        <f>VLOOKUP(A28,References!$A$2:$B$11,2,FALSE)</f>
        <v>ALINMA AB Equity</v>
      </c>
      <c r="C28" s="9" t="str">
        <f t="shared" si="1"/>
        <v>Net Loans</v>
      </c>
      <c r="D28" s="9" t="s">
        <v>123</v>
      </c>
      <c r="E28" s="8" t="str">
        <f>_xll.BDH($B28,$D28,"CQ1 2010","","Dir=H","Per=Q","Days=A","Dts=H")</f>
        <v>#N/A Connection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</row>
    <row r="29" spans="1:79" x14ac:dyDescent="0.35">
      <c r="A29" s="9" t="str">
        <f t="shared" si="2"/>
        <v>Alinma</v>
      </c>
      <c r="B29" s="9" t="str">
        <f>VLOOKUP(A29,References!$A$2:$B$11,2,FALSE)</f>
        <v>ALINMA AB Equity</v>
      </c>
      <c r="C29" s="9" t="str">
        <f t="shared" si="1"/>
        <v>Total Assets</v>
      </c>
      <c r="D29" s="9" t="s">
        <v>124</v>
      </c>
      <c r="E29" s="8" t="str">
        <f>_xll.BDH($B29,$D29,"CQ1 2010","","Dir=H","Per=Q","Days=A","Dts=H")</f>
        <v>#N/A Connection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</row>
    <row r="30" spans="1:79" x14ac:dyDescent="0.35">
      <c r="A30" s="9" t="str">
        <f t="shared" si="2"/>
        <v>Alinma</v>
      </c>
      <c r="B30" s="9"/>
      <c r="C30" s="9" t="str">
        <f t="shared" ref="C30:C41" si="3">C10</f>
        <v>Retail Assets</v>
      </c>
      <c r="D30" s="9"/>
      <c r="E30" s="8">
        <f>Segments_Q!I10/1000000</f>
        <v>389.54</v>
      </c>
      <c r="F30" s="8">
        <f>Segments_Q!J10/1000000</f>
        <v>1025.097</v>
      </c>
      <c r="G30" s="8">
        <f>Segments_Q!K10/1000000</f>
        <v>1469.8130000000001</v>
      </c>
      <c r="H30" s="8">
        <f>Segments_Q!L10/1000000</f>
        <v>2031.326</v>
      </c>
      <c r="I30" s="8">
        <f>Segments_Q!M10/1000000</f>
        <v>3767.7190000000001</v>
      </c>
      <c r="J30" s="8">
        <f>Segments_Q!N10/1000000</f>
        <v>4031.393</v>
      </c>
      <c r="K30" s="8">
        <f>Segments_Q!O10/1000000</f>
        <v>4505.5339999999997</v>
      </c>
      <c r="L30" s="8">
        <f>Segments_Q!P10/1000000</f>
        <v>4772.4390000000003</v>
      </c>
      <c r="M30" s="8">
        <f>Segments_Q!Q10/1000000</f>
        <v>5202.58</v>
      </c>
      <c r="N30" s="8">
        <f>Segments_Q!R10/1000000</f>
        <v>5750.9949999999999</v>
      </c>
      <c r="O30" s="8">
        <f>Segments_Q!S10/1000000</f>
        <v>6365.36</v>
      </c>
      <c r="P30" s="8">
        <f>Segments_Q!T10/1000000</f>
        <v>7522.86</v>
      </c>
      <c r="Q30" s="8">
        <f>Segments_Q!U10/1000000</f>
        <v>8987.9940000000006</v>
      </c>
      <c r="R30" s="8">
        <f>Segments_Q!V10/1000000</f>
        <v>10074.137000000001</v>
      </c>
      <c r="S30" s="8">
        <f>Segments_Q!W10/1000000</f>
        <v>10824.291999999999</v>
      </c>
      <c r="T30" s="8">
        <f>Segments_Q!X10/1000000</f>
        <v>11182.47</v>
      </c>
      <c r="U30" s="8">
        <f>Segments_Q!Y10/1000000</f>
        <v>12301.55</v>
      </c>
      <c r="V30" s="8">
        <f>Segments_Q!Z10/1000000</f>
        <v>12949.523999999999</v>
      </c>
      <c r="W30" s="8">
        <f>Segments_Q!AA10/1000000</f>
        <v>14142.717000000001</v>
      </c>
      <c r="X30" s="8">
        <f>Segments_Q!AB10/1000000</f>
        <v>13550.763000000001</v>
      </c>
      <c r="Y30" s="8">
        <f>Segments_Q!AC10/1000000</f>
        <v>14192.823</v>
      </c>
      <c r="Z30" s="8">
        <f>Segments_Q!AD10/1000000</f>
        <v>14787.591</v>
      </c>
      <c r="AA30" s="8">
        <f>Segments_Q!AE10/1000000</f>
        <v>15565.582</v>
      </c>
      <c r="AB30" s="8">
        <f>Segments_Q!AF10/1000000</f>
        <v>15466.259</v>
      </c>
      <c r="AC30" s="8">
        <f>Segments_Q!AG10/1000000</f>
        <v>16328.885</v>
      </c>
      <c r="AD30" s="8">
        <f>Segments_Q!AH10/1000000</f>
        <v>18137.773000000001</v>
      </c>
      <c r="AE30" s="8">
        <f>Segments_Q!AI10/1000000</f>
        <v>17698.812999999998</v>
      </c>
      <c r="AF30" s="8">
        <f>Segments_Q!AJ10/1000000</f>
        <v>17590.09</v>
      </c>
      <c r="AG30" s="8">
        <f>Segments_Q!AK10/1000000</f>
        <v>17272.606</v>
      </c>
      <c r="AH30" s="8">
        <f>Segments_Q!AL10/1000000</f>
        <v>17324.058000000001</v>
      </c>
      <c r="AI30" s="8">
        <f>Segments_Q!AM10/1000000</f>
        <v>17731.38</v>
      </c>
      <c r="AJ30" s="8">
        <f>Segments_Q!AN10/1000000</f>
        <v>17703.057000000001</v>
      </c>
      <c r="AK30" s="8">
        <f>Segments_Q!AO10/1000000</f>
        <v>14578.431</v>
      </c>
      <c r="AL30" s="8">
        <f>Segments_Q!AP10/1000000</f>
        <v>18742.739000000001</v>
      </c>
      <c r="AM30" s="8">
        <f>Segments_Q!AQ10/1000000</f>
        <v>15253.199000000001</v>
      </c>
      <c r="AN30" s="8">
        <f>Segments_Q!AR10/1000000</f>
        <v>15255.752</v>
      </c>
      <c r="AO30" s="8">
        <f>Segments_Q!AS10/1000000</f>
        <v>15594.99</v>
      </c>
      <c r="AP30" s="8">
        <f>Segments_Q!AT10/1000000</f>
        <v>16268.321</v>
      </c>
      <c r="AQ30" s="8">
        <f>Segments_Q!AU10/1000000</f>
        <v>17387.881000000001</v>
      </c>
      <c r="AR30" s="8">
        <f>Segments_Q!AV10/1000000</f>
        <v>19175.78</v>
      </c>
      <c r="AS30" s="8">
        <f>Segments_Q!AW10/1000000</f>
        <v>19868.241000000002</v>
      </c>
      <c r="AT30" s="8">
        <f>Segments_Q!AX10/1000000</f>
        <v>20979.383999999998</v>
      </c>
      <c r="AU30" s="8">
        <f>Segments_Q!AY10/1000000</f>
        <v>22215.874</v>
      </c>
      <c r="AV30" s="8">
        <f>Segments_Q!AZ10/1000000</f>
        <v>22936.078000000001</v>
      </c>
      <c r="AW30" s="8">
        <f>Segments_Q!BA10/1000000</f>
        <v>24445.77</v>
      </c>
      <c r="AX30" s="8">
        <f>Segments_Q!BB10/1000000</f>
        <v>24972.353999999999</v>
      </c>
      <c r="AY30" s="8">
        <f>Segments_Q!BC10/1000000</f>
        <v>25286.244999999999</v>
      </c>
      <c r="AZ30" s="8">
        <f>Segments_Q!BD10/1000000</f>
        <v>26602.260999999999</v>
      </c>
      <c r="BA30" s="8">
        <f>Segments_Q!BE10/1000000</f>
        <v>29425.892</v>
      </c>
      <c r="BB30" s="8">
        <f>Segments_Q!BF10/1000000</f>
        <v>31389.147000000001</v>
      </c>
      <c r="BC30" s="8">
        <f>Segments_Q!BG10/1000000</f>
        <v>34379.031999999999</v>
      </c>
      <c r="BD30" s="8">
        <f>Segments_Q!BH10/1000000</f>
        <v>35600.567999999999</v>
      </c>
      <c r="BE30" s="8">
        <f>Segments_Q!BI10/1000000</f>
        <v>38425.103000000003</v>
      </c>
      <c r="BF30" s="8">
        <f>Segments_Q!BJ10/1000000</f>
        <v>39763.336000000003</v>
      </c>
      <c r="BG30" s="8">
        <f>Segments_Q!BK10/1000000</f>
        <v>40379.709000000003</v>
      </c>
      <c r="BH30" s="8">
        <f>Segments_Q!BL10/1000000</f>
        <v>0</v>
      </c>
      <c r="BI30" s="8">
        <f>Segments_Q!BM10/1000000</f>
        <v>0</v>
      </c>
      <c r="BJ30" s="8">
        <f>Segments_Q!BN10/1000000</f>
        <v>0</v>
      </c>
      <c r="BK30" s="8">
        <f>Segments_Q!BO10/1000000</f>
        <v>0</v>
      </c>
      <c r="BL30" s="8">
        <f>Segments_Q!BP10/1000000</f>
        <v>0</v>
      </c>
      <c r="BM30" s="8">
        <f>Segments_Q!BQ10/1000000</f>
        <v>0</v>
      </c>
      <c r="BN30" s="8">
        <f>Segments_Q!BR10/1000000</f>
        <v>0</v>
      </c>
      <c r="BO30" s="8">
        <f>Segments_Q!BS10/1000000</f>
        <v>0</v>
      </c>
      <c r="BP30" s="8">
        <f>Segments_Q!BT10/1000000</f>
        <v>0</v>
      </c>
      <c r="BQ30" s="8">
        <f>Segments_Q!BU10/1000000</f>
        <v>0</v>
      </c>
      <c r="BR30" s="8">
        <f>Segments_Q!BV10/1000000</f>
        <v>0</v>
      </c>
      <c r="BS30" s="8">
        <f>Segments_Q!BW10/1000000</f>
        <v>0</v>
      </c>
      <c r="BT30" s="8">
        <f>Segments_Q!BX10/1000000</f>
        <v>0</v>
      </c>
      <c r="BU30" s="8">
        <f>Segments_Q!BY10/1000000</f>
        <v>0</v>
      </c>
      <c r="BV30" s="8">
        <f>Segments_Q!BZ10/1000000</f>
        <v>0</v>
      </c>
      <c r="BW30" s="8">
        <f>Segments_Q!CA10/1000000</f>
        <v>0</v>
      </c>
      <c r="BX30" s="8">
        <f>Segments_Q!CB10/1000000</f>
        <v>0</v>
      </c>
      <c r="BY30" s="8">
        <f>Segments_Q!CC10/1000000</f>
        <v>0</v>
      </c>
      <c r="BZ30" s="8">
        <f>Segments_Q!CD10/1000000</f>
        <v>0</v>
      </c>
      <c r="CA30" s="8">
        <f>Segments_Q!CE10/1000000</f>
        <v>0</v>
      </c>
    </row>
    <row r="31" spans="1:79" x14ac:dyDescent="0.35">
      <c r="A31" s="9" t="str">
        <f t="shared" si="2"/>
        <v>Alinma</v>
      </c>
      <c r="B31" s="9"/>
      <c r="C31" s="9" t="str">
        <f t="shared" si="3"/>
        <v>Wholesale Assets</v>
      </c>
      <c r="D31" s="9"/>
      <c r="E31" s="8">
        <f>Segments_Q!I11/1000000</f>
        <v>3274.2370000000001</v>
      </c>
      <c r="F31" s="8">
        <f>Segments_Q!J11/1000000</f>
        <v>7532.14</v>
      </c>
      <c r="G31" s="8">
        <f>Segments_Q!K11/1000000</f>
        <v>12488.994000000001</v>
      </c>
      <c r="H31" s="8">
        <f>Segments_Q!L11/1000000</f>
        <v>13795.07</v>
      </c>
      <c r="I31" s="8">
        <f>Segments_Q!M11/1000000</f>
        <v>17489.208999999999</v>
      </c>
      <c r="J31" s="8">
        <f>Segments_Q!N11/1000000</f>
        <v>18900.687000000002</v>
      </c>
      <c r="K31" s="8">
        <f>Segments_Q!O11/1000000</f>
        <v>20022.196</v>
      </c>
      <c r="L31" s="8">
        <f>Segments_Q!P11/1000000</f>
        <v>20997.338</v>
      </c>
      <c r="M31" s="8">
        <f>Segments_Q!Q11/1000000</f>
        <v>23044.92</v>
      </c>
      <c r="N31" s="8">
        <f>Segments_Q!R11/1000000</f>
        <v>25026.526000000002</v>
      </c>
      <c r="O31" s="8">
        <f>Segments_Q!S11/1000000</f>
        <v>29541.952000000001</v>
      </c>
      <c r="P31" s="8">
        <f>Segments_Q!T11/1000000</f>
        <v>32754.572</v>
      </c>
      <c r="Q31" s="8">
        <f>Segments_Q!U11/1000000</f>
        <v>33866.773999999998</v>
      </c>
      <c r="R31" s="8">
        <f>Segments_Q!V11/1000000</f>
        <v>35082.726999999999</v>
      </c>
      <c r="S31" s="8">
        <f>Segments_Q!W11/1000000</f>
        <v>34851.843000000001</v>
      </c>
      <c r="T31" s="8">
        <f>Segments_Q!X11/1000000</f>
        <v>36953.160000000003</v>
      </c>
      <c r="U31" s="8">
        <f>Segments_Q!Y11/1000000</f>
        <v>36805.279000000002</v>
      </c>
      <c r="V31" s="8">
        <f>Segments_Q!Z11/1000000</f>
        <v>39820.377</v>
      </c>
      <c r="W31" s="8">
        <f>Segments_Q!AA11/1000000</f>
        <v>40006.976999999999</v>
      </c>
      <c r="X31" s="8">
        <f>Segments_Q!AB11/1000000</f>
        <v>42998.934999999998</v>
      </c>
      <c r="Y31" s="8">
        <f>Segments_Q!AC11/1000000</f>
        <v>43911.09</v>
      </c>
      <c r="Z31" s="8">
        <f>Segments_Q!AD11/1000000</f>
        <v>41135.033000000003</v>
      </c>
      <c r="AA31" s="8">
        <f>Segments_Q!AE11/1000000</f>
        <v>41627.680999999997</v>
      </c>
      <c r="AB31" s="8">
        <f>Segments_Q!AF11/1000000</f>
        <v>45380.328999999998</v>
      </c>
      <c r="AC31" s="8">
        <f>Segments_Q!AG11/1000000</f>
        <v>48050.868999999999</v>
      </c>
      <c r="AD31" s="8">
        <f>Segments_Q!AH11/1000000</f>
        <v>53868.226000000002</v>
      </c>
      <c r="AE31" s="8">
        <f>Segments_Q!AI11/1000000</f>
        <v>56329.247000000003</v>
      </c>
      <c r="AF31" s="8">
        <f>Segments_Q!AJ11/1000000</f>
        <v>57566.502</v>
      </c>
      <c r="AG31" s="8">
        <f>Segments_Q!AK11/1000000</f>
        <v>61018.964</v>
      </c>
      <c r="AH31" s="8">
        <f>Segments_Q!AL11/1000000</f>
        <v>64686.1</v>
      </c>
      <c r="AI31" s="8">
        <f>Segments_Q!AM11/1000000</f>
        <v>65256.512999999999</v>
      </c>
      <c r="AJ31" s="8">
        <f>Segments_Q!AN11/1000000</f>
        <v>65936.266000000003</v>
      </c>
      <c r="AK31" s="8">
        <f>Segments_Q!AO11/1000000</f>
        <v>64346.09</v>
      </c>
      <c r="AL31" s="8">
        <f>Segments_Q!AP11/1000000</f>
        <v>68468.793999999994</v>
      </c>
      <c r="AM31" s="8">
        <f>Segments_Q!AQ11/1000000</f>
        <v>67503.395999999993</v>
      </c>
      <c r="AN31" s="8">
        <f>Segments_Q!AR11/1000000</f>
        <v>68208.751999999993</v>
      </c>
      <c r="AO31" s="8">
        <f>Segments_Q!AS11/1000000</f>
        <v>69854.929999999993</v>
      </c>
      <c r="AP31" s="8">
        <f>Segments_Q!AT11/1000000</f>
        <v>71091.732999999993</v>
      </c>
      <c r="AQ31" s="8">
        <f>Segments_Q!AU11/1000000</f>
        <v>72972.5</v>
      </c>
      <c r="AR31" s="8">
        <f>Segments_Q!AV11/1000000</f>
        <v>75263.313999999998</v>
      </c>
      <c r="AS31" s="8">
        <f>Segments_Q!AW11/1000000</f>
        <v>77475.237999999998</v>
      </c>
      <c r="AT31" s="8">
        <f>Segments_Q!AX11/1000000</f>
        <v>81808.702999999994</v>
      </c>
      <c r="AU31" s="8">
        <f>Segments_Q!AY11/1000000</f>
        <v>82652.231</v>
      </c>
      <c r="AV31" s="8">
        <f>Segments_Q!AZ11/1000000</f>
        <v>87670.881999999998</v>
      </c>
      <c r="AW31" s="8">
        <f>Segments_Q!BA11/1000000</f>
        <v>91847.899000000005</v>
      </c>
      <c r="AX31" s="8">
        <f>Segments_Q!BB11/1000000</f>
        <v>93765.493000000002</v>
      </c>
      <c r="AY31" s="8">
        <f>Segments_Q!BC11/1000000</f>
        <v>95114.657000000007</v>
      </c>
      <c r="AZ31" s="8">
        <f>Segments_Q!BD11/1000000</f>
        <v>98764.554999999993</v>
      </c>
      <c r="BA31" s="8">
        <f>Segments_Q!BE11/1000000</f>
        <v>98594.792000000001</v>
      </c>
      <c r="BB31" s="8">
        <f>Segments_Q!BF11/1000000</f>
        <v>98853.362999999998</v>
      </c>
      <c r="BC31" s="8">
        <f>Segments_Q!BG11/1000000</f>
        <v>104704.50599999999</v>
      </c>
      <c r="BD31" s="8">
        <f>Segments_Q!BH11/1000000</f>
        <v>109953.692</v>
      </c>
      <c r="BE31" s="8">
        <f>Segments_Q!BI11/1000000</f>
        <v>113834.16800000001</v>
      </c>
      <c r="BF31" s="8">
        <f>Segments_Q!BJ11/1000000</f>
        <v>121024.817</v>
      </c>
      <c r="BG31" s="8">
        <f>Segments_Q!BK11/1000000</f>
        <v>127801.17600000001</v>
      </c>
      <c r="BH31" s="8">
        <f>Segments_Q!BL11/1000000</f>
        <v>0</v>
      </c>
      <c r="BI31" s="8">
        <f>Segments_Q!BM11/1000000</f>
        <v>0</v>
      </c>
      <c r="BJ31" s="8">
        <f>Segments_Q!BN11/1000000</f>
        <v>0</v>
      </c>
      <c r="BK31" s="8">
        <f>Segments_Q!BO11/1000000</f>
        <v>0</v>
      </c>
      <c r="BL31" s="8">
        <f>Segments_Q!BP11/1000000</f>
        <v>0</v>
      </c>
      <c r="BM31" s="8">
        <f>Segments_Q!BQ11/1000000</f>
        <v>0</v>
      </c>
      <c r="BN31" s="8">
        <f>Segments_Q!BR11/1000000</f>
        <v>0</v>
      </c>
      <c r="BO31" s="8">
        <f>Segments_Q!BS11/1000000</f>
        <v>0</v>
      </c>
      <c r="BP31" s="8">
        <f>Segments_Q!BT11/1000000</f>
        <v>0</v>
      </c>
      <c r="BQ31" s="8">
        <f>Segments_Q!BU11/1000000</f>
        <v>0</v>
      </c>
      <c r="BR31" s="8">
        <f>Segments_Q!BV11/1000000</f>
        <v>0</v>
      </c>
      <c r="BS31" s="8">
        <f>Segments_Q!BW11/1000000</f>
        <v>0</v>
      </c>
      <c r="BT31" s="8">
        <f>Segments_Q!BX11/1000000</f>
        <v>0</v>
      </c>
      <c r="BU31" s="8">
        <f>Segments_Q!BY11/1000000</f>
        <v>0</v>
      </c>
      <c r="BV31" s="8">
        <f>Segments_Q!BZ11/1000000</f>
        <v>0</v>
      </c>
      <c r="BW31" s="8">
        <f>Segments_Q!CA11/1000000</f>
        <v>0</v>
      </c>
      <c r="BX31" s="8">
        <f>Segments_Q!CB11/1000000</f>
        <v>0</v>
      </c>
      <c r="BY31" s="8">
        <f>Segments_Q!CC11/1000000</f>
        <v>0</v>
      </c>
      <c r="BZ31" s="8">
        <f>Segments_Q!CD11/1000000</f>
        <v>0</v>
      </c>
      <c r="CA31" s="8">
        <f>Segments_Q!CE11/1000000</f>
        <v>0</v>
      </c>
    </row>
    <row r="32" spans="1:79" x14ac:dyDescent="0.35">
      <c r="A32" s="9" t="str">
        <f t="shared" si="2"/>
        <v>Alinma</v>
      </c>
      <c r="B32" s="9" t="str">
        <f>VLOOKUP(A32,References!$A$2:$B$11,2,FALSE)</f>
        <v>ALINMA AB Equity</v>
      </c>
      <c r="C32" s="9" t="str">
        <f t="shared" si="3"/>
        <v>NCBDs</v>
      </c>
      <c r="D32" s="9" t="s">
        <v>125</v>
      </c>
      <c r="E32" s="8" t="str">
        <f>_xll.BDH($B32,$D32,"CQ1 2010","","Dir=H","Per=Q","Days=A","Dts=H")</f>
        <v>#N/A Connection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</row>
    <row r="33" spans="1:79" x14ac:dyDescent="0.35">
      <c r="A33" s="9" t="str">
        <f t="shared" si="2"/>
        <v>Alinma</v>
      </c>
      <c r="B33" s="9" t="str">
        <f>VLOOKUP(A33,References!$A$2:$B$11,2,FALSE)</f>
        <v>ALINMA AB Equity</v>
      </c>
      <c r="C33" s="9" t="str">
        <f t="shared" si="3"/>
        <v>CBDs</v>
      </c>
      <c r="D33" s="9" t="s">
        <v>126</v>
      </c>
      <c r="E33" s="8" t="str">
        <f>_xll.BDH($B33,$D33,"CQ1 2010","","Dir=H","Per=Q","Days=A","Dts=H")</f>
        <v>#N/A Connection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</row>
    <row r="34" spans="1:79" x14ac:dyDescent="0.35">
      <c r="A34" s="9" t="str">
        <f t="shared" si="2"/>
        <v>Alinma</v>
      </c>
      <c r="B34" s="9" t="str">
        <f>VLOOKUP(A34,References!$A$2:$B$11,2,FALSE)</f>
        <v>ALINMA AB Equity</v>
      </c>
      <c r="C34" s="9" t="str">
        <f t="shared" si="3"/>
        <v>Total Deposits</v>
      </c>
      <c r="D34" s="9" t="s">
        <v>127</v>
      </c>
      <c r="E34" s="8" t="str">
        <f>_xll.BDH($B34,$D34,"CQ1 2010","","Dir=H","Per=Q","Days=A","Dts=H")</f>
        <v>#N/A Connection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</row>
    <row r="35" spans="1:79" x14ac:dyDescent="0.35">
      <c r="A35" s="9" t="str">
        <f t="shared" si="2"/>
        <v>Alinma</v>
      </c>
      <c r="B35" s="9" t="str">
        <f>VLOOKUP(A35,References!$A$2:$B$11,2,FALSE)</f>
        <v>ALINMA AB Equity</v>
      </c>
      <c r="C35" s="9" t="str">
        <f t="shared" si="3"/>
        <v>Short Term Debt</v>
      </c>
      <c r="D35" s="9" t="s">
        <v>128</v>
      </c>
      <c r="E35" s="8" t="str">
        <f>_xll.BDH($B35,$D35,"CQ1 2010","","Dir=H","Per=Q","Days=A","Dts=H")</f>
        <v>#N/A Connection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</row>
    <row r="36" spans="1:79" x14ac:dyDescent="0.35">
      <c r="A36" s="9" t="str">
        <f t="shared" si="2"/>
        <v>Alinma</v>
      </c>
      <c r="B36" s="9" t="str">
        <f>VLOOKUP(A36,References!$A$2:$B$11,2,FALSE)</f>
        <v>ALINMA AB Equity</v>
      </c>
      <c r="C36" s="9" t="str">
        <f t="shared" si="3"/>
        <v>Long Term Debt</v>
      </c>
      <c r="D36" s="9" t="s">
        <v>129</v>
      </c>
      <c r="E36" s="8" t="str">
        <f>_xll.BDH($B36,$D36,"CQ1 2010","","Dir=H","Per=Q","Days=A","Dts=H")</f>
        <v>#N/A Connection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</row>
    <row r="37" spans="1:79" x14ac:dyDescent="0.35">
      <c r="A37" s="9" t="str">
        <f t="shared" si="2"/>
        <v>Alinma</v>
      </c>
      <c r="B37" s="9" t="str">
        <f>VLOOKUP(A37,References!$A$2:$B$11,2,FALSE)</f>
        <v>ALINMA AB Equity</v>
      </c>
      <c r="C37" s="9" t="str">
        <f t="shared" si="3"/>
        <v>Total Liabilities</v>
      </c>
      <c r="D37" s="9" t="s">
        <v>130</v>
      </c>
      <c r="E37" s="8" t="str">
        <f>_xll.BDH($B37,$D37,"CQ1 2010","","Dir=H","Per=Q","Days=A","Dts=H")</f>
        <v>#N/A Connection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</row>
    <row r="38" spans="1:79" x14ac:dyDescent="0.35">
      <c r="A38" s="9" t="str">
        <f t="shared" si="2"/>
        <v>Alinma</v>
      </c>
      <c r="B38" s="9"/>
      <c r="C38" s="9" t="str">
        <f t="shared" si="3"/>
        <v xml:space="preserve">Retail Liabilities </v>
      </c>
      <c r="D38" s="9"/>
      <c r="E38" s="8">
        <f>Segments_Q!I12/1000000</f>
        <v>1544.48</v>
      </c>
      <c r="F38" s="8">
        <f>Segments_Q!J12/1000000</f>
        <v>3548.5169999999998</v>
      </c>
      <c r="G38" s="8">
        <f>Segments_Q!K12/1000000</f>
        <v>4282.3249999999998</v>
      </c>
      <c r="H38" s="8">
        <f>Segments_Q!L12/1000000</f>
        <v>4378.0429999999997</v>
      </c>
      <c r="I38" s="8">
        <f>Segments_Q!M12/1000000</f>
        <v>6670.0659999999998</v>
      </c>
      <c r="J38" s="8">
        <f>Segments_Q!N12/1000000</f>
        <v>7149.14</v>
      </c>
      <c r="K38" s="8">
        <f>Segments_Q!O12/1000000</f>
        <v>7941</v>
      </c>
      <c r="L38" s="8">
        <f>Segments_Q!P12/1000000</f>
        <v>10226.978999999999</v>
      </c>
      <c r="M38" s="8">
        <f>Segments_Q!Q12/1000000</f>
        <v>11475.075000000001</v>
      </c>
      <c r="N38" s="8">
        <f>Segments_Q!R12/1000000</f>
        <v>14775.129000000001</v>
      </c>
      <c r="O38" s="8">
        <f>Segments_Q!S12/1000000</f>
        <v>16110.032999999999</v>
      </c>
      <c r="P38" s="8">
        <f>Segments_Q!T12/1000000</f>
        <v>15067.028</v>
      </c>
      <c r="Q38" s="8">
        <f>Segments_Q!U12/1000000</f>
        <v>17707.833999999999</v>
      </c>
      <c r="R38" s="8">
        <f>Segments_Q!V12/1000000</f>
        <v>18912.524000000001</v>
      </c>
      <c r="S38" s="8">
        <f>Segments_Q!W12/1000000</f>
        <v>20879.589</v>
      </c>
      <c r="T38" s="8">
        <f>Segments_Q!X12/1000000</f>
        <v>25238.662</v>
      </c>
      <c r="U38" s="8">
        <f>Segments_Q!Y12/1000000</f>
        <v>28723.93</v>
      </c>
      <c r="V38" s="8">
        <f>Segments_Q!Z12/1000000</f>
        <v>33766.298999999999</v>
      </c>
      <c r="W38" s="8">
        <f>Segments_Q!AA12/1000000</f>
        <v>37830.078000000001</v>
      </c>
      <c r="X38" s="8">
        <f>Segments_Q!AB12/1000000</f>
        <v>37451.678</v>
      </c>
      <c r="Y38" s="8">
        <f>Segments_Q!AC12/1000000</f>
        <v>42238.807000000001</v>
      </c>
      <c r="Z38" s="8">
        <f>Segments_Q!AD12/1000000</f>
        <v>42889.86</v>
      </c>
      <c r="AA38" s="8">
        <f>Segments_Q!AE12/1000000</f>
        <v>38600.228000000003</v>
      </c>
      <c r="AB38" s="8">
        <f>Segments_Q!AF12/1000000</f>
        <v>41940.849000000002</v>
      </c>
      <c r="AC38" s="8">
        <f>Segments_Q!AG12/1000000</f>
        <v>42534.288</v>
      </c>
      <c r="AD38" s="8">
        <f>Segments_Q!AH12/1000000</f>
        <v>46119.031000000003</v>
      </c>
      <c r="AE38" s="8">
        <f>Segments_Q!AI12/1000000</f>
        <v>45767.658000000003</v>
      </c>
      <c r="AF38" s="8">
        <f>Segments_Q!AJ12/1000000</f>
        <v>50956.498</v>
      </c>
      <c r="AG38" s="8">
        <f>Segments_Q!AK12/1000000</f>
        <v>54066.006999999998</v>
      </c>
      <c r="AH38" s="8">
        <f>Segments_Q!AL12/1000000</f>
        <v>54741.911999999997</v>
      </c>
      <c r="AI38" s="8">
        <f>Segments_Q!AM12/1000000</f>
        <v>55781.03</v>
      </c>
      <c r="AJ38" s="8">
        <f>Segments_Q!AN12/1000000</f>
        <v>59482.498</v>
      </c>
      <c r="AK38" s="8">
        <f>Segments_Q!AO12/1000000</f>
        <v>57804.697</v>
      </c>
      <c r="AL38" s="8">
        <f>Segments_Q!AP12/1000000</f>
        <v>61370.999000000003</v>
      </c>
      <c r="AM38" s="8">
        <f>Segments_Q!AQ12/1000000</f>
        <v>57222.555</v>
      </c>
      <c r="AN38" s="8">
        <f>Segments_Q!AR12/1000000</f>
        <v>68596.428</v>
      </c>
      <c r="AO38" s="8">
        <f>Segments_Q!AS12/1000000</f>
        <v>73822.603000000003</v>
      </c>
      <c r="AP38" s="8">
        <f>Segments_Q!AT12/1000000</f>
        <v>71738.428</v>
      </c>
      <c r="AQ38" s="8">
        <f>Segments_Q!AU12/1000000</f>
        <v>77373.796000000002</v>
      </c>
      <c r="AR38" s="8">
        <f>Segments_Q!AV12/1000000</f>
        <v>74389.387000000002</v>
      </c>
      <c r="AS38" s="8">
        <f>Segments_Q!AW12/1000000</f>
        <v>77841.933999999994</v>
      </c>
      <c r="AT38" s="8">
        <f>Segments_Q!AX12/1000000</f>
        <v>80331.577000000005</v>
      </c>
      <c r="AU38" s="8">
        <f>Segments_Q!AY12/1000000</f>
        <v>77269.463000000003</v>
      </c>
      <c r="AV38" s="8">
        <f>Segments_Q!AZ12/1000000</f>
        <v>83341.975999999995</v>
      </c>
      <c r="AW38" s="8">
        <f>Segments_Q!BA12/1000000</f>
        <v>83480.675000000003</v>
      </c>
      <c r="AX38" s="8">
        <f>Segments_Q!BB12/1000000</f>
        <v>86514.57</v>
      </c>
      <c r="AY38" s="8">
        <f>Segments_Q!BC12/1000000</f>
        <v>77324.073999999993</v>
      </c>
      <c r="AZ38" s="8">
        <f>Segments_Q!BD12/1000000</f>
        <v>81503.710999999996</v>
      </c>
      <c r="BA38" s="8">
        <f>Segments_Q!BE12/1000000</f>
        <v>90985.222999999998</v>
      </c>
      <c r="BB38" s="8">
        <f>Segments_Q!BF12/1000000</f>
        <v>91974.808000000005</v>
      </c>
      <c r="BC38" s="8">
        <f>Segments_Q!BG12/1000000</f>
        <v>91113.635999999999</v>
      </c>
      <c r="BD38" s="8">
        <f>Segments_Q!BH12/1000000</f>
        <v>97108.721000000005</v>
      </c>
      <c r="BE38" s="8">
        <f>Segments_Q!BI12/1000000</f>
        <v>102117.9</v>
      </c>
      <c r="BF38" s="8">
        <f>Segments_Q!BJ12/1000000</f>
        <v>112048.82399999999</v>
      </c>
      <c r="BG38" s="8">
        <f>Segments_Q!BK12/1000000</f>
        <v>118200.523</v>
      </c>
      <c r="BH38" s="8">
        <f>Segments_Q!BL12/1000000</f>
        <v>0</v>
      </c>
      <c r="BI38" s="8">
        <f>Segments_Q!BM12/1000000</f>
        <v>0</v>
      </c>
      <c r="BJ38" s="8">
        <f>Segments_Q!BN12/1000000</f>
        <v>0</v>
      </c>
      <c r="BK38" s="8">
        <f>Segments_Q!BO12/1000000</f>
        <v>0</v>
      </c>
      <c r="BL38" s="8">
        <f>Segments_Q!BP12/1000000</f>
        <v>0</v>
      </c>
      <c r="BM38" s="8">
        <f>Segments_Q!BQ12/1000000</f>
        <v>0</v>
      </c>
      <c r="BN38" s="8">
        <f>Segments_Q!BR12/1000000</f>
        <v>0</v>
      </c>
      <c r="BO38" s="8">
        <f>Segments_Q!BS12/1000000</f>
        <v>0</v>
      </c>
      <c r="BP38" s="8">
        <f>Segments_Q!BT12/1000000</f>
        <v>0</v>
      </c>
      <c r="BQ38" s="8">
        <f>Segments_Q!BU12/1000000</f>
        <v>0</v>
      </c>
      <c r="BR38" s="8">
        <f>Segments_Q!BV12/1000000</f>
        <v>0</v>
      </c>
      <c r="BS38" s="8">
        <f>Segments_Q!BW12/1000000</f>
        <v>0</v>
      </c>
      <c r="BT38" s="8">
        <f>Segments_Q!BX12/1000000</f>
        <v>0</v>
      </c>
      <c r="BU38" s="8">
        <f>Segments_Q!BY12/1000000</f>
        <v>0</v>
      </c>
      <c r="BV38" s="8">
        <f>Segments_Q!BZ12/1000000</f>
        <v>0</v>
      </c>
      <c r="BW38" s="8">
        <f>Segments_Q!CA12/1000000</f>
        <v>0</v>
      </c>
      <c r="BX38" s="8">
        <f>Segments_Q!CB12/1000000</f>
        <v>0</v>
      </c>
      <c r="BY38" s="8">
        <f>Segments_Q!CC12/1000000</f>
        <v>0</v>
      </c>
      <c r="BZ38" s="8">
        <f>Segments_Q!CD12/1000000</f>
        <v>0</v>
      </c>
      <c r="CA38" s="8">
        <f>Segments_Q!CE12/1000000</f>
        <v>0</v>
      </c>
    </row>
    <row r="39" spans="1:79" x14ac:dyDescent="0.35">
      <c r="A39" s="9" t="str">
        <f t="shared" si="2"/>
        <v>Alinma</v>
      </c>
      <c r="B39" s="9"/>
      <c r="C39" s="9" t="str">
        <f t="shared" si="3"/>
        <v xml:space="preserve">Wholesale Liabilities </v>
      </c>
      <c r="D39" s="9"/>
      <c r="E39" s="8">
        <f>Segments_Q!I13/1000000</f>
        <v>1199.3820000000001</v>
      </c>
      <c r="F39" s="8">
        <f>Segments_Q!J13/1000000</f>
        <v>1799.8019999999999</v>
      </c>
      <c r="G39" s="8">
        <f>Segments_Q!K13/1000000</f>
        <v>1585.72</v>
      </c>
      <c r="H39" s="8">
        <f>Segments_Q!L13/1000000</f>
        <v>1653.9649999999999</v>
      </c>
      <c r="I39" s="8">
        <f>Segments_Q!M13/1000000</f>
        <v>2278.9470000000001</v>
      </c>
      <c r="J39" s="8">
        <f>Segments_Q!N13/1000000</f>
        <v>3178.1909999999998</v>
      </c>
      <c r="K39" s="8">
        <f>Segments_Q!O13/1000000</f>
        <v>4673.22</v>
      </c>
      <c r="L39" s="8">
        <f>Segments_Q!P13/1000000</f>
        <v>3558.1909999999998</v>
      </c>
      <c r="M39" s="8">
        <f>Segments_Q!Q13/1000000</f>
        <v>4941.3580000000002</v>
      </c>
      <c r="N39" s="8">
        <f>Segments_Q!R13/1000000</f>
        <v>4377.2460000000001</v>
      </c>
      <c r="O39" s="8">
        <f>Segments_Q!S13/1000000</f>
        <v>4819.2430000000004</v>
      </c>
      <c r="P39" s="8">
        <f>Segments_Q!T13/1000000</f>
        <v>11263.755999999999</v>
      </c>
      <c r="Q39" s="8">
        <f>Segments_Q!U13/1000000</f>
        <v>9786.8459999999995</v>
      </c>
      <c r="R39" s="8">
        <f>Segments_Q!V13/1000000</f>
        <v>8740.5589999999993</v>
      </c>
      <c r="S39" s="8">
        <f>Segments_Q!W13/1000000</f>
        <v>7076.1710000000003</v>
      </c>
      <c r="T39" s="8">
        <f>Segments_Q!X13/1000000</f>
        <v>6464.6710000000003</v>
      </c>
      <c r="U39" s="8">
        <f>Segments_Q!Y13/1000000</f>
        <v>7683.817</v>
      </c>
      <c r="V39" s="8">
        <f>Segments_Q!Z13/1000000</f>
        <v>6577.68</v>
      </c>
      <c r="W39" s="8">
        <f>Segments_Q!AA13/1000000</f>
        <v>5046.5290000000005</v>
      </c>
      <c r="X39" s="8">
        <f>Segments_Q!AB13/1000000</f>
        <v>6874.5659999999998</v>
      </c>
      <c r="Y39" s="8">
        <f>Segments_Q!AC13/1000000</f>
        <v>5532.0439999999999</v>
      </c>
      <c r="Z39" s="8">
        <f>Segments_Q!AD13/1000000</f>
        <v>5970.7730000000001</v>
      </c>
      <c r="AA39" s="8">
        <f>Segments_Q!AE13/1000000</f>
        <v>6760.07</v>
      </c>
      <c r="AB39" s="8">
        <f>Segments_Q!AF13/1000000</f>
        <v>6656.0169999999998</v>
      </c>
      <c r="AC39" s="8">
        <f>Segments_Q!AG13/1000000</f>
        <v>8166.8620000000001</v>
      </c>
      <c r="AD39" s="8">
        <f>Segments_Q!AH13/1000000</f>
        <v>8163.56</v>
      </c>
      <c r="AE39" s="8">
        <f>Segments_Q!AI13/1000000</f>
        <v>7233.0529999999999</v>
      </c>
      <c r="AF39" s="8">
        <f>Segments_Q!AJ13/1000000</f>
        <v>8181.9610000000002</v>
      </c>
      <c r="AG39" s="8">
        <f>Segments_Q!AK13/1000000</f>
        <v>7459.241</v>
      </c>
      <c r="AH39" s="8">
        <f>Segments_Q!AL13/1000000</f>
        <v>9616.8289999999997</v>
      </c>
      <c r="AI39" s="8">
        <f>Segments_Q!AM13/1000000</f>
        <v>9910.8549999999996</v>
      </c>
      <c r="AJ39" s="8">
        <f>Segments_Q!AN13/1000000</f>
        <v>9165.6949999999997</v>
      </c>
      <c r="AK39" s="8">
        <f>Segments_Q!AO13/1000000</f>
        <v>9956.6170000000002</v>
      </c>
      <c r="AL39" s="8">
        <f>Segments_Q!AP13/1000000</f>
        <v>9320.1810000000005</v>
      </c>
      <c r="AM39" s="8">
        <f>Segments_Q!AQ13/1000000</f>
        <v>9110.3549999999996</v>
      </c>
      <c r="AN39" s="8">
        <f>Segments_Q!AR13/1000000</f>
        <v>6352.4960000000001</v>
      </c>
      <c r="AO39" s="8">
        <f>Segments_Q!AS13/1000000</f>
        <v>6367.0770000000002</v>
      </c>
      <c r="AP39" s="8">
        <f>Segments_Q!AT13/1000000</f>
        <v>8308.0120000000006</v>
      </c>
      <c r="AQ39" s="8">
        <f>Segments_Q!AU13/1000000</f>
        <v>8854.7579999999998</v>
      </c>
      <c r="AR39" s="8">
        <f>Segments_Q!AV13/1000000</f>
        <v>7043.8289999999997</v>
      </c>
      <c r="AS39" s="8">
        <f>Segments_Q!AW13/1000000</f>
        <v>5659.0050000000001</v>
      </c>
      <c r="AT39" s="8">
        <f>Segments_Q!AX13/1000000</f>
        <v>6205.7719999999999</v>
      </c>
      <c r="AU39" s="8">
        <f>Segments_Q!AY13/1000000</f>
        <v>5052.9359999999997</v>
      </c>
      <c r="AV39" s="8">
        <f>Segments_Q!AZ13/1000000</f>
        <v>5182.9660000000003</v>
      </c>
      <c r="AW39" s="8">
        <f>Segments_Q!BA13/1000000</f>
        <v>6697.9880000000003</v>
      </c>
      <c r="AX39" s="8">
        <f>Segments_Q!BB13/1000000</f>
        <v>18985.834999999999</v>
      </c>
      <c r="AY39" s="8">
        <f>Segments_Q!BC13/1000000</f>
        <v>21405.383999999998</v>
      </c>
      <c r="AZ39" s="8">
        <f>Segments_Q!BD13/1000000</f>
        <v>23727.274000000001</v>
      </c>
      <c r="BA39" s="8">
        <f>Segments_Q!BE13/1000000</f>
        <v>20604.397000000001</v>
      </c>
      <c r="BB39" s="8">
        <f>Segments_Q!BF13/1000000</f>
        <v>24365.657999999999</v>
      </c>
      <c r="BC39" s="8">
        <f>Segments_Q!BG13/1000000</f>
        <v>23653.228999999999</v>
      </c>
      <c r="BD39" s="8">
        <f>Segments_Q!BH13/1000000</f>
        <v>23711.602999999999</v>
      </c>
      <c r="BE39" s="8">
        <f>Segments_Q!BI13/1000000</f>
        <v>28417.179</v>
      </c>
      <c r="BF39" s="8">
        <f>Segments_Q!BJ13/1000000</f>
        <v>38597.688000000002</v>
      </c>
      <c r="BG39" s="8">
        <f>Segments_Q!BK13/1000000</f>
        <v>27604.445</v>
      </c>
      <c r="BH39" s="8">
        <f>Segments_Q!BL13/1000000</f>
        <v>0</v>
      </c>
      <c r="BI39" s="8">
        <f>Segments_Q!BM13/1000000</f>
        <v>0</v>
      </c>
      <c r="BJ39" s="8">
        <f>Segments_Q!BN13/1000000</f>
        <v>0</v>
      </c>
      <c r="BK39" s="8">
        <f>Segments_Q!BO13/1000000</f>
        <v>0</v>
      </c>
      <c r="BL39" s="8">
        <f>Segments_Q!BP13/1000000</f>
        <v>0</v>
      </c>
      <c r="BM39" s="8">
        <f>Segments_Q!BQ13/1000000</f>
        <v>0</v>
      </c>
      <c r="BN39" s="8">
        <f>Segments_Q!BR13/1000000</f>
        <v>0</v>
      </c>
      <c r="BO39" s="8">
        <f>Segments_Q!BS13/1000000</f>
        <v>0</v>
      </c>
      <c r="BP39" s="8">
        <f>Segments_Q!BT13/1000000</f>
        <v>0</v>
      </c>
      <c r="BQ39" s="8">
        <f>Segments_Q!BU13/1000000</f>
        <v>0</v>
      </c>
      <c r="BR39" s="8">
        <f>Segments_Q!BV13/1000000</f>
        <v>0</v>
      </c>
      <c r="BS39" s="8">
        <f>Segments_Q!BW13/1000000</f>
        <v>0</v>
      </c>
      <c r="BT39" s="8">
        <f>Segments_Q!BX13/1000000</f>
        <v>0</v>
      </c>
      <c r="BU39" s="8">
        <f>Segments_Q!BY13/1000000</f>
        <v>0</v>
      </c>
      <c r="BV39" s="8">
        <f>Segments_Q!BZ13/1000000</f>
        <v>0</v>
      </c>
      <c r="BW39" s="8">
        <f>Segments_Q!CA13/1000000</f>
        <v>0</v>
      </c>
      <c r="BX39" s="8">
        <f>Segments_Q!CB13/1000000</f>
        <v>0</v>
      </c>
      <c r="BY39" s="8">
        <f>Segments_Q!CC13/1000000</f>
        <v>0</v>
      </c>
      <c r="BZ39" s="8">
        <f>Segments_Q!CD13/1000000</f>
        <v>0</v>
      </c>
      <c r="CA39" s="8">
        <f>Segments_Q!CE13/1000000</f>
        <v>0</v>
      </c>
    </row>
    <row r="40" spans="1:79" x14ac:dyDescent="0.35">
      <c r="A40" s="9" t="str">
        <f t="shared" si="2"/>
        <v>Alinma</v>
      </c>
      <c r="B40" s="9" t="str">
        <f>VLOOKUP(A40,References!$A$2:$B$11,2,FALSE)</f>
        <v>ALINMA AB Equity</v>
      </c>
      <c r="C40" s="9" t="str">
        <f t="shared" si="3"/>
        <v>Retained Earnings</v>
      </c>
      <c r="D40" s="9" t="s">
        <v>131</v>
      </c>
      <c r="E40" s="8" t="str">
        <f>_xll.BDH($B40,$D40,"CQ1 2010","","Dir=H","Per=Q","Days=A","Dts=H")</f>
        <v>#N/A Connection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</row>
    <row r="41" spans="1:79" x14ac:dyDescent="0.35">
      <c r="A41" s="10" t="str">
        <f t="shared" si="2"/>
        <v>Alinma</v>
      </c>
      <c r="B41" s="10" t="str">
        <f>VLOOKUP(A41,References!$A$2:$B$11,2,FALSE)</f>
        <v>ALINMA AB Equity</v>
      </c>
      <c r="C41" s="9" t="str">
        <f t="shared" si="3"/>
        <v>Total Equity</v>
      </c>
      <c r="D41" s="10" t="s">
        <v>132</v>
      </c>
      <c r="E41" s="11" t="str">
        <f>_xll.BDH($B41,$D41,"CQ1 2010","","Dir=H","Per=Q","Days=A","Dts=H")</f>
        <v>#N/A Connection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</row>
    <row r="42" spans="1:79" x14ac:dyDescent="0.35">
      <c r="A42" s="6" t="s">
        <v>17</v>
      </c>
      <c r="B42" s="6" t="str">
        <f>VLOOKUP(A42,References!$A$2:$B$11,2,FALSE)</f>
        <v>SABB AB Equity</v>
      </c>
      <c r="C42" s="6" t="str">
        <f t="shared" ref="C42:C49" si="4">C22</f>
        <v>Cash and Cash Equivalents</v>
      </c>
      <c r="D42" s="6" t="s">
        <v>117</v>
      </c>
      <c r="E42" s="8" t="str">
        <f>_xll.BDH($B42,$D42,"CQ1 2010","","Dir=H","Per=Q","Days=A","Dts=H")</f>
        <v>#N/A Connection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</row>
    <row r="43" spans="1:79" x14ac:dyDescent="0.35">
      <c r="A43" s="6" t="str">
        <f>A42</f>
        <v>SABB</v>
      </c>
      <c r="B43" s="6" t="str">
        <f>VLOOKUP(A43,References!$A$2:$B$11,2,FALSE)</f>
        <v>SABB AB Equity</v>
      </c>
      <c r="C43" s="6" t="str">
        <f t="shared" si="4"/>
        <v>ST And LT Investments</v>
      </c>
      <c r="D43" s="6" t="s">
        <v>118</v>
      </c>
      <c r="E43" s="8" t="str">
        <f>_xll.BDH($B43,$D43,"CQ1 2010","","Dir=H","Per=Q","Days=A","Dts=H")</f>
        <v>#N/A Connection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</row>
    <row r="44" spans="1:79" x14ac:dyDescent="0.35">
      <c r="A44" s="6" t="str">
        <f t="shared" ref="A44:A61" si="5">A43</f>
        <v>SABB</v>
      </c>
      <c r="B44" s="6" t="str">
        <f>VLOOKUP(A44,References!$A$2:$B$11,2,FALSE)</f>
        <v>SABB AB Equity</v>
      </c>
      <c r="C44" s="6" t="str">
        <f t="shared" si="4"/>
        <v>Total Commercial Loans</v>
      </c>
      <c r="D44" s="6" t="s">
        <v>119</v>
      </c>
      <c r="E44" s="8" t="str">
        <f>_xll.BDH($B44,$D44,"CQ1 2010","","Dir=H","Per=Q","Days=A","Dts=H")</f>
        <v>#N/A Connection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</row>
    <row r="45" spans="1:79" x14ac:dyDescent="0.35">
      <c r="A45" s="6" t="str">
        <f t="shared" si="5"/>
        <v>SABB</v>
      </c>
      <c r="B45" s="6" t="str">
        <f>VLOOKUP(A45,References!$A$2:$B$11,2,FALSE)</f>
        <v>SABB AB Equity</v>
      </c>
      <c r="C45" s="6" t="str">
        <f t="shared" si="4"/>
        <v>Total Consumer Loans</v>
      </c>
      <c r="D45" s="6" t="s">
        <v>120</v>
      </c>
      <c r="E45" s="8" t="str">
        <f>_xll.BDH($B45,$D45,"CQ1 2010","","Dir=H","Per=Q","Days=A","Dts=H")</f>
        <v>#N/A Connection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</row>
    <row r="46" spans="1:79" x14ac:dyDescent="0.35">
      <c r="A46" s="6" t="str">
        <f t="shared" si="5"/>
        <v>SABB</v>
      </c>
      <c r="B46" s="6" t="str">
        <f>VLOOKUP(A46,References!$A$2:$B$11,2,FALSE)</f>
        <v>SABB AB Equity</v>
      </c>
      <c r="C46" s="6" t="str">
        <f t="shared" si="4"/>
        <v>Total Loans</v>
      </c>
      <c r="D46" s="6" t="s">
        <v>121</v>
      </c>
      <c r="E46" s="8" t="str">
        <f>_xll.BDH($B46,$D46,"CQ1 2010","","Dir=H","Per=Q","Days=A","Dts=H")</f>
        <v>#N/A Connection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</row>
    <row r="47" spans="1:79" x14ac:dyDescent="0.35">
      <c r="A47" s="6" t="str">
        <f t="shared" si="5"/>
        <v>SABB</v>
      </c>
      <c r="B47" s="6" t="str">
        <f>VLOOKUP(A47,References!$A$2:$B$11,2,FALSE)</f>
        <v>SABB AB Equity</v>
      </c>
      <c r="C47" s="6" t="str">
        <f t="shared" si="4"/>
        <v>Reserve for Loan Losses</v>
      </c>
      <c r="D47" s="6" t="s">
        <v>122</v>
      </c>
      <c r="E47" s="8" t="str">
        <f>_xll.BDH($B47,$D47,"CQ1 2010","","Dir=H","Per=Q","Days=A","Dts=H")</f>
        <v>#N/A Connection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</row>
    <row r="48" spans="1:79" x14ac:dyDescent="0.35">
      <c r="A48" s="6" t="str">
        <f t="shared" si="5"/>
        <v>SABB</v>
      </c>
      <c r="B48" s="6" t="str">
        <f>VLOOKUP(A48,References!$A$2:$B$11,2,FALSE)</f>
        <v>SABB AB Equity</v>
      </c>
      <c r="C48" s="6" t="str">
        <f t="shared" si="4"/>
        <v>Net Loans</v>
      </c>
      <c r="D48" s="6" t="s">
        <v>123</v>
      </c>
      <c r="E48" s="8" t="str">
        <f>_xll.BDH($B48,$D48,"CQ1 2010","","Dir=H","Per=Q","Days=A","Dts=H")</f>
        <v>#N/A Connection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</row>
    <row r="49" spans="1:79" x14ac:dyDescent="0.35">
      <c r="A49" s="6" t="str">
        <f t="shared" si="5"/>
        <v>SABB</v>
      </c>
      <c r="B49" s="6" t="str">
        <f>VLOOKUP(A49,References!$A$2:$B$11,2,FALSE)</f>
        <v>SABB AB Equity</v>
      </c>
      <c r="C49" s="6" t="str">
        <f t="shared" si="4"/>
        <v>Total Assets</v>
      </c>
      <c r="D49" s="6" t="s">
        <v>124</v>
      </c>
      <c r="E49" s="8" t="str">
        <f>_xll.BDH($B49,$D49,"CQ1 2010","","Dir=H","Per=Q","Days=A","Dts=H")</f>
        <v>#N/A Connection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</row>
    <row r="50" spans="1:79" x14ac:dyDescent="0.35">
      <c r="A50" s="6" t="str">
        <f t="shared" si="5"/>
        <v>SABB</v>
      </c>
      <c r="B50" s="6"/>
      <c r="C50" s="6" t="str">
        <f t="shared" ref="C50:C61" si="6">C30</f>
        <v>Retail Assets</v>
      </c>
      <c r="D50" s="6"/>
      <c r="E50" s="8">
        <f>Segments_Q!I16/1000000</f>
        <v>20971.05</v>
      </c>
      <c r="F50" s="8">
        <f>Segments_Q!J16/1000000</f>
        <v>20551.377</v>
      </c>
      <c r="G50" s="8">
        <f>Segments_Q!K16/1000000</f>
        <v>20859.595000000001</v>
      </c>
      <c r="H50" s="8">
        <f>Segments_Q!L16/1000000</f>
        <v>20513.312000000002</v>
      </c>
      <c r="I50" s="8">
        <f>Segments_Q!M16/1000000</f>
        <v>21533.260999999999</v>
      </c>
      <c r="J50" s="8">
        <f>Segments_Q!N16/1000000</f>
        <v>20913.494999999999</v>
      </c>
      <c r="K50" s="8">
        <f>Segments_Q!O16/1000000</f>
        <v>20825.587</v>
      </c>
      <c r="L50" s="8">
        <f>Segments_Q!P16/1000000</f>
        <v>21521.146000000001</v>
      </c>
      <c r="M50" s="8">
        <f>Segments_Q!Q16/1000000</f>
        <v>23136.134999999998</v>
      </c>
      <c r="N50" s="8">
        <f>Segments_Q!R16/1000000</f>
        <v>24151.116999999998</v>
      </c>
      <c r="O50" s="8">
        <f>Segments_Q!S16/1000000</f>
        <v>25267.013999999999</v>
      </c>
      <c r="P50" s="8">
        <f>Segments_Q!T16/1000000</f>
        <v>26571.636999999999</v>
      </c>
      <c r="Q50" s="8">
        <f>Segments_Q!U16/1000000</f>
        <v>30089.284</v>
      </c>
      <c r="R50" s="8">
        <f>Segments_Q!V16/1000000</f>
        <v>31440.782999999999</v>
      </c>
      <c r="S50" s="8">
        <f>Segments_Q!W16/1000000</f>
        <v>33315.493999999999</v>
      </c>
      <c r="T50" s="8">
        <f>Segments_Q!X16/1000000</f>
        <v>33585.038999999997</v>
      </c>
      <c r="U50" s="8">
        <f>Segments_Q!Y16/1000000</f>
        <v>34030.269999999997</v>
      </c>
      <c r="V50" s="8">
        <f>Segments_Q!Z16/1000000</f>
        <v>34963.642</v>
      </c>
      <c r="W50" s="8">
        <f>Segments_Q!AA16/1000000</f>
        <v>36651.847000000002</v>
      </c>
      <c r="X50" s="8">
        <f>Segments_Q!AB16/1000000</f>
        <v>35455.550999999999</v>
      </c>
      <c r="Y50" s="8">
        <f>Segments_Q!AC16/1000000</f>
        <v>35696.142999999996</v>
      </c>
      <c r="Z50" s="8">
        <f>Segments_Q!AD16/1000000</f>
        <v>34803.423999999999</v>
      </c>
      <c r="AA50" s="8">
        <f>Segments_Q!AE16/1000000</f>
        <v>35492.461000000003</v>
      </c>
      <c r="AB50" s="8">
        <f>Segments_Q!AF16/1000000</f>
        <v>33000.076999999997</v>
      </c>
      <c r="AC50" s="8">
        <f>Segments_Q!AG16/1000000</f>
        <v>34140.875</v>
      </c>
      <c r="AD50" s="8">
        <f>Segments_Q!AH16/1000000</f>
        <v>34346.188999999998</v>
      </c>
      <c r="AE50" s="8">
        <f>Segments_Q!AI16/1000000</f>
        <v>33456.264000000003</v>
      </c>
      <c r="AF50" s="8">
        <f>Segments_Q!AJ16/1000000</f>
        <v>31557.936000000002</v>
      </c>
      <c r="AG50" s="8">
        <f>Segments_Q!AK16/1000000</f>
        <v>30698.395</v>
      </c>
      <c r="AH50" s="8">
        <f>Segments_Q!AL16/1000000</f>
        <v>29958.973000000002</v>
      </c>
      <c r="AI50" s="8">
        <f>Segments_Q!AM16/1000000</f>
        <v>28850.037</v>
      </c>
      <c r="AJ50" s="8">
        <f>Segments_Q!AN16/1000000</f>
        <v>27728.04</v>
      </c>
      <c r="AK50" s="8">
        <f>Segments_Q!AO16/1000000</f>
        <v>26499.321</v>
      </c>
      <c r="AL50" s="8">
        <f>Segments_Q!AP16/1000000</f>
        <v>27002.741000000002</v>
      </c>
      <c r="AM50" s="8">
        <f>Segments_Q!AQ16/1000000</f>
        <v>26342.598999999998</v>
      </c>
      <c r="AN50" s="8">
        <f>Segments_Q!AR16/1000000</f>
        <v>25890.11</v>
      </c>
      <c r="AO50" s="8">
        <f>Segments_Q!AS16/1000000</f>
        <v>26093.705000000002</v>
      </c>
      <c r="AP50" s="8">
        <f>Segments_Q!AT16/1000000</f>
        <v>46216.771999999997</v>
      </c>
      <c r="AQ50" s="8">
        <f>Segments_Q!AU16/1000000</f>
        <v>47793.226000000002</v>
      </c>
      <c r="AR50" s="8">
        <f>Segments_Q!AV16/1000000</f>
        <v>48153.527000000002</v>
      </c>
      <c r="AS50" s="8">
        <f>Segments_Q!AW16/1000000</f>
        <v>47202.478000000003</v>
      </c>
      <c r="AT50" s="8">
        <f>Segments_Q!AX16/1000000</f>
        <v>46418.404000000002</v>
      </c>
      <c r="AU50" s="8">
        <f>Segments_Q!AY16/1000000</f>
        <v>46542.05</v>
      </c>
      <c r="AV50" s="8">
        <f>Segments_Q!AZ16/1000000</f>
        <v>46051.535000000003</v>
      </c>
      <c r="AW50" s="8">
        <f>Segments_Q!BA16/1000000</f>
        <v>46319.413999999997</v>
      </c>
      <c r="AX50" s="8">
        <f>Segments_Q!BB16/1000000</f>
        <v>47201.411999999997</v>
      </c>
      <c r="AY50" s="8">
        <f>Segments_Q!BC16/1000000</f>
        <v>48114.855000000003</v>
      </c>
      <c r="AZ50" s="8">
        <f>Segments_Q!BD16/1000000</f>
        <v>49389.856</v>
      </c>
      <c r="BA50" s="8">
        <f>Segments_Q!BE16/1000000</f>
        <v>52378.148000000001</v>
      </c>
      <c r="BB50" s="8">
        <f>Segments_Q!BF16/1000000</f>
        <v>53404.822999999997</v>
      </c>
      <c r="BC50" s="8">
        <f>Segments_Q!BG16/1000000</f>
        <v>54314.834000000003</v>
      </c>
      <c r="BD50" s="8">
        <f>Segments_Q!BH16/1000000</f>
        <v>54775.262999999999</v>
      </c>
      <c r="BE50" s="8">
        <f>Segments_Q!BI16/1000000</f>
        <v>56282.205000000002</v>
      </c>
      <c r="BF50" s="8">
        <f>Segments_Q!BJ16/1000000</f>
        <v>57598.061000000002</v>
      </c>
      <c r="BG50" s="8">
        <f>Segments_Q!BK16/1000000</f>
        <v>59642.067999999999</v>
      </c>
      <c r="BH50" s="8">
        <f>Segments_Q!BL16/1000000</f>
        <v>0</v>
      </c>
      <c r="BI50" s="8">
        <f>Segments_Q!BM16/1000000</f>
        <v>0</v>
      </c>
      <c r="BJ50" s="8">
        <f>Segments_Q!BN16/1000000</f>
        <v>0</v>
      </c>
      <c r="BK50" s="8">
        <f>Segments_Q!BO16/1000000</f>
        <v>0</v>
      </c>
      <c r="BL50" s="8">
        <f>Segments_Q!BP16/1000000</f>
        <v>0</v>
      </c>
      <c r="BM50" s="8">
        <f>Segments_Q!BQ16/1000000</f>
        <v>0</v>
      </c>
      <c r="BN50" s="8">
        <f>Segments_Q!BR16/1000000</f>
        <v>0</v>
      </c>
      <c r="BO50" s="8">
        <f>Segments_Q!BS16/1000000</f>
        <v>0</v>
      </c>
      <c r="BP50" s="8">
        <f>Segments_Q!BT16/1000000</f>
        <v>0</v>
      </c>
      <c r="BQ50" s="8">
        <f>Segments_Q!BU16/1000000</f>
        <v>0</v>
      </c>
      <c r="BR50" s="8">
        <f>Segments_Q!BV16/1000000</f>
        <v>0</v>
      </c>
      <c r="BS50" s="8">
        <f>Segments_Q!BW16/1000000</f>
        <v>0</v>
      </c>
      <c r="BT50" s="8">
        <f>Segments_Q!BX16/1000000</f>
        <v>0</v>
      </c>
      <c r="BU50" s="8">
        <f>Segments_Q!BY16/1000000</f>
        <v>0</v>
      </c>
      <c r="BV50" s="8">
        <f>Segments_Q!BZ16/1000000</f>
        <v>0</v>
      </c>
      <c r="BW50" s="8">
        <f>Segments_Q!CA16/1000000</f>
        <v>0</v>
      </c>
      <c r="BX50" s="8">
        <f>Segments_Q!CB16/1000000</f>
        <v>0</v>
      </c>
      <c r="BY50" s="8">
        <f>Segments_Q!CC16/1000000</f>
        <v>0</v>
      </c>
      <c r="BZ50" s="8">
        <f>Segments_Q!CD16/1000000</f>
        <v>0</v>
      </c>
      <c r="CA50" s="8">
        <f>Segments_Q!CE16/1000000</f>
        <v>0</v>
      </c>
    </row>
    <row r="51" spans="1:79" x14ac:dyDescent="0.35">
      <c r="A51" s="6" t="str">
        <f t="shared" si="5"/>
        <v>SABB</v>
      </c>
      <c r="B51" s="6"/>
      <c r="C51" s="6" t="str">
        <f t="shared" si="6"/>
        <v>Wholesale Assets</v>
      </c>
      <c r="D51" s="6"/>
      <c r="E51" s="8">
        <f>Segments_Q!I17/1000000</f>
        <v>56714.271999999997</v>
      </c>
      <c r="F51" s="8">
        <f>Segments_Q!J17/1000000</f>
        <v>56236.400999999998</v>
      </c>
      <c r="G51" s="8">
        <f>Segments_Q!K17/1000000</f>
        <v>56056.031000000003</v>
      </c>
      <c r="H51" s="8">
        <f>Segments_Q!L17/1000000</f>
        <v>55952.908000000003</v>
      </c>
      <c r="I51" s="8">
        <f>Segments_Q!M17/1000000</f>
        <v>57170.396000000001</v>
      </c>
      <c r="J51" s="8">
        <f>Segments_Q!N17/1000000</f>
        <v>60816.300999999999</v>
      </c>
      <c r="K51" s="8">
        <f>Segments_Q!O17/1000000</f>
        <v>63376.23</v>
      </c>
      <c r="L51" s="8">
        <f>Segments_Q!P17/1000000</f>
        <v>65234.091999999997</v>
      </c>
      <c r="M51" s="8">
        <f>Segments_Q!Q17/1000000</f>
        <v>70024.362999999998</v>
      </c>
      <c r="N51" s="8">
        <f>Segments_Q!R17/1000000</f>
        <v>72413.892999999996</v>
      </c>
      <c r="O51" s="8">
        <f>Segments_Q!S17/1000000</f>
        <v>74622.085000000006</v>
      </c>
      <c r="P51" s="8">
        <f>Segments_Q!T17/1000000</f>
        <v>71828.317999999999</v>
      </c>
      <c r="Q51" s="8">
        <f>Segments_Q!U17/1000000</f>
        <v>74430.994999999995</v>
      </c>
      <c r="R51" s="8">
        <f>Segments_Q!V17/1000000</f>
        <v>77816.195999999996</v>
      </c>
      <c r="S51" s="8">
        <f>Segments_Q!W17/1000000</f>
        <v>78863.532999999996</v>
      </c>
      <c r="T51" s="8">
        <f>Segments_Q!X17/1000000</f>
        <v>76688.800000000003</v>
      </c>
      <c r="U51" s="8">
        <f>Segments_Q!Y17/1000000</f>
        <v>80242.525999999998</v>
      </c>
      <c r="V51" s="8">
        <f>Segments_Q!Z17/1000000</f>
        <v>81820.426999999996</v>
      </c>
      <c r="W51" s="8">
        <f>Segments_Q!AA17/1000000</f>
        <v>84990.271999999997</v>
      </c>
      <c r="X51" s="8">
        <f>Segments_Q!AB17/1000000</f>
        <v>84313.335000000006</v>
      </c>
      <c r="Y51" s="8">
        <f>Segments_Q!AC17/1000000</f>
        <v>89370.785999999993</v>
      </c>
      <c r="Z51" s="8">
        <f>Segments_Q!AD17/1000000</f>
        <v>96720.835000000006</v>
      </c>
      <c r="AA51" s="8">
        <f>Segments_Q!AE17/1000000</f>
        <v>98429.487999999998</v>
      </c>
      <c r="AB51" s="8">
        <f>Segments_Q!AF17/1000000</f>
        <v>96850.258000000002</v>
      </c>
      <c r="AC51" s="8">
        <f>Segments_Q!AG17/1000000</f>
        <v>100813.308</v>
      </c>
      <c r="AD51" s="8">
        <f>Segments_Q!AH17/1000000</f>
        <v>101567.14</v>
      </c>
      <c r="AE51" s="8">
        <f>Segments_Q!AI17/1000000</f>
        <v>96859.240999999995</v>
      </c>
      <c r="AF51" s="8">
        <f>Segments_Q!AJ17/1000000</f>
        <v>92352.01</v>
      </c>
      <c r="AG51" s="8">
        <f>Segments_Q!AK17/1000000</f>
        <v>92693.849000000002</v>
      </c>
      <c r="AH51" s="8">
        <f>Segments_Q!AL17/1000000</f>
        <v>92193.995999999999</v>
      </c>
      <c r="AI51" s="8">
        <f>Segments_Q!AM17/1000000</f>
        <v>90885.385999999999</v>
      </c>
      <c r="AJ51" s="8">
        <f>Segments_Q!AN17/1000000</f>
        <v>92111.925000000003</v>
      </c>
      <c r="AK51" s="8">
        <f>Segments_Q!AO17/1000000</f>
        <v>92903.712</v>
      </c>
      <c r="AL51" s="8">
        <f>Segments_Q!AP17/1000000</f>
        <v>89477.479000000007</v>
      </c>
      <c r="AM51" s="8">
        <f>Segments_Q!AQ17/1000000</f>
        <v>88802.506999999998</v>
      </c>
      <c r="AN51" s="8">
        <f>Segments_Q!AR17/1000000</f>
        <v>87743.770999999993</v>
      </c>
      <c r="AO51" s="8">
        <f>Segments_Q!AS17/1000000</f>
        <v>88066.697</v>
      </c>
      <c r="AP51" s="8">
        <f>Segments_Q!AT17/1000000</f>
        <v>128977.25</v>
      </c>
      <c r="AQ51" s="8">
        <f>Segments_Q!AU17/1000000</f>
        <v>125386.558</v>
      </c>
      <c r="AR51" s="8">
        <f>Segments_Q!AV17/1000000</f>
        <v>126387.84699999999</v>
      </c>
      <c r="AS51" s="8">
        <f>Segments_Q!AW17/1000000</f>
        <v>130327.19100000001</v>
      </c>
      <c r="AT51" s="8">
        <f>Segments_Q!AX17/1000000</f>
        <v>121811.928</v>
      </c>
      <c r="AU51" s="8">
        <f>Segments_Q!AY17/1000000</f>
        <v>119423.086</v>
      </c>
      <c r="AV51" s="8">
        <f>Segments_Q!AZ17/1000000</f>
        <v>121743.337</v>
      </c>
      <c r="AW51" s="8">
        <f>Segments_Q!BA17/1000000</f>
        <v>124741.412</v>
      </c>
      <c r="AX51" s="8">
        <f>Segments_Q!BB17/1000000</f>
        <v>127657.61500000001</v>
      </c>
      <c r="AY51" s="8">
        <f>Segments_Q!BC17/1000000</f>
        <v>128939.628</v>
      </c>
      <c r="AZ51" s="8">
        <f>Segments_Q!BD17/1000000</f>
        <v>131346.804</v>
      </c>
      <c r="BA51" s="8">
        <f>Segments_Q!BE17/1000000</f>
        <v>137005.86499999999</v>
      </c>
      <c r="BB51" s="8">
        <f>Segments_Q!BF17/1000000</f>
        <v>135811.53</v>
      </c>
      <c r="BC51" s="8">
        <f>Segments_Q!BG17/1000000</f>
        <v>141073.42000000001</v>
      </c>
      <c r="BD51" s="8">
        <f>Segments_Q!BH17/1000000</f>
        <v>139458.63699999999</v>
      </c>
      <c r="BE51" s="8">
        <f>Segments_Q!BI17/1000000</f>
        <v>145415.908</v>
      </c>
      <c r="BF51" s="8">
        <f>Segments_Q!BJ17/1000000</f>
        <v>152941.734</v>
      </c>
      <c r="BG51" s="8">
        <f>Segments_Q!BK17/1000000</f>
        <v>162921.367</v>
      </c>
      <c r="BH51" s="8">
        <f>Segments_Q!BL17/1000000</f>
        <v>0</v>
      </c>
      <c r="BI51" s="8">
        <f>Segments_Q!BM17/1000000</f>
        <v>0</v>
      </c>
      <c r="BJ51" s="8">
        <f>Segments_Q!BN17/1000000</f>
        <v>0</v>
      </c>
      <c r="BK51" s="8">
        <f>Segments_Q!BO17/1000000</f>
        <v>0</v>
      </c>
      <c r="BL51" s="8">
        <f>Segments_Q!BP17/1000000</f>
        <v>0</v>
      </c>
      <c r="BM51" s="8">
        <f>Segments_Q!BQ17/1000000</f>
        <v>0</v>
      </c>
      <c r="BN51" s="8">
        <f>Segments_Q!BR17/1000000</f>
        <v>0</v>
      </c>
      <c r="BO51" s="8">
        <f>Segments_Q!BS17/1000000</f>
        <v>0</v>
      </c>
      <c r="BP51" s="8">
        <f>Segments_Q!BT17/1000000</f>
        <v>0</v>
      </c>
      <c r="BQ51" s="8">
        <f>Segments_Q!BU17/1000000</f>
        <v>0</v>
      </c>
      <c r="BR51" s="8">
        <f>Segments_Q!BV17/1000000</f>
        <v>0</v>
      </c>
      <c r="BS51" s="8">
        <f>Segments_Q!BW17/1000000</f>
        <v>0</v>
      </c>
      <c r="BT51" s="8">
        <f>Segments_Q!BX17/1000000</f>
        <v>0</v>
      </c>
      <c r="BU51" s="8">
        <f>Segments_Q!BY17/1000000</f>
        <v>0</v>
      </c>
      <c r="BV51" s="8">
        <f>Segments_Q!BZ17/1000000</f>
        <v>0</v>
      </c>
      <c r="BW51" s="8">
        <f>Segments_Q!CA17/1000000</f>
        <v>0</v>
      </c>
      <c r="BX51" s="8">
        <f>Segments_Q!CB17/1000000</f>
        <v>0</v>
      </c>
      <c r="BY51" s="8">
        <f>Segments_Q!CC17/1000000</f>
        <v>0</v>
      </c>
      <c r="BZ51" s="8">
        <f>Segments_Q!CD17/1000000</f>
        <v>0</v>
      </c>
      <c r="CA51" s="8">
        <f>Segments_Q!CE17/1000000</f>
        <v>0</v>
      </c>
    </row>
    <row r="52" spans="1:79" x14ac:dyDescent="0.35">
      <c r="A52" s="6" t="str">
        <f t="shared" si="5"/>
        <v>SABB</v>
      </c>
      <c r="B52" s="6" t="str">
        <f>VLOOKUP(A52,References!$A$2:$B$11,2,FALSE)</f>
        <v>SABB AB Equity</v>
      </c>
      <c r="C52" s="6" t="str">
        <f t="shared" si="6"/>
        <v>NCBDs</v>
      </c>
      <c r="D52" s="6" t="s">
        <v>125</v>
      </c>
      <c r="E52" s="8" t="str">
        <f>_xll.BDH($B52,$D52,"CQ1 2010","","Dir=H","Per=Q","Days=A","Dts=H")</f>
        <v>#N/A Connection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</row>
    <row r="53" spans="1:79" x14ac:dyDescent="0.35">
      <c r="A53" s="6" t="str">
        <f t="shared" si="5"/>
        <v>SABB</v>
      </c>
      <c r="B53" s="6" t="str">
        <f>VLOOKUP(A53,References!$A$2:$B$11,2,FALSE)</f>
        <v>SABB AB Equity</v>
      </c>
      <c r="C53" s="6" t="str">
        <f t="shared" si="6"/>
        <v>CBDs</v>
      </c>
      <c r="D53" s="6" t="s">
        <v>126</v>
      </c>
      <c r="E53" s="8" t="str">
        <f>_xll.BDH($B53,$D53,"CQ1 2010","","Dir=H","Per=Q","Days=A","Dts=H")</f>
        <v>#N/A Connection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</row>
    <row r="54" spans="1:79" x14ac:dyDescent="0.35">
      <c r="A54" s="6" t="str">
        <f t="shared" si="5"/>
        <v>SABB</v>
      </c>
      <c r="B54" s="6" t="str">
        <f>VLOOKUP(A54,References!$A$2:$B$11,2,FALSE)</f>
        <v>SABB AB Equity</v>
      </c>
      <c r="C54" s="6" t="str">
        <f t="shared" si="6"/>
        <v>Total Deposits</v>
      </c>
      <c r="D54" s="6" t="s">
        <v>127</v>
      </c>
      <c r="E54" s="8" t="str">
        <f>_xll.BDH($B54,$D54,"CQ1 2010","","Dir=H","Per=Q","Days=A","Dts=H")</f>
        <v>#N/A Connection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</row>
    <row r="55" spans="1:79" x14ac:dyDescent="0.35">
      <c r="A55" s="6" t="str">
        <f t="shared" si="5"/>
        <v>SABB</v>
      </c>
      <c r="B55" s="6" t="str">
        <f>VLOOKUP(A55,References!$A$2:$B$11,2,FALSE)</f>
        <v>SABB AB Equity</v>
      </c>
      <c r="C55" s="6" t="str">
        <f t="shared" si="6"/>
        <v>Short Term Debt</v>
      </c>
      <c r="D55" s="6" t="s">
        <v>128</v>
      </c>
      <c r="E55" s="8" t="str">
        <f>_xll.BDH($B55,$D55,"CQ1 2010","","Dir=H","Per=Q","Days=A","Dts=H")</f>
        <v>#N/A Connection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</row>
    <row r="56" spans="1:79" x14ac:dyDescent="0.35">
      <c r="A56" s="6" t="str">
        <f t="shared" si="5"/>
        <v>SABB</v>
      </c>
      <c r="B56" s="6" t="str">
        <f>VLOOKUP(A56,References!$A$2:$B$11,2,FALSE)</f>
        <v>SABB AB Equity</v>
      </c>
      <c r="C56" s="6" t="str">
        <f t="shared" si="6"/>
        <v>Long Term Debt</v>
      </c>
      <c r="D56" s="6" t="s">
        <v>129</v>
      </c>
      <c r="E56" s="8" t="str">
        <f>_xll.BDH($B56,$D56,"CQ1 2010","","Dir=H","Per=Q","Days=A","Dts=H")</f>
        <v>#N/A Connection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</row>
    <row r="57" spans="1:79" x14ac:dyDescent="0.35">
      <c r="A57" s="6" t="str">
        <f t="shared" si="5"/>
        <v>SABB</v>
      </c>
      <c r="B57" s="6" t="str">
        <f>VLOOKUP(A57,References!$A$2:$B$11,2,FALSE)</f>
        <v>SABB AB Equity</v>
      </c>
      <c r="C57" s="6" t="str">
        <f t="shared" si="6"/>
        <v>Total Liabilities</v>
      </c>
      <c r="D57" s="6" t="s">
        <v>130</v>
      </c>
      <c r="E57" s="8" t="str">
        <f>_xll.BDH($B57,$D57,"CQ1 2010","","Dir=H","Per=Q","Days=A","Dts=H")</f>
        <v>#N/A Connection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</row>
    <row r="58" spans="1:79" x14ac:dyDescent="0.35">
      <c r="A58" s="6" t="str">
        <f t="shared" si="5"/>
        <v>SABB</v>
      </c>
      <c r="B58" s="6"/>
      <c r="C58" s="6" t="str">
        <f t="shared" si="6"/>
        <v xml:space="preserve">Retail Liabilities </v>
      </c>
      <c r="D58" s="6"/>
      <c r="E58" s="8">
        <f>Segments_Q!I18/1000000</f>
        <v>37423.159</v>
      </c>
      <c r="F58" s="8">
        <f>Segments_Q!J18/1000000</f>
        <v>37082.213000000003</v>
      </c>
      <c r="G58" s="8">
        <f>Segments_Q!K18/1000000</f>
        <v>36656.614999999998</v>
      </c>
      <c r="H58" s="8">
        <f>Segments_Q!L18/1000000</f>
        <v>37459.292999999998</v>
      </c>
      <c r="I58" s="8">
        <f>Segments_Q!M18/1000000</f>
        <v>41822.839</v>
      </c>
      <c r="J58" s="8">
        <f>Segments_Q!N18/1000000</f>
        <v>41792.525000000001</v>
      </c>
      <c r="K58" s="8">
        <f>Segments_Q!O18/1000000</f>
        <v>41099.739000000001</v>
      </c>
      <c r="L58" s="8">
        <f>Segments_Q!P18/1000000</f>
        <v>41418.512999999999</v>
      </c>
      <c r="M58" s="8">
        <f>Segments_Q!Q18/1000000</f>
        <v>44932.538</v>
      </c>
      <c r="N58" s="8">
        <f>Segments_Q!R18/1000000</f>
        <v>45550.767</v>
      </c>
      <c r="O58" s="8">
        <f>Segments_Q!S18/1000000</f>
        <v>46964.245999999999</v>
      </c>
      <c r="P58" s="8">
        <f>Segments_Q!T18/1000000</f>
        <v>49314.858999999997</v>
      </c>
      <c r="Q58" s="8">
        <f>Segments_Q!U18/1000000</f>
        <v>54488.786</v>
      </c>
      <c r="R58" s="8">
        <f>Segments_Q!V18/1000000</f>
        <v>52088.402000000002</v>
      </c>
      <c r="S58" s="8">
        <f>Segments_Q!W18/1000000</f>
        <v>54796.228999999999</v>
      </c>
      <c r="T58" s="8">
        <f>Segments_Q!X18/1000000</f>
        <v>57072.93</v>
      </c>
      <c r="U58" s="8">
        <f>Segments_Q!Y18/1000000</f>
        <v>57870.156000000003</v>
      </c>
      <c r="V58" s="8">
        <f>Segments_Q!Z18/1000000</f>
        <v>57848.678</v>
      </c>
      <c r="W58" s="8">
        <f>Segments_Q!AA18/1000000</f>
        <v>55862.654000000002</v>
      </c>
      <c r="X58" s="8">
        <f>Segments_Q!AB18/1000000</f>
        <v>57653.290999999997</v>
      </c>
      <c r="Y58" s="8">
        <f>Segments_Q!AC18/1000000</f>
        <v>63285.012999999999</v>
      </c>
      <c r="Z58" s="8">
        <f>Segments_Q!AD18/1000000</f>
        <v>64266.152999999998</v>
      </c>
      <c r="AA58" s="8">
        <f>Segments_Q!AE18/1000000</f>
        <v>64095.002</v>
      </c>
      <c r="AB58" s="8">
        <f>Segments_Q!AF18/1000000</f>
        <v>61345.17</v>
      </c>
      <c r="AC58" s="8">
        <f>Segments_Q!AG18/1000000</f>
        <v>62783.627</v>
      </c>
      <c r="AD58" s="8">
        <f>Segments_Q!AH18/1000000</f>
        <v>61810.423000000003</v>
      </c>
      <c r="AE58" s="8">
        <f>Segments_Q!AI18/1000000</f>
        <v>66990.288</v>
      </c>
      <c r="AF58" s="8">
        <f>Segments_Q!AJ18/1000000</f>
        <v>62549.688000000002</v>
      </c>
      <c r="AG58" s="8">
        <f>Segments_Q!AK18/1000000</f>
        <v>61803.341999999997</v>
      </c>
      <c r="AH58" s="8">
        <f>Segments_Q!AL18/1000000</f>
        <v>60969.567999999999</v>
      </c>
      <c r="AI58" s="8">
        <f>Segments_Q!AM18/1000000</f>
        <v>59411.328000000001</v>
      </c>
      <c r="AJ58" s="8">
        <f>Segments_Q!AN18/1000000</f>
        <v>58902.457999999999</v>
      </c>
      <c r="AK58" s="8">
        <f>Segments_Q!AO18/1000000</f>
        <v>61736.718999999997</v>
      </c>
      <c r="AL58" s="8">
        <f>Segments_Q!AP18/1000000</f>
        <v>59405.233</v>
      </c>
      <c r="AM58" s="8">
        <f>Segments_Q!AQ18/1000000</f>
        <v>58088.569000000003</v>
      </c>
      <c r="AN58" s="8">
        <f>Segments_Q!AR18/1000000</f>
        <v>59238.23</v>
      </c>
      <c r="AO58" s="8">
        <f>Segments_Q!AS18/1000000</f>
        <v>59892.188999999998</v>
      </c>
      <c r="AP58" s="8">
        <f>Segments_Q!AT18/1000000</f>
        <v>91874.620999999999</v>
      </c>
      <c r="AQ58" s="8">
        <f>Segments_Q!AU18/1000000</f>
        <v>90684.035000000003</v>
      </c>
      <c r="AR58" s="8">
        <f>Segments_Q!AV18/1000000</f>
        <v>89260.790999999997</v>
      </c>
      <c r="AS58" s="8">
        <f>Segments_Q!AW18/1000000</f>
        <v>84614.426999999996</v>
      </c>
      <c r="AT58" s="8">
        <f>Segments_Q!AX18/1000000</f>
        <v>83225.846999999994</v>
      </c>
      <c r="AU58" s="8">
        <f>Segments_Q!AY18/1000000</f>
        <v>82836.736000000004</v>
      </c>
      <c r="AV58" s="8">
        <f>Segments_Q!AZ18/1000000</f>
        <v>84419.941000000006</v>
      </c>
      <c r="AW58" s="8">
        <f>Segments_Q!BA18/1000000</f>
        <v>82401.976999999999</v>
      </c>
      <c r="AX58" s="8">
        <f>Segments_Q!BB18/1000000</f>
        <v>82430.763000000006</v>
      </c>
      <c r="AY58" s="8">
        <f>Segments_Q!BC18/1000000</f>
        <v>80612.164999999994</v>
      </c>
      <c r="AZ58" s="8">
        <f>Segments_Q!BD18/1000000</f>
        <v>81840.357000000004</v>
      </c>
      <c r="BA58" s="8">
        <f>Segments_Q!BE18/1000000</f>
        <v>80480.894</v>
      </c>
      <c r="BB58" s="8">
        <f>Segments_Q!BF18/1000000</f>
        <v>79207.372000000003</v>
      </c>
      <c r="BC58" s="8">
        <f>Segments_Q!BG18/1000000</f>
        <v>78366.38</v>
      </c>
      <c r="BD58" s="8">
        <f>Segments_Q!BH18/1000000</f>
        <v>75467.137000000002</v>
      </c>
      <c r="BE58" s="8">
        <f>Segments_Q!BI18/1000000</f>
        <v>79402.161999999997</v>
      </c>
      <c r="BF58" s="8">
        <f>Segments_Q!BJ18/1000000</f>
        <v>81801.423999999999</v>
      </c>
      <c r="BG58" s="8">
        <f>Segments_Q!BK18/1000000</f>
        <v>80904.926999999996</v>
      </c>
      <c r="BH58" s="8">
        <f>Segments_Q!BL18/1000000</f>
        <v>0</v>
      </c>
      <c r="BI58" s="8">
        <f>Segments_Q!BM18/1000000</f>
        <v>0</v>
      </c>
      <c r="BJ58" s="8">
        <f>Segments_Q!BN18/1000000</f>
        <v>0</v>
      </c>
      <c r="BK58" s="8">
        <f>Segments_Q!BO18/1000000</f>
        <v>0</v>
      </c>
      <c r="BL58" s="8">
        <f>Segments_Q!BP18/1000000</f>
        <v>0</v>
      </c>
      <c r="BM58" s="8">
        <f>Segments_Q!BQ18/1000000</f>
        <v>0</v>
      </c>
      <c r="BN58" s="8">
        <f>Segments_Q!BR18/1000000</f>
        <v>0</v>
      </c>
      <c r="BO58" s="8">
        <f>Segments_Q!BS18/1000000</f>
        <v>0</v>
      </c>
      <c r="BP58" s="8">
        <f>Segments_Q!BT18/1000000</f>
        <v>0</v>
      </c>
      <c r="BQ58" s="8">
        <f>Segments_Q!BU18/1000000</f>
        <v>0</v>
      </c>
      <c r="BR58" s="8">
        <f>Segments_Q!BV18/1000000</f>
        <v>0</v>
      </c>
      <c r="BS58" s="8">
        <f>Segments_Q!BW18/1000000</f>
        <v>0</v>
      </c>
      <c r="BT58" s="8">
        <f>Segments_Q!BX18/1000000</f>
        <v>0</v>
      </c>
      <c r="BU58" s="8">
        <f>Segments_Q!BY18/1000000</f>
        <v>0</v>
      </c>
      <c r="BV58" s="8">
        <f>Segments_Q!BZ18/1000000</f>
        <v>0</v>
      </c>
      <c r="BW58" s="8">
        <f>Segments_Q!CA18/1000000</f>
        <v>0</v>
      </c>
      <c r="BX58" s="8">
        <f>Segments_Q!CB18/1000000</f>
        <v>0</v>
      </c>
      <c r="BY58" s="8">
        <f>Segments_Q!CC18/1000000</f>
        <v>0</v>
      </c>
      <c r="BZ58" s="8">
        <f>Segments_Q!CD18/1000000</f>
        <v>0</v>
      </c>
      <c r="CA58" s="8">
        <f>Segments_Q!CE18/1000000</f>
        <v>0</v>
      </c>
    </row>
    <row r="59" spans="1:79" x14ac:dyDescent="0.35">
      <c r="A59" s="6" t="str">
        <f t="shared" si="5"/>
        <v>SABB</v>
      </c>
      <c r="B59" s="6"/>
      <c r="C59" s="6" t="str">
        <f t="shared" si="6"/>
        <v xml:space="preserve">Wholesale Liabilities </v>
      </c>
      <c r="D59" s="6"/>
      <c r="E59" s="8">
        <f>Segments_Q!I19/1000000</f>
        <v>38490.514000000003</v>
      </c>
      <c r="F59" s="8">
        <f>Segments_Q!J19/1000000</f>
        <v>40294.476000000002</v>
      </c>
      <c r="G59" s="8">
        <f>Segments_Q!K19/1000000</f>
        <v>37531.678999999996</v>
      </c>
      <c r="H59" s="8">
        <f>Segments_Q!L19/1000000</f>
        <v>47781.713000000003</v>
      </c>
      <c r="I59" s="8">
        <f>Segments_Q!M19/1000000</f>
        <v>42359.821000000004</v>
      </c>
      <c r="J59" s="8">
        <f>Segments_Q!N19/1000000</f>
        <v>46911.127</v>
      </c>
      <c r="K59" s="8">
        <f>Segments_Q!O19/1000000</f>
        <v>47541.826000000001</v>
      </c>
      <c r="L59" s="8">
        <f>Segments_Q!P19/1000000</f>
        <v>53261.19</v>
      </c>
      <c r="M59" s="8">
        <f>Segments_Q!Q19/1000000</f>
        <v>57067.341</v>
      </c>
      <c r="N59" s="8">
        <f>Segments_Q!R19/1000000</f>
        <v>60377.504999999997</v>
      </c>
      <c r="O59" s="8">
        <f>Segments_Q!S19/1000000</f>
        <v>59251.428</v>
      </c>
      <c r="P59" s="8">
        <f>Segments_Q!T19/1000000</f>
        <v>60843.828000000001</v>
      </c>
      <c r="Q59" s="8">
        <f>Segments_Q!U19/1000000</f>
        <v>60778.493999999999</v>
      </c>
      <c r="R59" s="8">
        <f>Segments_Q!V19/1000000</f>
        <v>66166.118000000002</v>
      </c>
      <c r="S59" s="8">
        <f>Segments_Q!W19/1000000</f>
        <v>65902.691999999995</v>
      </c>
      <c r="T59" s="8">
        <f>Segments_Q!X19/1000000</f>
        <v>70046.474000000002</v>
      </c>
      <c r="U59" s="8">
        <f>Segments_Q!Y19/1000000</f>
        <v>71537.491999999998</v>
      </c>
      <c r="V59" s="8">
        <f>Segments_Q!Z19/1000000</f>
        <v>70763.188999999998</v>
      </c>
      <c r="W59" s="8">
        <f>Segments_Q!AA19/1000000</f>
        <v>81020.209000000003</v>
      </c>
      <c r="X59" s="8">
        <f>Segments_Q!AB19/1000000</f>
        <v>80471.237999999998</v>
      </c>
      <c r="Y59" s="8">
        <f>Segments_Q!AC19/1000000</f>
        <v>77573.504000000001</v>
      </c>
      <c r="Z59" s="8">
        <f>Segments_Q!AD19/1000000</f>
        <v>75049.862999999998</v>
      </c>
      <c r="AA59" s="8">
        <f>Segments_Q!AE19/1000000</f>
        <v>80407.490000000005</v>
      </c>
      <c r="AB59" s="8">
        <f>Segments_Q!AF19/1000000</f>
        <v>75311.894</v>
      </c>
      <c r="AC59" s="8">
        <f>Segments_Q!AG19/1000000</f>
        <v>78221.396999999997</v>
      </c>
      <c r="AD59" s="8">
        <f>Segments_Q!AH19/1000000</f>
        <v>76767.168999999994</v>
      </c>
      <c r="AE59" s="8">
        <f>Segments_Q!AI19/1000000</f>
        <v>65168.553</v>
      </c>
      <c r="AF59" s="8">
        <f>Segments_Q!AJ19/1000000</f>
        <v>69843.490999999995</v>
      </c>
      <c r="AG59" s="8">
        <f>Segments_Q!AK19/1000000</f>
        <v>70514.902000000002</v>
      </c>
      <c r="AH59" s="8">
        <f>Segments_Q!AL19/1000000</f>
        <v>69858.951000000001</v>
      </c>
      <c r="AI59" s="8">
        <f>Segments_Q!AM19/1000000</f>
        <v>69655.584000000003</v>
      </c>
      <c r="AJ59" s="8">
        <f>Segments_Q!AN19/1000000</f>
        <v>73940.989000000001</v>
      </c>
      <c r="AK59" s="8">
        <f>Segments_Q!AO19/1000000</f>
        <v>70805.89</v>
      </c>
      <c r="AL59" s="8">
        <f>Segments_Q!AP19/1000000</f>
        <v>71444.975999999995</v>
      </c>
      <c r="AM59" s="8">
        <f>Segments_Q!AQ19/1000000</f>
        <v>68650.820000000007</v>
      </c>
      <c r="AN59" s="8">
        <f>Segments_Q!AR19/1000000</f>
        <v>67606.922999999995</v>
      </c>
      <c r="AO59" s="8">
        <f>Segments_Q!AS19/1000000</f>
        <v>67404.846000000005</v>
      </c>
      <c r="AP59" s="8">
        <f>Segments_Q!AT19/1000000</f>
        <v>107528.876</v>
      </c>
      <c r="AQ59" s="8">
        <f>Segments_Q!AU19/1000000</f>
        <v>95634.485000000001</v>
      </c>
      <c r="AR59" s="8">
        <f>Segments_Q!AV19/1000000</f>
        <v>106703.602</v>
      </c>
      <c r="AS59" s="8">
        <f>Segments_Q!AW19/1000000</f>
        <v>106583.38800000001</v>
      </c>
      <c r="AT59" s="8">
        <f>Segments_Q!AX19/1000000</f>
        <v>111506.147</v>
      </c>
      <c r="AU59" s="8">
        <f>Segments_Q!AY19/1000000</f>
        <v>104024.356</v>
      </c>
      <c r="AV59" s="8">
        <f>Segments_Q!AZ19/1000000</f>
        <v>105671.181</v>
      </c>
      <c r="AW59" s="8">
        <f>Segments_Q!BA19/1000000</f>
        <v>100284.359</v>
      </c>
      <c r="AX59" s="8">
        <f>Segments_Q!BB19/1000000</f>
        <v>106102.208</v>
      </c>
      <c r="AY59" s="8">
        <f>Segments_Q!BC19/1000000</f>
        <v>103261.36500000001</v>
      </c>
      <c r="AZ59" s="8">
        <f>Segments_Q!BD19/1000000</f>
        <v>110847.436</v>
      </c>
      <c r="BA59" s="8">
        <f>Segments_Q!BE19/1000000</f>
        <v>116945.273</v>
      </c>
      <c r="BB59" s="8">
        <f>Segments_Q!BF19/1000000</f>
        <v>130512.253</v>
      </c>
      <c r="BC59" s="8">
        <f>Segments_Q!BG19/1000000</f>
        <v>123507.955</v>
      </c>
      <c r="BD59" s="8">
        <f>Segments_Q!BH19/1000000</f>
        <v>136274.783</v>
      </c>
      <c r="BE59" s="8">
        <f>Segments_Q!BI19/1000000</f>
        <v>157049.51800000001</v>
      </c>
      <c r="BF59" s="8">
        <f>Segments_Q!BJ19/1000000</f>
        <v>140113.74900000001</v>
      </c>
      <c r="BG59" s="8">
        <f>Segments_Q!BK19/1000000</f>
        <v>145536.495</v>
      </c>
      <c r="BH59" s="8">
        <f>Segments_Q!BL19/1000000</f>
        <v>0</v>
      </c>
      <c r="BI59" s="8">
        <f>Segments_Q!BM19/1000000</f>
        <v>0</v>
      </c>
      <c r="BJ59" s="8">
        <f>Segments_Q!BN19/1000000</f>
        <v>0</v>
      </c>
      <c r="BK59" s="8">
        <f>Segments_Q!BO19/1000000</f>
        <v>0</v>
      </c>
      <c r="BL59" s="8">
        <f>Segments_Q!BP19/1000000</f>
        <v>0</v>
      </c>
      <c r="BM59" s="8">
        <f>Segments_Q!BQ19/1000000</f>
        <v>0</v>
      </c>
      <c r="BN59" s="8">
        <f>Segments_Q!BR19/1000000</f>
        <v>0</v>
      </c>
      <c r="BO59" s="8">
        <f>Segments_Q!BS19/1000000</f>
        <v>0</v>
      </c>
      <c r="BP59" s="8">
        <f>Segments_Q!BT19/1000000</f>
        <v>0</v>
      </c>
      <c r="BQ59" s="8">
        <f>Segments_Q!BU19/1000000</f>
        <v>0</v>
      </c>
      <c r="BR59" s="8">
        <f>Segments_Q!BV19/1000000</f>
        <v>0</v>
      </c>
      <c r="BS59" s="8">
        <f>Segments_Q!BW19/1000000</f>
        <v>0</v>
      </c>
      <c r="BT59" s="8">
        <f>Segments_Q!BX19/1000000</f>
        <v>0</v>
      </c>
      <c r="BU59" s="8">
        <f>Segments_Q!BY19/1000000</f>
        <v>0</v>
      </c>
      <c r="BV59" s="8">
        <f>Segments_Q!BZ19/1000000</f>
        <v>0</v>
      </c>
      <c r="BW59" s="8">
        <f>Segments_Q!CA19/1000000</f>
        <v>0</v>
      </c>
      <c r="BX59" s="8">
        <f>Segments_Q!CB19/1000000</f>
        <v>0</v>
      </c>
      <c r="BY59" s="8">
        <f>Segments_Q!CC19/1000000</f>
        <v>0</v>
      </c>
      <c r="BZ59" s="8">
        <f>Segments_Q!CD19/1000000</f>
        <v>0</v>
      </c>
      <c r="CA59" s="8">
        <f>Segments_Q!CE19/1000000</f>
        <v>0</v>
      </c>
    </row>
    <row r="60" spans="1:79" x14ac:dyDescent="0.35">
      <c r="A60" s="6" t="str">
        <f>A57</f>
        <v>SABB</v>
      </c>
      <c r="B60" s="6" t="str">
        <f>VLOOKUP(A60,References!$A$2:$B$11,2,FALSE)</f>
        <v>SABB AB Equity</v>
      </c>
      <c r="C60" s="6" t="str">
        <f t="shared" si="6"/>
        <v>Retained Earnings</v>
      </c>
      <c r="D60" s="6" t="s">
        <v>131</v>
      </c>
      <c r="E60" s="8" t="str">
        <f>_xll.BDH($B60,$D60,"CQ1 2010","","Dir=H","Per=Q","Days=A","Dts=H")</f>
        <v>#N/A Connection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</row>
    <row r="61" spans="1:79" x14ac:dyDescent="0.35">
      <c r="A61" s="7" t="str">
        <f t="shared" si="5"/>
        <v>SABB</v>
      </c>
      <c r="B61" s="7" t="str">
        <f>VLOOKUP(A61,References!$A$2:$B$11,2,FALSE)</f>
        <v>SABB AB Equity</v>
      </c>
      <c r="C61" s="6" t="str">
        <f t="shared" si="6"/>
        <v>Total Equity</v>
      </c>
      <c r="D61" s="7" t="s">
        <v>132</v>
      </c>
      <c r="E61" s="11" t="str">
        <f>_xll.BDH($B61,$D61,"CQ1 2010","","Dir=H","Per=Q","Days=A","Dts=H")</f>
        <v>#N/A Connection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</row>
    <row r="62" spans="1:79" x14ac:dyDescent="0.35">
      <c r="A62" s="9" t="s">
        <v>19</v>
      </c>
      <c r="B62" s="9" t="str">
        <f>VLOOKUP(A62,References!$A$2:$B$11,2,FALSE)</f>
        <v>ARNB AB Equity</v>
      </c>
      <c r="C62" s="9" t="str">
        <f t="shared" ref="C62:C69" si="7">C42</f>
        <v>Cash and Cash Equivalents</v>
      </c>
      <c r="D62" s="9" t="s">
        <v>117</v>
      </c>
      <c r="E62" s="8" t="str">
        <f>_xll.BDH($B62,$D62,"CQ1 2010","","Dir=H","Per=Q","Days=A","Dts=H")</f>
        <v>#N/A Connection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</row>
    <row r="63" spans="1:79" x14ac:dyDescent="0.35">
      <c r="A63" s="9" t="str">
        <f>A62</f>
        <v>ANB</v>
      </c>
      <c r="B63" s="9" t="str">
        <f>VLOOKUP(A63,References!$A$2:$B$11,2,FALSE)</f>
        <v>ARNB AB Equity</v>
      </c>
      <c r="C63" s="9" t="str">
        <f t="shared" si="7"/>
        <v>ST And LT Investments</v>
      </c>
      <c r="D63" s="9" t="s">
        <v>118</v>
      </c>
      <c r="E63" s="8" t="str">
        <f>_xll.BDH($B63,$D63,"CQ1 2010","","Dir=H","Per=Q","Days=A","Dts=H")</f>
        <v>#N/A Connection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</row>
    <row r="64" spans="1:79" x14ac:dyDescent="0.35">
      <c r="A64" s="9" t="str">
        <f t="shared" ref="A64:A81" si="8">A63</f>
        <v>ANB</v>
      </c>
      <c r="B64" s="9" t="str">
        <f>VLOOKUP(A64,References!$A$2:$B$11,2,FALSE)</f>
        <v>ARNB AB Equity</v>
      </c>
      <c r="C64" s="9" t="str">
        <f t="shared" si="7"/>
        <v>Total Commercial Loans</v>
      </c>
      <c r="D64" s="9" t="s">
        <v>119</v>
      </c>
      <c r="E64" s="8" t="str">
        <f>_xll.BDH($B64,$D64,"CQ1 2010","","Dir=H","Per=Q","Days=A","Dts=H")</f>
        <v>#N/A Connection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</row>
    <row r="65" spans="1:79" x14ac:dyDescent="0.35">
      <c r="A65" s="9" t="str">
        <f t="shared" si="8"/>
        <v>ANB</v>
      </c>
      <c r="B65" s="9" t="str">
        <f>VLOOKUP(A65,References!$A$2:$B$11,2,FALSE)</f>
        <v>ARNB AB Equity</v>
      </c>
      <c r="C65" s="9" t="str">
        <f t="shared" si="7"/>
        <v>Total Consumer Loans</v>
      </c>
      <c r="D65" s="9" t="s">
        <v>120</v>
      </c>
      <c r="E65" s="8" t="str">
        <f>_xll.BDH($B65,$D65,"CQ1 2010","","Dir=H","Per=Q","Days=A","Dts=H")</f>
        <v>#N/A Connection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</row>
    <row r="66" spans="1:79" x14ac:dyDescent="0.35">
      <c r="A66" s="9" t="str">
        <f t="shared" si="8"/>
        <v>ANB</v>
      </c>
      <c r="B66" s="9" t="str">
        <f>VLOOKUP(A66,References!$A$2:$B$11,2,FALSE)</f>
        <v>ARNB AB Equity</v>
      </c>
      <c r="C66" s="9" t="str">
        <f t="shared" si="7"/>
        <v>Total Loans</v>
      </c>
      <c r="D66" s="9" t="s">
        <v>121</v>
      </c>
      <c r="E66" s="8" t="str">
        <f>_xll.BDH($B66,$D66,"CQ1 2010","","Dir=H","Per=Q","Days=A","Dts=H")</f>
        <v>#N/A Connection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</row>
    <row r="67" spans="1:79" x14ac:dyDescent="0.35">
      <c r="A67" s="9" t="str">
        <f t="shared" si="8"/>
        <v>ANB</v>
      </c>
      <c r="B67" s="9" t="str">
        <f>VLOOKUP(A67,References!$A$2:$B$11,2,FALSE)</f>
        <v>ARNB AB Equity</v>
      </c>
      <c r="C67" s="9" t="str">
        <f t="shared" si="7"/>
        <v>Reserve for Loan Losses</v>
      </c>
      <c r="D67" s="9" t="s">
        <v>122</v>
      </c>
      <c r="E67" s="8" t="str">
        <f>_xll.BDH($B67,$D67,"CQ1 2010","","Dir=H","Per=Q","Days=A","Dts=H")</f>
        <v>#N/A Connection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</row>
    <row r="68" spans="1:79" x14ac:dyDescent="0.35">
      <c r="A68" s="9" t="str">
        <f t="shared" si="8"/>
        <v>ANB</v>
      </c>
      <c r="B68" s="9" t="str">
        <f>VLOOKUP(A68,References!$A$2:$B$11,2,FALSE)</f>
        <v>ARNB AB Equity</v>
      </c>
      <c r="C68" s="9" t="str">
        <f t="shared" si="7"/>
        <v>Net Loans</v>
      </c>
      <c r="D68" s="9" t="s">
        <v>123</v>
      </c>
      <c r="E68" s="8" t="str">
        <f>_xll.BDH($B68,$D68,"CQ1 2010","","Dir=H","Per=Q","Days=A","Dts=H")</f>
        <v>#N/A Connection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</row>
    <row r="69" spans="1:79" x14ac:dyDescent="0.35">
      <c r="A69" s="9" t="str">
        <f t="shared" si="8"/>
        <v>ANB</v>
      </c>
      <c r="B69" s="9" t="str">
        <f>VLOOKUP(A69,References!$A$2:$B$11,2,FALSE)</f>
        <v>ARNB AB Equity</v>
      </c>
      <c r="C69" s="9" t="str">
        <f t="shared" si="7"/>
        <v>Total Assets</v>
      </c>
      <c r="D69" s="9" t="s">
        <v>124</v>
      </c>
      <c r="E69" s="8" t="str">
        <f>_xll.BDH($B69,$D69,"CQ1 2010","","Dir=H","Per=Q","Days=A","Dts=H")</f>
        <v>#N/A Connection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</row>
    <row r="70" spans="1:79" x14ac:dyDescent="0.35">
      <c r="A70" s="9" t="str">
        <f t="shared" si="8"/>
        <v>ANB</v>
      </c>
      <c r="B70" s="9"/>
      <c r="C70" s="9" t="str">
        <f t="shared" ref="C70:C81" si="9">C50</f>
        <v>Retail Assets</v>
      </c>
      <c r="D70" s="9"/>
      <c r="E70" s="8">
        <f>Segments_Q!I28/1000000</f>
        <v>23812.54</v>
      </c>
      <c r="F70" s="8">
        <f>Segments_Q!J28/1000000</f>
        <v>24861.163</v>
      </c>
      <c r="G70" s="8">
        <f>Segments_Q!K28/1000000</f>
        <v>24977</v>
      </c>
      <c r="H70" s="8">
        <f>Segments_Q!L28/1000000</f>
        <v>25070.492999999999</v>
      </c>
      <c r="I70" s="8">
        <f>Segments_Q!M28/1000000</f>
        <v>25597.919999999998</v>
      </c>
      <c r="J70" s="8">
        <f>Segments_Q!N28/1000000</f>
        <v>26094.303</v>
      </c>
      <c r="K70" s="8">
        <f>Segments_Q!O28/1000000</f>
        <v>26639.841</v>
      </c>
      <c r="L70" s="8">
        <f>Segments_Q!P28/1000000</f>
        <v>27720.931</v>
      </c>
      <c r="M70" s="8">
        <f>Segments_Q!Q28/1000000</f>
        <v>28876.884999999998</v>
      </c>
      <c r="N70" s="8">
        <f>Segments_Q!R28/1000000</f>
        <v>30098.276000000002</v>
      </c>
      <c r="O70" s="8">
        <f>Segments_Q!S28/1000000</f>
        <v>30531.285</v>
      </c>
      <c r="P70" s="8">
        <f>Segments_Q!T28/1000000</f>
        <v>30819.871999999999</v>
      </c>
      <c r="Q70" s="8">
        <f>Segments_Q!U28/1000000</f>
        <v>31809.777999999998</v>
      </c>
      <c r="R70" s="8">
        <f>Segments_Q!V28/1000000</f>
        <v>32156.297999999999</v>
      </c>
      <c r="S70" s="8">
        <f>Segments_Q!W28/1000000</f>
        <v>32331.853999999999</v>
      </c>
      <c r="T70" s="8">
        <f>Segments_Q!X28/1000000</f>
        <v>32028.809000000001</v>
      </c>
      <c r="U70" s="8">
        <f>Segments_Q!Y28/1000000</f>
        <v>33786.362000000001</v>
      </c>
      <c r="V70" s="8">
        <f>Segments_Q!Z28/1000000</f>
        <v>35210.023999999998</v>
      </c>
      <c r="W70" s="8">
        <f>Segments_Q!AA28/1000000</f>
        <v>36005.06</v>
      </c>
      <c r="X70" s="8">
        <f>Segments_Q!AB28/1000000</f>
        <v>36974.998</v>
      </c>
      <c r="Y70" s="8">
        <f>Segments_Q!AC28/1000000</f>
        <v>37692.504000000001</v>
      </c>
      <c r="Z70" s="8">
        <f>Segments_Q!AD28/1000000</f>
        <v>38725.014000000003</v>
      </c>
      <c r="AA70" s="8">
        <f>Segments_Q!AE28/1000000</f>
        <v>38901.01</v>
      </c>
      <c r="AB70" s="8">
        <f>Segments_Q!AF28/1000000</f>
        <v>39172.737000000001</v>
      </c>
      <c r="AC70" s="8">
        <f>Segments_Q!AG28/1000000</f>
        <v>41363.43</v>
      </c>
      <c r="AD70" s="8">
        <f>Segments_Q!AH28/1000000</f>
        <v>41455.898999999998</v>
      </c>
      <c r="AE70" s="8">
        <f>Segments_Q!AI28/1000000</f>
        <v>40383.919000000002</v>
      </c>
      <c r="AF70" s="8">
        <f>Segments_Q!AJ28/1000000</f>
        <v>38646.383999999998</v>
      </c>
      <c r="AG70" s="8">
        <f>Segments_Q!AK28/1000000</f>
        <v>37309.830999999998</v>
      </c>
      <c r="AH70" s="8">
        <f>Segments_Q!AL28/1000000</f>
        <v>36664.673999999999</v>
      </c>
      <c r="AI70" s="8">
        <f>Segments_Q!AM28/1000000</f>
        <v>36551.017999999996</v>
      </c>
      <c r="AJ70" s="8">
        <f>Segments_Q!AN28/1000000</f>
        <v>35667.915000000001</v>
      </c>
      <c r="AK70" s="8">
        <f>Segments_Q!AO28/1000000</f>
        <v>34787.453000000001</v>
      </c>
      <c r="AL70" s="8">
        <f>Segments_Q!AP28/1000000</f>
        <v>37938.010999999999</v>
      </c>
      <c r="AM70" s="8">
        <f>Segments_Q!AQ28/1000000</f>
        <v>38931.415000000001</v>
      </c>
      <c r="AN70" s="8">
        <f>Segments_Q!AR28/1000000</f>
        <v>38204.959999999999</v>
      </c>
      <c r="AO70" s="8">
        <f>Segments_Q!AS28/1000000</f>
        <v>39392.303</v>
      </c>
      <c r="AP70" s="8">
        <f>Segments_Q!AT28/1000000</f>
        <v>40822.067000000003</v>
      </c>
      <c r="AQ70" s="8">
        <f>Segments_Q!AU28/1000000</f>
        <v>40608.873</v>
      </c>
      <c r="AR70" s="8">
        <f>Segments_Q!AV28/1000000</f>
        <v>41072.411</v>
      </c>
      <c r="AS70" s="8">
        <f>Segments_Q!AW28/1000000</f>
        <v>41393.949000000001</v>
      </c>
      <c r="AT70" s="8">
        <f>Segments_Q!AX28/1000000</f>
        <v>40759.947999999997</v>
      </c>
      <c r="AU70" s="8">
        <f>Segments_Q!AY28/1000000</f>
        <v>41518.92</v>
      </c>
      <c r="AV70" s="8">
        <f>Segments_Q!AZ28/1000000</f>
        <v>40672.017999999996</v>
      </c>
      <c r="AW70" s="8">
        <f>Segments_Q!BA28/1000000</f>
        <v>43526.553</v>
      </c>
      <c r="AX70" s="8">
        <f>Segments_Q!BB28/1000000</f>
        <v>43542.006999999998</v>
      </c>
      <c r="AY70" s="8">
        <f>Segments_Q!BC28/1000000</f>
        <v>43828.47</v>
      </c>
      <c r="AZ70" s="8">
        <f>Segments_Q!BD28/1000000</f>
        <v>45239.487999999998</v>
      </c>
      <c r="BA70" s="8">
        <f>Segments_Q!BE28/1000000</f>
        <v>52618.218000000001</v>
      </c>
      <c r="BB70" s="8">
        <f>Segments_Q!BF28/1000000</f>
        <v>53567.112000000001</v>
      </c>
      <c r="BC70" s="8">
        <f>Segments_Q!BG28/1000000</f>
        <v>54131.82</v>
      </c>
      <c r="BD70" s="8">
        <f>Segments_Q!BH28/1000000</f>
        <v>54906.322</v>
      </c>
      <c r="BE70" s="8">
        <f>Segments_Q!BI28/1000000</f>
        <v>58558.959000000003</v>
      </c>
      <c r="BF70" s="8">
        <f>Segments_Q!BJ28/1000000</f>
        <v>59418.822999999997</v>
      </c>
      <c r="BG70" s="8">
        <f>Segments_Q!BK28/1000000</f>
        <v>62306.237000000001</v>
      </c>
      <c r="BH70" s="8">
        <f>Segments_Q!BL28/1000000</f>
        <v>0</v>
      </c>
      <c r="BI70" s="8">
        <f>Segments_Q!BM28/1000000</f>
        <v>0</v>
      </c>
      <c r="BJ70" s="8">
        <f>Segments_Q!BN28/1000000</f>
        <v>0</v>
      </c>
      <c r="BK70" s="8">
        <f>Segments_Q!BO28/1000000</f>
        <v>0</v>
      </c>
      <c r="BL70" s="8">
        <f>Segments_Q!BP28/1000000</f>
        <v>0</v>
      </c>
      <c r="BM70" s="8">
        <f>Segments_Q!BQ28/1000000</f>
        <v>0</v>
      </c>
      <c r="BN70" s="8">
        <f>Segments_Q!BR28/1000000</f>
        <v>0</v>
      </c>
      <c r="BO70" s="8">
        <f>Segments_Q!BS28/1000000</f>
        <v>0</v>
      </c>
      <c r="BP70" s="8">
        <f>Segments_Q!BT28/1000000</f>
        <v>0</v>
      </c>
      <c r="BQ70" s="8">
        <f>Segments_Q!BU28/1000000</f>
        <v>0</v>
      </c>
      <c r="BR70" s="8">
        <f>Segments_Q!BV28/1000000</f>
        <v>0</v>
      </c>
      <c r="BS70" s="8">
        <f>Segments_Q!BW28/1000000</f>
        <v>0</v>
      </c>
      <c r="BT70" s="8">
        <f>Segments_Q!BX28/1000000</f>
        <v>0</v>
      </c>
      <c r="BU70" s="8">
        <f>Segments_Q!BY28/1000000</f>
        <v>0</v>
      </c>
      <c r="BV70" s="8">
        <f>Segments_Q!BZ28/1000000</f>
        <v>0</v>
      </c>
      <c r="BW70" s="8">
        <f>Segments_Q!CA28/1000000</f>
        <v>0</v>
      </c>
      <c r="BX70" s="8">
        <f>Segments_Q!CB28/1000000</f>
        <v>0</v>
      </c>
      <c r="BY70" s="8">
        <f>Segments_Q!CC28/1000000</f>
        <v>0</v>
      </c>
      <c r="BZ70" s="8">
        <f>Segments_Q!CD28/1000000</f>
        <v>0</v>
      </c>
      <c r="CA70" s="8">
        <f>Segments_Q!CE28/1000000</f>
        <v>0</v>
      </c>
    </row>
    <row r="71" spans="1:79" x14ac:dyDescent="0.35">
      <c r="A71" s="9" t="str">
        <f t="shared" si="8"/>
        <v>ANB</v>
      </c>
      <c r="B71" s="9"/>
      <c r="C71" s="9" t="str">
        <f t="shared" si="9"/>
        <v>Wholesale Assets</v>
      </c>
      <c r="D71" s="9"/>
      <c r="E71" s="8">
        <f>Segments_Q!I29/1000000</f>
        <v>45096.035000000003</v>
      </c>
      <c r="F71" s="8">
        <f>Segments_Q!J29/1000000</f>
        <v>43599.856</v>
      </c>
      <c r="G71" s="8">
        <f>Segments_Q!K29/1000000</f>
        <v>44157.695</v>
      </c>
      <c r="H71" s="8">
        <f>Segments_Q!L29/1000000</f>
        <v>45635.351000000002</v>
      </c>
      <c r="I71" s="8">
        <f>Segments_Q!M29/1000000</f>
        <v>45404.082000000002</v>
      </c>
      <c r="J71" s="8">
        <f>Segments_Q!N29/1000000</f>
        <v>47234.133999999998</v>
      </c>
      <c r="K71" s="8">
        <f>Segments_Q!O29/1000000</f>
        <v>49257.709000000003</v>
      </c>
      <c r="L71" s="8">
        <f>Segments_Q!P29/1000000</f>
        <v>49270.375</v>
      </c>
      <c r="M71" s="8">
        <f>Segments_Q!Q29/1000000</f>
        <v>51140.17</v>
      </c>
      <c r="N71" s="8">
        <f>Segments_Q!R29/1000000</f>
        <v>54850.932000000001</v>
      </c>
      <c r="O71" s="8">
        <f>Segments_Q!S29/1000000</f>
        <v>57178.722999999998</v>
      </c>
      <c r="P71" s="8">
        <f>Segments_Q!T29/1000000</f>
        <v>59315.472999999998</v>
      </c>
      <c r="Q71" s="8">
        <f>Segments_Q!U29/1000000</f>
        <v>58260.451000000001</v>
      </c>
      <c r="R71" s="8">
        <f>Segments_Q!V29/1000000</f>
        <v>57432.023999999998</v>
      </c>
      <c r="S71" s="8">
        <f>Segments_Q!W29/1000000</f>
        <v>58675.682999999997</v>
      </c>
      <c r="T71" s="8">
        <f>Segments_Q!X29/1000000</f>
        <v>60352.930999999997</v>
      </c>
      <c r="U71" s="8">
        <f>Segments_Q!Y29/1000000</f>
        <v>58145.211000000003</v>
      </c>
      <c r="V71" s="8">
        <f>Segments_Q!Z29/1000000</f>
        <v>61767.546999999999</v>
      </c>
      <c r="W71" s="8">
        <f>Segments_Q!AA29/1000000</f>
        <v>65612.343999999997</v>
      </c>
      <c r="X71" s="8">
        <f>Segments_Q!AB29/1000000</f>
        <v>72324.88</v>
      </c>
      <c r="Y71" s="8">
        <f>Segments_Q!AC29/1000000</f>
        <v>76385.740999999995</v>
      </c>
      <c r="Z71" s="8">
        <f>Segments_Q!AD29/1000000</f>
        <v>78897.808999999994</v>
      </c>
      <c r="AA71" s="8">
        <f>Segments_Q!AE29/1000000</f>
        <v>80466.611000000004</v>
      </c>
      <c r="AB71" s="8">
        <f>Segments_Q!AF29/1000000</f>
        <v>81990.562000000005</v>
      </c>
      <c r="AC71" s="8">
        <f>Segments_Q!AG29/1000000</f>
        <v>80467.289999999994</v>
      </c>
      <c r="AD71" s="8">
        <f>Segments_Q!AH29/1000000</f>
        <v>82132.933000000005</v>
      </c>
      <c r="AE71" s="8">
        <f>Segments_Q!AI29/1000000</f>
        <v>80578.620999999999</v>
      </c>
      <c r="AF71" s="8">
        <f>Segments_Q!AJ29/1000000</f>
        <v>81688.89</v>
      </c>
      <c r="AG71" s="8">
        <f>Segments_Q!AK29/1000000</f>
        <v>82744.69</v>
      </c>
      <c r="AH71" s="8">
        <f>Segments_Q!AL29/1000000</f>
        <v>82820.153000000006</v>
      </c>
      <c r="AI71" s="8">
        <f>Segments_Q!AM29/1000000</f>
        <v>84377.316999999995</v>
      </c>
      <c r="AJ71" s="8">
        <f>Segments_Q!AN29/1000000</f>
        <v>82667.224000000002</v>
      </c>
      <c r="AK71" s="8">
        <f>Segments_Q!AO29/1000000</f>
        <v>82756.66</v>
      </c>
      <c r="AL71" s="8">
        <f>Segments_Q!AP29/1000000</f>
        <v>84188.165999999997</v>
      </c>
      <c r="AM71" s="8">
        <f>Segments_Q!AQ29/1000000</f>
        <v>84856.179000000004</v>
      </c>
      <c r="AN71" s="8">
        <f>Segments_Q!AR29/1000000</f>
        <v>86119.766000000003</v>
      </c>
      <c r="AO71" s="8">
        <f>Segments_Q!AS29/1000000</f>
        <v>84067.423999999999</v>
      </c>
      <c r="AP71" s="8">
        <f>Segments_Q!AT29/1000000</f>
        <v>83334.023000000001</v>
      </c>
      <c r="AQ71" s="8">
        <f>Segments_Q!AU29/1000000</f>
        <v>81369.293999999994</v>
      </c>
      <c r="AR71" s="8">
        <f>Segments_Q!AV29/1000000</f>
        <v>82064.505000000005</v>
      </c>
      <c r="AS71" s="8">
        <f>Segments_Q!AW29/1000000</f>
        <v>82326.687999999995</v>
      </c>
      <c r="AT71" s="8">
        <f>Segments_Q!AX29/1000000</f>
        <v>80209.604000000007</v>
      </c>
      <c r="AU71" s="8">
        <f>Segments_Q!AY29/1000000</f>
        <v>80443.81</v>
      </c>
      <c r="AV71" s="8">
        <f>Segments_Q!AZ29/1000000</f>
        <v>76951.38</v>
      </c>
      <c r="AW71" s="8">
        <f>Segments_Q!BA29/1000000</f>
        <v>76157.183999999994</v>
      </c>
      <c r="AX71" s="8">
        <f>Segments_Q!BB29/1000000</f>
        <v>77930.447</v>
      </c>
      <c r="AY71" s="8">
        <f>Segments_Q!BC29/1000000</f>
        <v>80042.8</v>
      </c>
      <c r="AZ71" s="8">
        <f>Segments_Q!BD29/1000000</f>
        <v>85226.879000000001</v>
      </c>
      <c r="BA71" s="8">
        <f>Segments_Q!BE29/1000000</f>
        <v>90301.137000000002</v>
      </c>
      <c r="BB71" s="8">
        <f>Segments_Q!BF29/1000000</f>
        <v>94636.444000000003</v>
      </c>
      <c r="BC71" s="8">
        <f>Segments_Q!BG29/1000000</f>
        <v>96846.092000000004</v>
      </c>
      <c r="BD71" s="8">
        <f>Segments_Q!BH29/1000000</f>
        <v>94194.081999999995</v>
      </c>
      <c r="BE71" s="8">
        <f>Segments_Q!BI29/1000000</f>
        <v>91881.858999999997</v>
      </c>
      <c r="BF71" s="8">
        <f>Segments_Q!BJ29/1000000</f>
        <v>95314.551999999996</v>
      </c>
      <c r="BG71" s="8">
        <f>Segments_Q!BK29/1000000</f>
        <v>92177.619000000006</v>
      </c>
      <c r="BH71" s="8">
        <f>Segments_Q!BL29/1000000</f>
        <v>0</v>
      </c>
      <c r="BI71" s="8">
        <f>Segments_Q!BM29/1000000</f>
        <v>0</v>
      </c>
      <c r="BJ71" s="8">
        <f>Segments_Q!BN29/1000000</f>
        <v>0</v>
      </c>
      <c r="BK71" s="8">
        <f>Segments_Q!BO29/1000000</f>
        <v>0</v>
      </c>
      <c r="BL71" s="8">
        <f>Segments_Q!BP29/1000000</f>
        <v>0</v>
      </c>
      <c r="BM71" s="8">
        <f>Segments_Q!BQ29/1000000</f>
        <v>0</v>
      </c>
      <c r="BN71" s="8">
        <f>Segments_Q!BR29/1000000</f>
        <v>0</v>
      </c>
      <c r="BO71" s="8">
        <f>Segments_Q!BS29/1000000</f>
        <v>0</v>
      </c>
      <c r="BP71" s="8">
        <f>Segments_Q!BT29/1000000</f>
        <v>0</v>
      </c>
      <c r="BQ71" s="8">
        <f>Segments_Q!BU29/1000000</f>
        <v>0</v>
      </c>
      <c r="BR71" s="8">
        <f>Segments_Q!BV29/1000000</f>
        <v>0</v>
      </c>
      <c r="BS71" s="8">
        <f>Segments_Q!BW29/1000000</f>
        <v>0</v>
      </c>
      <c r="BT71" s="8">
        <f>Segments_Q!BX29/1000000</f>
        <v>0</v>
      </c>
      <c r="BU71" s="8">
        <f>Segments_Q!BY29/1000000</f>
        <v>0</v>
      </c>
      <c r="BV71" s="8">
        <f>Segments_Q!BZ29/1000000</f>
        <v>0</v>
      </c>
      <c r="BW71" s="8">
        <f>Segments_Q!CA29/1000000</f>
        <v>0</v>
      </c>
      <c r="BX71" s="8">
        <f>Segments_Q!CB29/1000000</f>
        <v>0</v>
      </c>
      <c r="BY71" s="8">
        <f>Segments_Q!CC29/1000000</f>
        <v>0</v>
      </c>
      <c r="BZ71" s="8">
        <f>Segments_Q!CD29/1000000</f>
        <v>0</v>
      </c>
      <c r="CA71" s="8">
        <f>Segments_Q!CE29/1000000</f>
        <v>0</v>
      </c>
    </row>
    <row r="72" spans="1:79" x14ac:dyDescent="0.35">
      <c r="A72" s="9" t="str">
        <f t="shared" si="8"/>
        <v>ANB</v>
      </c>
      <c r="B72" s="9" t="str">
        <f>VLOOKUP(A72,References!$A$2:$B$11,2,FALSE)</f>
        <v>ARNB AB Equity</v>
      </c>
      <c r="C72" s="9" t="str">
        <f t="shared" si="9"/>
        <v>NCBDs</v>
      </c>
      <c r="D72" s="9" t="s">
        <v>125</v>
      </c>
      <c r="E72" s="8" t="str">
        <f>_xll.BDH($B72,$D72,"CQ1 2010","","Dir=H","Per=Q","Days=A","Dts=H")</f>
        <v>#N/A Connection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</row>
    <row r="73" spans="1:79" x14ac:dyDescent="0.35">
      <c r="A73" s="9" t="str">
        <f t="shared" si="8"/>
        <v>ANB</v>
      </c>
      <c r="B73" s="9" t="str">
        <f>VLOOKUP(A73,References!$A$2:$B$11,2,FALSE)</f>
        <v>ARNB AB Equity</v>
      </c>
      <c r="C73" s="9" t="str">
        <f t="shared" si="9"/>
        <v>CBDs</v>
      </c>
      <c r="D73" s="9" t="s">
        <v>126</v>
      </c>
      <c r="E73" s="8" t="str">
        <f>_xll.BDH($B73,$D73,"CQ1 2010","","Dir=H","Per=Q","Days=A","Dts=H")</f>
        <v>#N/A Connection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</row>
    <row r="74" spans="1:79" x14ac:dyDescent="0.35">
      <c r="A74" s="9" t="str">
        <f t="shared" si="8"/>
        <v>ANB</v>
      </c>
      <c r="B74" s="9" t="str">
        <f>VLOOKUP(A74,References!$A$2:$B$11,2,FALSE)</f>
        <v>ARNB AB Equity</v>
      </c>
      <c r="C74" s="9" t="str">
        <f t="shared" si="9"/>
        <v>Total Deposits</v>
      </c>
      <c r="D74" s="9" t="s">
        <v>127</v>
      </c>
      <c r="E74" s="8" t="str">
        <f>_xll.BDH($B74,$D74,"CQ1 2010","","Dir=H","Per=Q","Days=A","Dts=H")</f>
        <v>#N/A Connection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</row>
    <row r="75" spans="1:79" x14ac:dyDescent="0.35">
      <c r="A75" s="9" t="str">
        <f t="shared" si="8"/>
        <v>ANB</v>
      </c>
      <c r="B75" s="9" t="str">
        <f>VLOOKUP(A75,References!$A$2:$B$11,2,FALSE)</f>
        <v>ARNB AB Equity</v>
      </c>
      <c r="C75" s="9" t="str">
        <f t="shared" si="9"/>
        <v>Short Term Debt</v>
      </c>
      <c r="D75" s="9" t="s">
        <v>128</v>
      </c>
      <c r="E75" s="8" t="str">
        <f>_xll.BDH($B75,$D75,"CQ1 2010","","Dir=H","Per=Q","Days=A","Dts=H")</f>
        <v>#N/A Connection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</row>
    <row r="76" spans="1:79" x14ac:dyDescent="0.35">
      <c r="A76" s="9" t="str">
        <f t="shared" si="8"/>
        <v>ANB</v>
      </c>
      <c r="B76" s="9" t="str">
        <f>VLOOKUP(A76,References!$A$2:$B$11,2,FALSE)</f>
        <v>ARNB AB Equity</v>
      </c>
      <c r="C76" s="9" t="str">
        <f t="shared" si="9"/>
        <v>Long Term Debt</v>
      </c>
      <c r="D76" s="9" t="s">
        <v>129</v>
      </c>
      <c r="E76" s="8" t="str">
        <f>_xll.BDH($B76,$D76,"CQ1 2010","","Dir=H","Per=Q","Days=A","Dts=H")</f>
        <v>#N/A Connection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</row>
    <row r="77" spans="1:79" x14ac:dyDescent="0.35">
      <c r="A77" s="9" t="str">
        <f t="shared" si="8"/>
        <v>ANB</v>
      </c>
      <c r="B77" s="9" t="str">
        <f>VLOOKUP(A77,References!$A$2:$B$11,2,FALSE)</f>
        <v>ARNB AB Equity</v>
      </c>
      <c r="C77" s="9" t="str">
        <f t="shared" si="9"/>
        <v>Total Liabilities</v>
      </c>
      <c r="D77" s="9" t="s">
        <v>130</v>
      </c>
      <c r="E77" s="8" t="str">
        <f>_xll.BDH($B77,$D77,"CQ1 2010","","Dir=H","Per=Q","Days=A","Dts=H")</f>
        <v>#N/A Connection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</row>
    <row r="78" spans="1:79" x14ac:dyDescent="0.35">
      <c r="A78" s="9" t="str">
        <f t="shared" si="8"/>
        <v>ANB</v>
      </c>
      <c r="B78" s="9"/>
      <c r="C78" s="9" t="str">
        <f t="shared" si="9"/>
        <v xml:space="preserve">Retail Liabilities </v>
      </c>
      <c r="D78" s="9"/>
      <c r="E78" s="8">
        <f>Segments_Q!I30/1000000</f>
        <v>41439.084000000003</v>
      </c>
      <c r="F78" s="8">
        <f>Segments_Q!J30/1000000</f>
        <v>40743.714999999997</v>
      </c>
      <c r="G78" s="8">
        <f>Segments_Q!K30/1000000</f>
        <v>40708.241999999998</v>
      </c>
      <c r="H78" s="8">
        <f>Segments_Q!L30/1000000</f>
        <v>41101.822</v>
      </c>
      <c r="I78" s="8">
        <f>Segments_Q!M30/1000000</f>
        <v>51484.233</v>
      </c>
      <c r="J78" s="8">
        <f>Segments_Q!N30/1000000</f>
        <v>47389.586000000003</v>
      </c>
      <c r="K78" s="8">
        <f>Segments_Q!O30/1000000</f>
        <v>45744.677000000003</v>
      </c>
      <c r="L78" s="8">
        <f>Segments_Q!P30/1000000</f>
        <v>46047.493000000002</v>
      </c>
      <c r="M78" s="8">
        <f>Segments_Q!Q30/1000000</f>
        <v>49026.184000000001</v>
      </c>
      <c r="N78" s="8">
        <f>Segments_Q!R30/1000000</f>
        <v>48574.521000000001</v>
      </c>
      <c r="O78" s="8">
        <f>Segments_Q!S30/1000000</f>
        <v>50182.17</v>
      </c>
      <c r="P78" s="8">
        <f>Segments_Q!T30/1000000</f>
        <v>51822.095999999998</v>
      </c>
      <c r="Q78" s="8">
        <f>Segments_Q!U30/1000000</f>
        <v>53594.436999999998</v>
      </c>
      <c r="R78" s="8">
        <f>Segments_Q!V30/1000000</f>
        <v>55605.622000000003</v>
      </c>
      <c r="S78" s="8">
        <f>Segments_Q!W30/1000000</f>
        <v>54783.946000000004</v>
      </c>
      <c r="T78" s="8">
        <f>Segments_Q!X30/1000000</f>
        <v>57363.915000000001</v>
      </c>
      <c r="U78" s="8">
        <f>Segments_Q!Y30/1000000</f>
        <v>60516.129000000001</v>
      </c>
      <c r="V78" s="8">
        <f>Segments_Q!Z30/1000000</f>
        <v>63064.93</v>
      </c>
      <c r="W78" s="8">
        <f>Segments_Q!AA30/1000000</f>
        <v>63465.332999999999</v>
      </c>
      <c r="X78" s="8">
        <f>Segments_Q!AB30/1000000</f>
        <v>66587.058999999994</v>
      </c>
      <c r="Y78" s="8">
        <f>Segments_Q!AC30/1000000</f>
        <v>70370.904999999999</v>
      </c>
      <c r="Z78" s="8">
        <f>Segments_Q!AD30/1000000</f>
        <v>74926.854999999996</v>
      </c>
      <c r="AA78" s="8">
        <f>Segments_Q!AE30/1000000</f>
        <v>70293.101999999999</v>
      </c>
      <c r="AB78" s="8">
        <f>Segments_Q!AF30/1000000</f>
        <v>66465.039000000004</v>
      </c>
      <c r="AC78" s="8">
        <f>Segments_Q!AG30/1000000</f>
        <v>66137.813999999998</v>
      </c>
      <c r="AD78" s="8">
        <f>Segments_Q!AH30/1000000</f>
        <v>68245.342999999993</v>
      </c>
      <c r="AE78" s="8">
        <f>Segments_Q!AI30/1000000</f>
        <v>67163.964000000007</v>
      </c>
      <c r="AF78" s="8">
        <f>Segments_Q!AJ30/1000000</f>
        <v>70312.126999999993</v>
      </c>
      <c r="AG78" s="8">
        <f>Segments_Q!AK30/1000000</f>
        <v>68896.398000000001</v>
      </c>
      <c r="AH78" s="8">
        <f>Segments_Q!AL30/1000000</f>
        <v>65583.880999999994</v>
      </c>
      <c r="AI78" s="8">
        <f>Segments_Q!AM30/1000000</f>
        <v>66341.457999999999</v>
      </c>
      <c r="AJ78" s="8">
        <f>Segments_Q!AN30/1000000</f>
        <v>69272.729000000007</v>
      </c>
      <c r="AK78" s="8">
        <f>Segments_Q!AO30/1000000</f>
        <v>65828.301999999996</v>
      </c>
      <c r="AL78" s="8">
        <f>Segments_Q!AP30/1000000</f>
        <v>67622.057000000001</v>
      </c>
      <c r="AM78" s="8">
        <f>Segments_Q!AQ30/1000000</f>
        <v>66792.909</v>
      </c>
      <c r="AN78" s="8">
        <f>Segments_Q!AR30/1000000</f>
        <v>67303.483999999997</v>
      </c>
      <c r="AO78" s="8">
        <f>Segments_Q!AS30/1000000</f>
        <v>67830.407000000007</v>
      </c>
      <c r="AP78" s="8">
        <f>Segments_Q!AT30/1000000</f>
        <v>67871.142999999996</v>
      </c>
      <c r="AQ78" s="8">
        <f>Segments_Q!AU30/1000000</f>
        <v>67984.33</v>
      </c>
      <c r="AR78" s="8">
        <f>Segments_Q!AV30/1000000</f>
        <v>67106.11</v>
      </c>
      <c r="AS78" s="8">
        <f>Segments_Q!AW30/1000000</f>
        <v>66159.445000000007</v>
      </c>
      <c r="AT78" s="8">
        <f>Segments_Q!AX30/1000000</f>
        <v>66376.434999999998</v>
      </c>
      <c r="AU78" s="8">
        <f>Segments_Q!AY30/1000000</f>
        <v>65587.125</v>
      </c>
      <c r="AV78" s="8">
        <f>Segments_Q!AZ30/1000000</f>
        <v>65167.292999999998</v>
      </c>
      <c r="AW78" s="8">
        <f>Segments_Q!BA30/1000000</f>
        <v>67802.751000000004</v>
      </c>
      <c r="AX78" s="8">
        <f>Segments_Q!BB30/1000000</f>
        <v>67552.323999999993</v>
      </c>
      <c r="AY78" s="8">
        <f>Segments_Q!BC30/1000000</f>
        <v>66729.831000000006</v>
      </c>
      <c r="AZ78" s="8">
        <f>Segments_Q!BD30/1000000</f>
        <v>70009.289999999994</v>
      </c>
      <c r="BA78" s="8">
        <f>Segments_Q!BE30/1000000</f>
        <v>68977.106</v>
      </c>
      <c r="BB78" s="8">
        <f>Segments_Q!BF30/1000000</f>
        <v>72971.17</v>
      </c>
      <c r="BC78" s="8">
        <f>Segments_Q!BG30/1000000</f>
        <v>69979.129000000001</v>
      </c>
      <c r="BD78" s="8">
        <f>Segments_Q!BH30/1000000</f>
        <v>72862.043999999994</v>
      </c>
      <c r="BE78" s="8">
        <f>Segments_Q!BI30/1000000</f>
        <v>77823.546000000002</v>
      </c>
      <c r="BF78" s="8">
        <f>Segments_Q!BJ30/1000000</f>
        <v>82984.974000000002</v>
      </c>
      <c r="BG78" s="8">
        <f>Segments_Q!BK30/1000000</f>
        <v>84668.706000000006</v>
      </c>
      <c r="BH78" s="8">
        <f>Segments_Q!BL30/1000000</f>
        <v>0</v>
      </c>
      <c r="BI78" s="8">
        <f>Segments_Q!BM30/1000000</f>
        <v>0</v>
      </c>
      <c r="BJ78" s="8">
        <f>Segments_Q!BN30/1000000</f>
        <v>0</v>
      </c>
      <c r="BK78" s="8">
        <f>Segments_Q!BO30/1000000</f>
        <v>0</v>
      </c>
      <c r="BL78" s="8">
        <f>Segments_Q!BP30/1000000</f>
        <v>0</v>
      </c>
      <c r="BM78" s="8">
        <f>Segments_Q!BQ30/1000000</f>
        <v>0</v>
      </c>
      <c r="BN78" s="8">
        <f>Segments_Q!BR30/1000000</f>
        <v>0</v>
      </c>
      <c r="BO78" s="8">
        <f>Segments_Q!BS30/1000000</f>
        <v>0</v>
      </c>
      <c r="BP78" s="8">
        <f>Segments_Q!BT30/1000000</f>
        <v>0</v>
      </c>
      <c r="BQ78" s="8">
        <f>Segments_Q!BU30/1000000</f>
        <v>0</v>
      </c>
      <c r="BR78" s="8">
        <f>Segments_Q!BV30/1000000</f>
        <v>0</v>
      </c>
      <c r="BS78" s="8">
        <f>Segments_Q!BW30/1000000</f>
        <v>0</v>
      </c>
      <c r="BT78" s="8">
        <f>Segments_Q!BX30/1000000</f>
        <v>0</v>
      </c>
      <c r="BU78" s="8">
        <f>Segments_Q!BY30/1000000</f>
        <v>0</v>
      </c>
      <c r="BV78" s="8">
        <f>Segments_Q!BZ30/1000000</f>
        <v>0</v>
      </c>
      <c r="BW78" s="8">
        <f>Segments_Q!CA30/1000000</f>
        <v>0</v>
      </c>
      <c r="BX78" s="8">
        <f>Segments_Q!CB30/1000000</f>
        <v>0</v>
      </c>
      <c r="BY78" s="8">
        <f>Segments_Q!CC30/1000000</f>
        <v>0</v>
      </c>
      <c r="BZ78" s="8">
        <f>Segments_Q!CD30/1000000</f>
        <v>0</v>
      </c>
      <c r="CA78" s="8">
        <f>Segments_Q!CE30/1000000</f>
        <v>0</v>
      </c>
    </row>
    <row r="79" spans="1:79" x14ac:dyDescent="0.35">
      <c r="A79" s="9" t="str">
        <f t="shared" si="8"/>
        <v>ANB</v>
      </c>
      <c r="B79" s="9"/>
      <c r="C79" s="9" t="str">
        <f t="shared" si="9"/>
        <v xml:space="preserve">Wholesale Liabilities </v>
      </c>
      <c r="D79" s="9"/>
      <c r="E79" s="8">
        <f>Segments_Q!I31/1000000</f>
        <v>38961.057999999997</v>
      </c>
      <c r="F79" s="8">
        <f>Segments_Q!J31/1000000</f>
        <v>39692.18</v>
      </c>
      <c r="G79" s="8">
        <f>Segments_Q!K31/1000000</f>
        <v>38156.332000000002</v>
      </c>
      <c r="H79" s="8">
        <f>Segments_Q!L31/1000000</f>
        <v>45014.061000000002</v>
      </c>
      <c r="I79" s="8">
        <f>Segments_Q!M31/1000000</f>
        <v>39571.03</v>
      </c>
      <c r="J79" s="8">
        <f>Segments_Q!N31/1000000</f>
        <v>39074.078000000001</v>
      </c>
      <c r="K79" s="8">
        <f>Segments_Q!O31/1000000</f>
        <v>42146.627</v>
      </c>
      <c r="L79" s="8">
        <f>Segments_Q!P31/1000000</f>
        <v>43775.014999999999</v>
      </c>
      <c r="M79" s="8">
        <f>Segments_Q!Q31/1000000</f>
        <v>44508.053999999996</v>
      </c>
      <c r="N79" s="8">
        <f>Segments_Q!R31/1000000</f>
        <v>48244.237000000001</v>
      </c>
      <c r="O79" s="8">
        <f>Segments_Q!S31/1000000</f>
        <v>50128.51</v>
      </c>
      <c r="P79" s="8">
        <f>Segments_Q!T31/1000000</f>
        <v>57833.016000000003</v>
      </c>
      <c r="Q79" s="8">
        <f>Segments_Q!U31/1000000</f>
        <v>57221.184999999998</v>
      </c>
      <c r="R79" s="8">
        <f>Segments_Q!V31/1000000</f>
        <v>49229.27</v>
      </c>
      <c r="S79" s="8">
        <f>Segments_Q!W31/1000000</f>
        <v>52884.277000000002</v>
      </c>
      <c r="T79" s="8">
        <f>Segments_Q!X31/1000000</f>
        <v>51321.417000000001</v>
      </c>
      <c r="U79" s="8">
        <f>Segments_Q!Y31/1000000</f>
        <v>58723.563000000002</v>
      </c>
      <c r="V79" s="8">
        <f>Segments_Q!Z31/1000000</f>
        <v>49612.36</v>
      </c>
      <c r="W79" s="8">
        <f>Segments_Q!AA31/1000000</f>
        <v>53189.96</v>
      </c>
      <c r="X79" s="8">
        <f>Segments_Q!AB31/1000000</f>
        <v>66432.278999999995</v>
      </c>
      <c r="Y79" s="8">
        <f>Segments_Q!AC31/1000000</f>
        <v>63059.150999999998</v>
      </c>
      <c r="Z79" s="8">
        <f>Segments_Q!AD31/1000000</f>
        <v>61536.161999999997</v>
      </c>
      <c r="AA79" s="8">
        <f>Segments_Q!AE31/1000000</f>
        <v>64574.178</v>
      </c>
      <c r="AB79" s="8">
        <f>Segments_Q!AF31/1000000</f>
        <v>72640.877999999997</v>
      </c>
      <c r="AC79" s="8">
        <f>Segments_Q!AG31/1000000</f>
        <v>68272.322</v>
      </c>
      <c r="AD79" s="8">
        <f>Segments_Q!AH31/1000000</f>
        <v>64065.892</v>
      </c>
      <c r="AE79" s="8">
        <f>Segments_Q!AI31/1000000</f>
        <v>63249.985000000001</v>
      </c>
      <c r="AF79" s="8">
        <f>Segments_Q!AJ31/1000000</f>
        <v>69597.993000000002</v>
      </c>
      <c r="AG79" s="8">
        <f>Segments_Q!AK31/1000000</f>
        <v>66187.5</v>
      </c>
      <c r="AH79" s="8">
        <f>Segments_Q!AL31/1000000</f>
        <v>68275.759999999995</v>
      </c>
      <c r="AI79" s="8">
        <f>Segments_Q!AM31/1000000</f>
        <v>65465.521000000001</v>
      </c>
      <c r="AJ79" s="8">
        <f>Segments_Q!AN31/1000000</f>
        <v>70371.879000000001</v>
      </c>
      <c r="AK79" s="8">
        <f>Segments_Q!AO31/1000000</f>
        <v>67207.134000000005</v>
      </c>
      <c r="AL79" s="8">
        <f>Segments_Q!AP31/1000000</f>
        <v>65674.673999999999</v>
      </c>
      <c r="AM79" s="8">
        <f>Segments_Q!AQ31/1000000</f>
        <v>67282.328999999998</v>
      </c>
      <c r="AN79" s="8">
        <f>Segments_Q!AR31/1000000</f>
        <v>77773.557000000001</v>
      </c>
      <c r="AO79" s="8">
        <f>Segments_Q!AS31/1000000</f>
        <v>65477.345000000001</v>
      </c>
      <c r="AP79" s="8">
        <f>Segments_Q!AT31/1000000</f>
        <v>68341.832999999999</v>
      </c>
      <c r="AQ79" s="8">
        <f>Segments_Q!AU31/1000000</f>
        <v>66956.733999999997</v>
      </c>
      <c r="AR79" s="8">
        <f>Segments_Q!AV31/1000000</f>
        <v>78622.167000000001</v>
      </c>
      <c r="AS79" s="8">
        <f>Segments_Q!AW31/1000000</f>
        <v>73196.61</v>
      </c>
      <c r="AT79" s="8">
        <f>Segments_Q!AX31/1000000</f>
        <v>70709.909</v>
      </c>
      <c r="AU79" s="8">
        <f>Segments_Q!AY31/1000000</f>
        <v>74405.691999999995</v>
      </c>
      <c r="AV79" s="8">
        <f>Segments_Q!AZ31/1000000</f>
        <v>67453.813999999998</v>
      </c>
      <c r="AW79" s="8">
        <f>Segments_Q!BA31/1000000</f>
        <v>60614.843999999997</v>
      </c>
      <c r="AX79" s="8">
        <f>Segments_Q!BB31/1000000</f>
        <v>65901.106</v>
      </c>
      <c r="AY79" s="8">
        <f>Segments_Q!BC31/1000000</f>
        <v>66394.751999999993</v>
      </c>
      <c r="AZ79" s="8">
        <f>Segments_Q!BD31/1000000</f>
        <v>71041.264999999999</v>
      </c>
      <c r="BA79" s="8">
        <f>Segments_Q!BE31/1000000</f>
        <v>83005.142000000007</v>
      </c>
      <c r="BB79" s="8">
        <f>Segments_Q!BF31/1000000</f>
        <v>77849.948000000004</v>
      </c>
      <c r="BC79" s="8">
        <f>Segments_Q!BG31/1000000</f>
        <v>81836.656000000003</v>
      </c>
      <c r="BD79" s="8">
        <f>Segments_Q!BH31/1000000</f>
        <v>85898.001000000004</v>
      </c>
      <c r="BE79" s="8">
        <f>Segments_Q!BI31/1000000</f>
        <v>81712.372000000003</v>
      </c>
      <c r="BF79" s="8">
        <f>Segments_Q!BJ31/1000000</f>
        <v>80220.266000000003</v>
      </c>
      <c r="BG79" s="8">
        <f>Segments_Q!BK31/1000000</f>
        <v>74389.709000000003</v>
      </c>
      <c r="BH79" s="8">
        <f>Segments_Q!BL31/1000000</f>
        <v>0</v>
      </c>
      <c r="BI79" s="8">
        <f>Segments_Q!BM31/1000000</f>
        <v>0</v>
      </c>
      <c r="BJ79" s="8">
        <f>Segments_Q!BN31/1000000</f>
        <v>0</v>
      </c>
      <c r="BK79" s="8">
        <f>Segments_Q!BO31/1000000</f>
        <v>0</v>
      </c>
      <c r="BL79" s="8">
        <f>Segments_Q!BP31/1000000</f>
        <v>0</v>
      </c>
      <c r="BM79" s="8">
        <f>Segments_Q!BQ31/1000000</f>
        <v>0</v>
      </c>
      <c r="BN79" s="8">
        <f>Segments_Q!BR31/1000000</f>
        <v>0</v>
      </c>
      <c r="BO79" s="8">
        <f>Segments_Q!BS31/1000000</f>
        <v>0</v>
      </c>
      <c r="BP79" s="8">
        <f>Segments_Q!BT31/1000000</f>
        <v>0</v>
      </c>
      <c r="BQ79" s="8">
        <f>Segments_Q!BU31/1000000</f>
        <v>0</v>
      </c>
      <c r="BR79" s="8">
        <f>Segments_Q!BV31/1000000</f>
        <v>0</v>
      </c>
      <c r="BS79" s="8">
        <f>Segments_Q!BW31/1000000</f>
        <v>0</v>
      </c>
      <c r="BT79" s="8">
        <f>Segments_Q!BX31/1000000</f>
        <v>0</v>
      </c>
      <c r="BU79" s="8">
        <f>Segments_Q!BY31/1000000</f>
        <v>0</v>
      </c>
      <c r="BV79" s="8">
        <f>Segments_Q!BZ31/1000000</f>
        <v>0</v>
      </c>
      <c r="BW79" s="8">
        <f>Segments_Q!CA31/1000000</f>
        <v>0</v>
      </c>
      <c r="BX79" s="8">
        <f>Segments_Q!CB31/1000000</f>
        <v>0</v>
      </c>
      <c r="BY79" s="8">
        <f>Segments_Q!CC31/1000000</f>
        <v>0</v>
      </c>
      <c r="BZ79" s="8">
        <f>Segments_Q!CD31/1000000</f>
        <v>0</v>
      </c>
      <c r="CA79" s="8">
        <f>Segments_Q!CE31/1000000</f>
        <v>0</v>
      </c>
    </row>
    <row r="80" spans="1:79" x14ac:dyDescent="0.35">
      <c r="A80" s="9" t="str">
        <f t="shared" si="8"/>
        <v>ANB</v>
      </c>
      <c r="B80" s="9" t="str">
        <f>VLOOKUP(A80,References!$A$2:$B$11,2,FALSE)</f>
        <v>ARNB AB Equity</v>
      </c>
      <c r="C80" s="9" t="str">
        <f t="shared" si="9"/>
        <v>Retained Earnings</v>
      </c>
      <c r="D80" s="9" t="s">
        <v>131</v>
      </c>
      <c r="E80" s="8" t="str">
        <f>_xll.BDH($B80,$D80,"CQ1 2010","","Dir=H","Per=Q","Days=A","Dts=H")</f>
        <v>#N/A Connection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</row>
    <row r="81" spans="1:79" x14ac:dyDescent="0.35">
      <c r="A81" s="10" t="str">
        <f t="shared" si="8"/>
        <v>ANB</v>
      </c>
      <c r="B81" s="10" t="str">
        <f>VLOOKUP(A81,References!$A$2:$B$11,2,FALSE)</f>
        <v>ARNB AB Equity</v>
      </c>
      <c r="C81" s="10" t="str">
        <f t="shared" si="9"/>
        <v>Total Equity</v>
      </c>
      <c r="D81" s="10" t="s">
        <v>132</v>
      </c>
      <c r="E81" s="11" t="str">
        <f>_xll.BDH($B81,$D81,"CQ1 2010","","Dir=H","Per=Q","Days=A","Dts=H")</f>
        <v>#N/A Connection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</row>
    <row r="82" spans="1:79" x14ac:dyDescent="0.35">
      <c r="A82" s="6" t="s">
        <v>18</v>
      </c>
      <c r="B82" s="6" t="str">
        <f>VLOOKUP(A82,References!$A$2:$B$11,2,FALSE)</f>
        <v>RIBL AB Equity</v>
      </c>
      <c r="C82" s="6" t="str">
        <f t="shared" ref="C82:C101" si="10">C182</f>
        <v>Cash and Cash Equivalents</v>
      </c>
      <c r="D82" s="6" t="s">
        <v>117</v>
      </c>
      <c r="E82" s="8" t="str">
        <f>_xll.BDH($B82,$D82,"CQ1 2010","","Dir=H","Per=Q","Days=A","Dts=H")</f>
        <v>#N/A Connection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</row>
    <row r="83" spans="1:79" x14ac:dyDescent="0.35">
      <c r="A83" s="6" t="str">
        <f>A82</f>
        <v>Riyad</v>
      </c>
      <c r="B83" s="6" t="str">
        <f>VLOOKUP(A83,References!$A$2:$B$11,2,FALSE)</f>
        <v>RIBL AB Equity</v>
      </c>
      <c r="C83" s="6" t="str">
        <f t="shared" si="10"/>
        <v>ST And LT Investments</v>
      </c>
      <c r="D83" s="6" t="s">
        <v>118</v>
      </c>
      <c r="E83" s="8" t="str">
        <f>_xll.BDH($B83,$D83,"CQ1 2010","","Dir=H","Per=Q","Days=A","Dts=H")</f>
        <v>#N/A Connection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</row>
    <row r="84" spans="1:79" x14ac:dyDescent="0.35">
      <c r="A84" s="6" t="str">
        <f t="shared" ref="A84:A101" si="11">A83</f>
        <v>Riyad</v>
      </c>
      <c r="B84" s="6" t="str">
        <f>VLOOKUP(A84,References!$A$2:$B$11,2,FALSE)</f>
        <v>RIBL AB Equity</v>
      </c>
      <c r="C84" s="6" t="str">
        <f t="shared" si="10"/>
        <v>Total Commercial Loans</v>
      </c>
      <c r="D84" s="6" t="s">
        <v>119</v>
      </c>
      <c r="E84" s="8" t="str">
        <f>_xll.BDH($B84,$D84,"CQ1 2010","","Dir=H","Per=Q","Days=A","Dts=H")</f>
        <v>#N/A Connection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</row>
    <row r="85" spans="1:79" x14ac:dyDescent="0.35">
      <c r="A85" s="6" t="str">
        <f t="shared" si="11"/>
        <v>Riyad</v>
      </c>
      <c r="B85" s="6" t="str">
        <f>VLOOKUP(A85,References!$A$2:$B$11,2,FALSE)</f>
        <v>RIBL AB Equity</v>
      </c>
      <c r="C85" s="6" t="str">
        <f t="shared" si="10"/>
        <v>Total Consumer Loans</v>
      </c>
      <c r="D85" s="6" t="s">
        <v>120</v>
      </c>
      <c r="E85" s="8" t="str">
        <f>_xll.BDH($B85,$D85,"CQ1 2010","","Dir=H","Per=Q","Days=A","Dts=H")</f>
        <v>#N/A Connection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</row>
    <row r="86" spans="1:79" x14ac:dyDescent="0.35">
      <c r="A86" s="6" t="str">
        <f t="shared" si="11"/>
        <v>Riyad</v>
      </c>
      <c r="B86" s="6" t="str">
        <f>VLOOKUP(A86,References!$A$2:$B$11,2,FALSE)</f>
        <v>RIBL AB Equity</v>
      </c>
      <c r="C86" s="6" t="str">
        <f t="shared" si="10"/>
        <v>Total Loans</v>
      </c>
      <c r="D86" s="6" t="s">
        <v>121</v>
      </c>
      <c r="E86" s="8" t="str">
        <f>_xll.BDH($B86,$D86,"CQ1 2010","","Dir=H","Per=Q","Days=A","Dts=H")</f>
        <v>#N/A Connection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</row>
    <row r="87" spans="1:79" x14ac:dyDescent="0.35">
      <c r="A87" s="6" t="str">
        <f t="shared" si="11"/>
        <v>Riyad</v>
      </c>
      <c r="B87" s="6" t="str">
        <f>VLOOKUP(A87,References!$A$2:$B$11,2,FALSE)</f>
        <v>RIBL AB Equity</v>
      </c>
      <c r="C87" s="6" t="str">
        <f t="shared" si="10"/>
        <v>Reserve for Loan Losses</v>
      </c>
      <c r="D87" s="6" t="s">
        <v>122</v>
      </c>
      <c r="E87" s="8" t="str">
        <f>_xll.BDH($B87,$D87,"CQ1 2010","","Dir=H","Per=Q","Days=A","Dts=H")</f>
        <v>#N/A Connection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</row>
    <row r="88" spans="1:79" x14ac:dyDescent="0.35">
      <c r="A88" s="6" t="str">
        <f t="shared" si="11"/>
        <v>Riyad</v>
      </c>
      <c r="B88" s="6" t="str">
        <f>VLOOKUP(A88,References!$A$2:$B$11,2,FALSE)</f>
        <v>RIBL AB Equity</v>
      </c>
      <c r="C88" s="6" t="str">
        <f t="shared" si="10"/>
        <v>Net Loans</v>
      </c>
      <c r="D88" s="6" t="s">
        <v>123</v>
      </c>
      <c r="E88" s="8" t="str">
        <f>_xll.BDH($B88,$D88,"CQ1 2010","","Dir=H","Per=Q","Days=A","Dts=H")</f>
        <v>#N/A Connection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</row>
    <row r="89" spans="1:79" x14ac:dyDescent="0.35">
      <c r="A89" s="6" t="str">
        <f t="shared" si="11"/>
        <v>Riyad</v>
      </c>
      <c r="B89" s="6" t="str">
        <f>VLOOKUP(A89,References!$A$2:$B$11,2,FALSE)</f>
        <v>RIBL AB Equity</v>
      </c>
      <c r="C89" s="6" t="str">
        <f t="shared" si="10"/>
        <v>Total Assets</v>
      </c>
      <c r="D89" s="6" t="s">
        <v>124</v>
      </c>
      <c r="E89" s="8" t="str">
        <f>_xll.BDH($B89,$D89,"CQ1 2010","","Dir=H","Per=Q","Days=A","Dts=H")</f>
        <v>#N/A Connection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</row>
    <row r="90" spans="1:79" x14ac:dyDescent="0.35">
      <c r="A90" s="6" t="str">
        <f t="shared" si="11"/>
        <v>Riyad</v>
      </c>
      <c r="B90" s="6"/>
      <c r="C90" s="6" t="str">
        <f t="shared" si="10"/>
        <v>Retail Assets</v>
      </c>
      <c r="D90" s="6"/>
      <c r="E90" s="8">
        <f>Segments_Q!I22/1000000</f>
        <v>19061.065999999999</v>
      </c>
      <c r="F90" s="8">
        <f>Segments_Q!J22/1000000</f>
        <v>20350.581999999999</v>
      </c>
      <c r="G90" s="25">
        <f>Segments_Q!K22/1000000</f>
        <v>21090.992999999999</v>
      </c>
      <c r="H90" s="25">
        <f>Segments_Q!L22/1000000</f>
        <v>21877.126</v>
      </c>
      <c r="I90" s="25">
        <f>Segments_Q!M22/1000000</f>
        <v>22702.995999999999</v>
      </c>
      <c r="J90" s="25">
        <f>Segments_Q!N22/1000000</f>
        <v>23958.404999999999</v>
      </c>
      <c r="K90" s="25">
        <f>Segments_Q!O22/1000000</f>
        <v>25428.41</v>
      </c>
      <c r="L90" s="25">
        <f>Segments_Q!P22/1000000</f>
        <v>26678.641</v>
      </c>
      <c r="M90" s="25">
        <f>Segments_Q!Q22/1000000</f>
        <v>28253.842000000001</v>
      </c>
      <c r="N90" s="25">
        <f>Segments_Q!R22/1000000</f>
        <v>29907.839</v>
      </c>
      <c r="O90" s="25">
        <f>Segments_Q!S22/1000000</f>
        <v>30777.420999999998</v>
      </c>
      <c r="P90" s="25">
        <f>Segments_Q!T22/1000000</f>
        <v>31972.505000000001</v>
      </c>
      <c r="Q90" s="25">
        <f>Segments_Q!U22/1000000</f>
        <v>32451.519</v>
      </c>
      <c r="R90" s="25">
        <f>Segments_Q!V22/1000000</f>
        <v>33695.169000000002</v>
      </c>
      <c r="S90" s="25">
        <f>Segments_Q!W22/1000000</f>
        <v>34423.485000000001</v>
      </c>
      <c r="T90" s="25">
        <f>Segments_Q!X22/1000000</f>
        <v>34852.809000000001</v>
      </c>
      <c r="U90" s="25">
        <f>Segments_Q!Y22/1000000</f>
        <v>37444.523999999998</v>
      </c>
      <c r="V90" s="25">
        <f>Segments_Q!Z22/1000000</f>
        <v>39739.707999999999</v>
      </c>
      <c r="W90" s="25">
        <f>Segments_Q!AA22/1000000</f>
        <v>41057.411999999997</v>
      </c>
      <c r="X90" s="25">
        <f>Segments_Q!AB22/1000000</f>
        <v>41995.034</v>
      </c>
      <c r="Y90" s="25">
        <f>Segments_Q!AC22/1000000</f>
        <v>40184.61</v>
      </c>
      <c r="Z90" s="25">
        <f>Segments_Q!AD22/1000000</f>
        <v>41454.934000000001</v>
      </c>
      <c r="AA90" s="25">
        <f>Segments_Q!AE22/1000000</f>
        <v>41143.538999999997</v>
      </c>
      <c r="AB90" s="25">
        <f>Segments_Q!AF22/1000000</f>
        <v>39686.188000000002</v>
      </c>
      <c r="AC90" s="25">
        <f>Segments_Q!AG22/1000000</f>
        <v>39842.495000000003</v>
      </c>
      <c r="AD90" s="25">
        <f>Segments_Q!AH22/1000000</f>
        <v>44650.811999999998</v>
      </c>
      <c r="AE90" s="25">
        <f>Segments_Q!AI22/1000000</f>
        <v>39102.178999999996</v>
      </c>
      <c r="AF90" s="25">
        <f>Segments_Q!AJ22/1000000</f>
        <v>44895.921999999999</v>
      </c>
      <c r="AG90" s="25">
        <f>Segments_Q!AK22/1000000</f>
        <v>49744.023000000001</v>
      </c>
      <c r="AH90" s="25">
        <f>Segments_Q!AL22/1000000</f>
        <v>50572.682999999997</v>
      </c>
      <c r="AI90" s="25">
        <f>Segments_Q!AM22/1000000</f>
        <v>51671.663</v>
      </c>
      <c r="AJ90" s="25">
        <f>Segments_Q!AN22/1000000</f>
        <v>49248.483</v>
      </c>
      <c r="AK90" s="25">
        <f>Segments_Q!AO22/1000000</f>
        <v>54583.082999999999</v>
      </c>
      <c r="AL90" s="25">
        <f>Segments_Q!AP22/1000000</f>
        <v>54442.767999999996</v>
      </c>
      <c r="AM90" s="25">
        <f>Segments_Q!AQ22/1000000</f>
        <v>54729.146000000001</v>
      </c>
      <c r="AN90" s="25">
        <f>Segments_Q!AR22/1000000</f>
        <v>56293.608</v>
      </c>
      <c r="AO90" s="25">
        <f>Segments_Q!AS22/1000000</f>
        <v>57417.146999999997</v>
      </c>
      <c r="AP90" s="25">
        <f>Segments_Q!AT22/1000000</f>
        <v>62363.66</v>
      </c>
      <c r="AQ90" s="25">
        <f>Segments_Q!AU22/1000000</f>
        <v>65385.072</v>
      </c>
      <c r="AR90" s="25">
        <f>Segments_Q!AV22/1000000</f>
        <v>71292.635999999999</v>
      </c>
      <c r="AS90" s="25">
        <f>Segments_Q!AW22/1000000</f>
        <v>72376.737999999998</v>
      </c>
      <c r="AT90" s="25">
        <f>Segments_Q!AX22/1000000</f>
        <v>74012.452000000005</v>
      </c>
      <c r="AU90" s="25">
        <f>Segments_Q!AY22/1000000</f>
        <v>75643.921000000002</v>
      </c>
      <c r="AV90" s="25">
        <f>Segments_Q!AZ22/1000000</f>
        <v>77494.744999999995</v>
      </c>
      <c r="AW90" s="25">
        <f>Segments_Q!BA22/1000000</f>
        <v>79021.505000000005</v>
      </c>
      <c r="AX90" s="25">
        <f>Segments_Q!BB22/1000000</f>
        <v>82117.240000000005</v>
      </c>
      <c r="AY90" s="25">
        <f>Segments_Q!BC22/1000000</f>
        <v>85750.567999999999</v>
      </c>
      <c r="AZ90" s="25">
        <f>Segments_Q!BD22/1000000</f>
        <v>91223.134000000005</v>
      </c>
      <c r="BA90" s="25">
        <f>Segments_Q!BE22/1000000</f>
        <v>94486.861000000004</v>
      </c>
      <c r="BB90" s="25">
        <f>Segments_Q!BF22/1000000</f>
        <v>98158.43</v>
      </c>
      <c r="BC90" s="25">
        <f>Segments_Q!BG22/1000000</f>
        <v>99321.84</v>
      </c>
      <c r="BD90" s="25">
        <f>Segments_Q!BH22/1000000</f>
        <v>101042.50900000001</v>
      </c>
      <c r="BE90" s="25">
        <f>Segments_Q!BI22/1000000</f>
        <v>103720.63800000001</v>
      </c>
      <c r="BF90" s="25">
        <f>Segments_Q!BJ22/1000000</f>
        <v>108009.91800000001</v>
      </c>
      <c r="BG90" s="25">
        <f>Segments_Q!BK22/1000000</f>
        <v>109353.31299999999</v>
      </c>
      <c r="BH90" s="25">
        <f>Segments_Q!BL22/1000000</f>
        <v>0</v>
      </c>
      <c r="BI90" s="25">
        <f>Segments_Q!BM22/1000000</f>
        <v>0</v>
      </c>
      <c r="BJ90" s="25">
        <f>Segments_Q!BN22/1000000</f>
        <v>0</v>
      </c>
      <c r="BK90" s="25">
        <f>Segments_Q!BO22/1000000</f>
        <v>0</v>
      </c>
      <c r="BL90" s="25">
        <f>Segments_Q!BP22/1000000</f>
        <v>0</v>
      </c>
      <c r="BM90" s="25">
        <f>Segments_Q!BQ22/1000000</f>
        <v>0</v>
      </c>
      <c r="BN90" s="25">
        <f>Segments_Q!BR22/1000000</f>
        <v>0</v>
      </c>
      <c r="BO90" s="25">
        <f>Segments_Q!BS22/1000000</f>
        <v>0</v>
      </c>
      <c r="BP90" s="25">
        <f>Segments_Q!BT22/1000000</f>
        <v>0</v>
      </c>
      <c r="BQ90" s="25">
        <f>Segments_Q!BU22/1000000</f>
        <v>0</v>
      </c>
      <c r="BR90" s="25">
        <f>Segments_Q!BV22/1000000</f>
        <v>0</v>
      </c>
      <c r="BS90" s="25">
        <f>Segments_Q!BW22/1000000</f>
        <v>0</v>
      </c>
      <c r="BT90" s="25">
        <f>Segments_Q!BX22/1000000</f>
        <v>0</v>
      </c>
      <c r="BU90" s="25">
        <f>Segments_Q!BY22/1000000</f>
        <v>0</v>
      </c>
      <c r="BV90" s="25">
        <f>Segments_Q!BZ22/1000000</f>
        <v>0</v>
      </c>
      <c r="BW90" s="25">
        <f>Segments_Q!CA22/1000000</f>
        <v>0</v>
      </c>
      <c r="BX90" s="25">
        <f>Segments_Q!CB22/1000000</f>
        <v>0</v>
      </c>
      <c r="BY90" s="25">
        <f>Segments_Q!CC22/1000000</f>
        <v>0</v>
      </c>
      <c r="BZ90" s="25">
        <f>Segments_Q!CD22/1000000</f>
        <v>0</v>
      </c>
      <c r="CA90" s="25">
        <f>Segments_Q!CE22/1000000</f>
        <v>0</v>
      </c>
    </row>
    <row r="91" spans="1:79" x14ac:dyDescent="0.35">
      <c r="A91" s="6" t="str">
        <f t="shared" si="11"/>
        <v>Riyad</v>
      </c>
      <c r="B91" s="6"/>
      <c r="C91" s="6" t="str">
        <f t="shared" si="10"/>
        <v>Wholesale Assets</v>
      </c>
      <c r="D91" s="6"/>
      <c r="E91" s="8">
        <f>Segments_Q!I23/1000000</f>
        <v>88196.754000000001</v>
      </c>
      <c r="F91" s="8">
        <f>Segments_Q!J23/1000000</f>
        <v>86466.72</v>
      </c>
      <c r="G91" s="25">
        <f>Segments_Q!K23/1000000</f>
        <v>86027.08</v>
      </c>
      <c r="H91" s="25">
        <f>Segments_Q!L23/1000000</f>
        <v>86364.273000000001</v>
      </c>
      <c r="I91" s="25">
        <f>Segments_Q!M23/1000000</f>
        <v>87789.178</v>
      </c>
      <c r="J91" s="25">
        <f>Segments_Q!N23/1000000</f>
        <v>87749.144</v>
      </c>
      <c r="K91" s="25">
        <f>Segments_Q!O23/1000000</f>
        <v>87823.269</v>
      </c>
      <c r="L91" s="25">
        <f>Segments_Q!P23/1000000</f>
        <v>87441.546000000002</v>
      </c>
      <c r="M91" s="25">
        <f>Segments_Q!Q23/1000000</f>
        <v>86430.71</v>
      </c>
      <c r="N91" s="25">
        <f>Segments_Q!R23/1000000</f>
        <v>86194.59</v>
      </c>
      <c r="O91" s="25">
        <f>Segments_Q!S23/1000000</f>
        <v>85496.85</v>
      </c>
      <c r="P91" s="25">
        <f>Segments_Q!T23/1000000</f>
        <v>86682.792000000001</v>
      </c>
      <c r="Q91" s="25">
        <f>Segments_Q!U23/1000000</f>
        <v>89585.186000000002</v>
      </c>
      <c r="R91" s="25">
        <f>Segments_Q!V23/1000000</f>
        <v>93588.535999999993</v>
      </c>
      <c r="S91" s="25">
        <f>Segments_Q!W23/1000000</f>
        <v>96579.078999999998</v>
      </c>
      <c r="T91" s="25">
        <f>Segments_Q!X23/1000000</f>
        <v>97331.298999999999</v>
      </c>
      <c r="U91" s="25">
        <f>Segments_Q!Y23/1000000</f>
        <v>101113.992</v>
      </c>
      <c r="V91" s="25">
        <f>Segments_Q!Z23/1000000</f>
        <v>102656.255</v>
      </c>
      <c r="W91" s="25">
        <f>Segments_Q!AA23/1000000</f>
        <v>100549.696</v>
      </c>
      <c r="X91" s="25">
        <f>Segments_Q!AB23/1000000</f>
        <v>92530.192999999999</v>
      </c>
      <c r="Y91" s="25">
        <f>Segments_Q!AC23/1000000</f>
        <v>98562.119000000006</v>
      </c>
      <c r="Z91" s="25">
        <f>Segments_Q!AD23/1000000</f>
        <v>96106.485000000001</v>
      </c>
      <c r="AA91" s="25">
        <f>Segments_Q!AE23/1000000</f>
        <v>97554.456000000006</v>
      </c>
      <c r="AB91" s="25">
        <f>Segments_Q!AF23/1000000</f>
        <v>105782.91</v>
      </c>
      <c r="AC91" s="25">
        <f>Segments_Q!AG23/1000000</f>
        <v>113137.29300000001</v>
      </c>
      <c r="AD91" s="25">
        <f>Segments_Q!AH23/1000000</f>
        <v>115124.132</v>
      </c>
      <c r="AE91" s="25">
        <f>Segments_Q!AI23/1000000</f>
        <v>114015.636</v>
      </c>
      <c r="AF91" s="25">
        <f>Segments_Q!AJ23/1000000</f>
        <v>103624.05</v>
      </c>
      <c r="AG91" s="25">
        <f>Segments_Q!AK23/1000000</f>
        <v>106869.268</v>
      </c>
      <c r="AH91" s="25">
        <f>Segments_Q!AL23/1000000</f>
        <v>107110.16099999999</v>
      </c>
      <c r="AI91" s="25">
        <f>Segments_Q!AM23/1000000</f>
        <v>106038.83</v>
      </c>
      <c r="AJ91" s="25">
        <f>Segments_Q!AN23/1000000</f>
        <v>95886.607999999993</v>
      </c>
      <c r="AK91" s="25">
        <f>Segments_Q!AO23/1000000</f>
        <v>102768.742</v>
      </c>
      <c r="AL91" s="25">
        <f>Segments_Q!AP23/1000000</f>
        <v>105684.28</v>
      </c>
      <c r="AM91" s="25">
        <f>Segments_Q!AQ23/1000000</f>
        <v>106645.874</v>
      </c>
      <c r="AN91" s="25">
        <f>Segments_Q!AR23/1000000</f>
        <v>110221.41899999999</v>
      </c>
      <c r="AO91" s="25">
        <f>Segments_Q!AS23/1000000</f>
        <v>116094.69</v>
      </c>
      <c r="AP91" s="25">
        <f>Segments_Q!AT23/1000000</f>
        <v>116172.13</v>
      </c>
      <c r="AQ91" s="25">
        <f>Segments_Q!AU23/1000000</f>
        <v>118730.212</v>
      </c>
      <c r="AR91" s="25">
        <f>Segments_Q!AV23/1000000</f>
        <v>122370.875</v>
      </c>
      <c r="AS91" s="25">
        <f>Segments_Q!AW23/1000000</f>
        <v>131627.33100000001</v>
      </c>
      <c r="AT91" s="25">
        <f>Segments_Q!AX23/1000000</f>
        <v>137403.10800000001</v>
      </c>
      <c r="AU91" s="25">
        <f>Segments_Q!AY23/1000000</f>
        <v>134639.88099999999</v>
      </c>
      <c r="AV91" s="25">
        <f>Segments_Q!AZ23/1000000</f>
        <v>133403.533</v>
      </c>
      <c r="AW91" s="25">
        <f>Segments_Q!BA23/1000000</f>
        <v>134856.99100000001</v>
      </c>
      <c r="AX91" s="25">
        <f>Segments_Q!BB23/1000000</f>
        <v>141610.21400000001</v>
      </c>
      <c r="AY91" s="25">
        <f>Segments_Q!BC23/1000000</f>
        <v>142638.921</v>
      </c>
      <c r="AZ91" s="25">
        <f>Segments_Q!BD23/1000000</f>
        <v>144200.109</v>
      </c>
      <c r="BA91" s="25">
        <f>Segments_Q!BE23/1000000</f>
        <v>160402.08199999999</v>
      </c>
      <c r="BB91" s="25">
        <f>Segments_Q!BF23/1000000</f>
        <v>163277.13800000001</v>
      </c>
      <c r="BC91" s="25">
        <f>Segments_Q!BG23/1000000</f>
        <v>162197.079</v>
      </c>
      <c r="BD91" s="25">
        <f>Segments_Q!BH23/1000000</f>
        <v>162042.32</v>
      </c>
      <c r="BE91" s="25">
        <f>Segments_Q!BI23/1000000</f>
        <v>170170.889</v>
      </c>
      <c r="BF91" s="25">
        <f>Segments_Q!BJ23/1000000</f>
        <v>175940.32199999999</v>
      </c>
      <c r="BG91" s="25">
        <f>Segments_Q!BK23/1000000</f>
        <v>180351.99900000001</v>
      </c>
      <c r="BH91" s="25">
        <f>Segments_Q!BL23/1000000</f>
        <v>0</v>
      </c>
      <c r="BI91" s="25">
        <f>Segments_Q!BM23/1000000</f>
        <v>0</v>
      </c>
      <c r="BJ91" s="25">
        <f>Segments_Q!BN23/1000000</f>
        <v>0</v>
      </c>
      <c r="BK91" s="25">
        <f>Segments_Q!BO23/1000000</f>
        <v>0</v>
      </c>
      <c r="BL91" s="25">
        <f>Segments_Q!BP23/1000000</f>
        <v>0</v>
      </c>
      <c r="BM91" s="25">
        <f>Segments_Q!BQ23/1000000</f>
        <v>0</v>
      </c>
      <c r="BN91" s="25">
        <f>Segments_Q!BR23/1000000</f>
        <v>0</v>
      </c>
      <c r="BO91" s="25">
        <f>Segments_Q!BS23/1000000</f>
        <v>0</v>
      </c>
      <c r="BP91" s="25">
        <f>Segments_Q!BT23/1000000</f>
        <v>0</v>
      </c>
      <c r="BQ91" s="25">
        <f>Segments_Q!BU23/1000000</f>
        <v>0</v>
      </c>
      <c r="BR91" s="25">
        <f>Segments_Q!BV23/1000000</f>
        <v>0</v>
      </c>
      <c r="BS91" s="25">
        <f>Segments_Q!BW23/1000000</f>
        <v>0</v>
      </c>
      <c r="BT91" s="25">
        <f>Segments_Q!BX23/1000000</f>
        <v>0</v>
      </c>
      <c r="BU91" s="25">
        <f>Segments_Q!BY23/1000000</f>
        <v>0</v>
      </c>
      <c r="BV91" s="25">
        <f>Segments_Q!BZ23/1000000</f>
        <v>0</v>
      </c>
      <c r="BW91" s="25">
        <f>Segments_Q!CA23/1000000</f>
        <v>0</v>
      </c>
      <c r="BX91" s="25">
        <f>Segments_Q!CB23/1000000</f>
        <v>0</v>
      </c>
      <c r="BY91" s="25">
        <f>Segments_Q!CC23/1000000</f>
        <v>0</v>
      </c>
      <c r="BZ91" s="25">
        <f>Segments_Q!CD23/1000000</f>
        <v>0</v>
      </c>
      <c r="CA91" s="25">
        <f>Segments_Q!CE23/1000000</f>
        <v>0</v>
      </c>
    </row>
    <row r="92" spans="1:79" x14ac:dyDescent="0.35">
      <c r="A92" s="6" t="str">
        <f t="shared" si="11"/>
        <v>Riyad</v>
      </c>
      <c r="B92" s="6" t="str">
        <f>VLOOKUP(A92,References!$A$2:$B$11,2,FALSE)</f>
        <v>RIBL AB Equity</v>
      </c>
      <c r="C92" s="6" t="str">
        <f t="shared" si="10"/>
        <v>NCBDs</v>
      </c>
      <c r="D92" s="6" t="s">
        <v>125</v>
      </c>
      <c r="E92" s="8" t="str">
        <f>_xll.BDH($B92,$D92,"CQ1 2010","","Dir=H","Per=Q","Days=A","Dts=H")</f>
        <v>#N/A Connection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</row>
    <row r="93" spans="1:79" x14ac:dyDescent="0.35">
      <c r="A93" s="6" t="str">
        <f t="shared" si="11"/>
        <v>Riyad</v>
      </c>
      <c r="B93" s="6" t="str">
        <f>VLOOKUP(A93,References!$A$2:$B$11,2,FALSE)</f>
        <v>RIBL AB Equity</v>
      </c>
      <c r="C93" s="6" t="str">
        <f t="shared" si="10"/>
        <v>CBDs</v>
      </c>
      <c r="D93" s="6" t="s">
        <v>126</v>
      </c>
      <c r="E93" s="8" t="str">
        <f>_xll.BDH($B93,$D93,"CQ1 2010","","Dir=H","Per=Q","Days=A","Dts=H")</f>
        <v>#N/A Connection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</row>
    <row r="94" spans="1:79" x14ac:dyDescent="0.35">
      <c r="A94" s="6" t="str">
        <f t="shared" si="11"/>
        <v>Riyad</v>
      </c>
      <c r="B94" s="6" t="str">
        <f>VLOOKUP(A94,References!$A$2:$B$11,2,FALSE)</f>
        <v>RIBL AB Equity</v>
      </c>
      <c r="C94" s="6" t="str">
        <f t="shared" si="10"/>
        <v>Total Deposits</v>
      </c>
      <c r="D94" s="6" t="s">
        <v>127</v>
      </c>
      <c r="E94" s="8" t="str">
        <f>_xll.BDH($B94,$D94,"CQ1 2010","","Dir=H","Per=Q","Days=A","Dts=H")</f>
        <v>#N/A Connection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</row>
    <row r="95" spans="1:79" x14ac:dyDescent="0.35">
      <c r="A95" s="6" t="str">
        <f t="shared" si="11"/>
        <v>Riyad</v>
      </c>
      <c r="B95" s="6" t="str">
        <f>VLOOKUP(A95,References!$A$2:$B$11,2,FALSE)</f>
        <v>RIBL AB Equity</v>
      </c>
      <c r="C95" s="6" t="str">
        <f t="shared" si="10"/>
        <v>Short Term Debt</v>
      </c>
      <c r="D95" s="6" t="s">
        <v>128</v>
      </c>
      <c r="E95" s="8" t="str">
        <f>_xll.BDH($B95,$D95,"CQ1 2010","","Dir=H","Per=Q","Days=A","Dts=H")</f>
        <v>#N/A Connection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</row>
    <row r="96" spans="1:79" x14ac:dyDescent="0.35">
      <c r="A96" s="6" t="str">
        <f t="shared" si="11"/>
        <v>Riyad</v>
      </c>
      <c r="B96" s="6" t="str">
        <f>VLOOKUP(A96,References!$A$2:$B$11,2,FALSE)</f>
        <v>RIBL AB Equity</v>
      </c>
      <c r="C96" s="6" t="str">
        <f t="shared" si="10"/>
        <v>Long Term Debt</v>
      </c>
      <c r="D96" s="6" t="s">
        <v>129</v>
      </c>
      <c r="E96" s="8" t="str">
        <f>_xll.BDH($B96,$D96,"CQ1 2010","","Dir=H","Per=Q","Days=A","Dts=H")</f>
        <v>#N/A Connection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</row>
    <row r="97" spans="1:79" x14ac:dyDescent="0.35">
      <c r="A97" s="6" t="str">
        <f t="shared" si="11"/>
        <v>Riyad</v>
      </c>
      <c r="B97" s="6" t="str">
        <f>VLOOKUP(A97,References!$A$2:$B$11,2,FALSE)</f>
        <v>RIBL AB Equity</v>
      </c>
      <c r="C97" s="6" t="str">
        <f t="shared" si="10"/>
        <v>Total Liabilities</v>
      </c>
      <c r="D97" s="6" t="s">
        <v>130</v>
      </c>
      <c r="E97" s="8" t="str">
        <f>_xll.BDH($B97,$D97,"CQ1 2010","","Dir=H","Per=Q","Days=A","Dts=H")</f>
        <v>#N/A Connection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</row>
    <row r="98" spans="1:79" x14ac:dyDescent="0.35">
      <c r="A98" s="6" t="str">
        <f t="shared" si="11"/>
        <v>Riyad</v>
      </c>
      <c r="B98" s="6"/>
      <c r="C98" s="6" t="str">
        <f t="shared" si="10"/>
        <v xml:space="preserve">Retail Liabilities </v>
      </c>
      <c r="D98" s="6"/>
      <c r="E98" s="8">
        <f>Segments_Q!I24/1000000</f>
        <v>35104.777000000002</v>
      </c>
      <c r="F98" s="8">
        <f>Segments_Q!J24/1000000</f>
        <v>38236.618000000002</v>
      </c>
      <c r="G98" s="25">
        <f>Segments_Q!K24/1000000</f>
        <v>36101.923000000003</v>
      </c>
      <c r="H98" s="25">
        <f>Segments_Q!L24/1000000</f>
        <v>40919.794000000002</v>
      </c>
      <c r="I98" s="25">
        <f>Segments_Q!M24/1000000</f>
        <v>40331.317999999999</v>
      </c>
      <c r="J98" s="25">
        <f>Segments_Q!N24/1000000</f>
        <v>43528.764999999999</v>
      </c>
      <c r="K98" s="25">
        <f>Segments_Q!O24/1000000</f>
        <v>43480.52</v>
      </c>
      <c r="L98" s="25">
        <f>Segments_Q!P24/1000000</f>
        <v>44693.375999999997</v>
      </c>
      <c r="M98" s="25">
        <f>Segments_Q!Q24/1000000</f>
        <v>46853.760999999999</v>
      </c>
      <c r="N98" s="25">
        <f>Segments_Q!R24/1000000</f>
        <v>46825.953999999998</v>
      </c>
      <c r="O98" s="25">
        <f>Segments_Q!S24/1000000</f>
        <v>47470.114000000001</v>
      </c>
      <c r="P98" s="25">
        <f>Segments_Q!T24/1000000</f>
        <v>54103.847999999998</v>
      </c>
      <c r="Q98" s="25">
        <f>Segments_Q!U24/1000000</f>
        <v>52204.711000000003</v>
      </c>
      <c r="R98" s="25">
        <f>Segments_Q!V24/1000000</f>
        <v>55392.796999999999</v>
      </c>
      <c r="S98" s="25">
        <f>Segments_Q!W24/1000000</f>
        <v>55789.96</v>
      </c>
      <c r="T98" s="25">
        <f>Segments_Q!X24/1000000</f>
        <v>57272.413999999997</v>
      </c>
      <c r="U98" s="25">
        <f>Segments_Q!Y24/1000000</f>
        <v>56823.860999999997</v>
      </c>
      <c r="V98" s="25">
        <f>Segments_Q!Z24/1000000</f>
        <v>56202.341999999997</v>
      </c>
      <c r="W98" s="25">
        <f>Segments_Q!AA24/1000000</f>
        <v>55432.947</v>
      </c>
      <c r="X98" s="25">
        <f>Segments_Q!AB24/1000000</f>
        <v>56764.324000000001</v>
      </c>
      <c r="Y98" s="25">
        <f>Segments_Q!AC24/1000000</f>
        <v>57526.205999999998</v>
      </c>
      <c r="Z98" s="25">
        <f>Segments_Q!AD24/1000000</f>
        <v>61592.915999999997</v>
      </c>
      <c r="AA98" s="25">
        <f>Segments_Q!AE24/1000000</f>
        <v>59291.387999999999</v>
      </c>
      <c r="AB98" s="25">
        <f>Segments_Q!AF24/1000000</f>
        <v>59657.328000000001</v>
      </c>
      <c r="AC98" s="25">
        <f>Segments_Q!AG24/1000000</f>
        <v>55740.1</v>
      </c>
      <c r="AD98" s="25">
        <f>Segments_Q!AH24/1000000</f>
        <v>60491.781999999999</v>
      </c>
      <c r="AE98" s="25">
        <f>Segments_Q!AI24/1000000</f>
        <v>60476.661999999997</v>
      </c>
      <c r="AF98" s="25">
        <f>Segments_Q!AJ24/1000000</f>
        <v>61273.889000000003</v>
      </c>
      <c r="AG98" s="25">
        <f>Segments_Q!AK24/1000000</f>
        <v>65013.298999999999</v>
      </c>
      <c r="AH98" s="25">
        <f>Segments_Q!AL24/1000000</f>
        <v>64088.972999999998</v>
      </c>
      <c r="AI98" s="25">
        <f>Segments_Q!AM24/1000000</f>
        <v>65142.406999999999</v>
      </c>
      <c r="AJ98" s="25">
        <f>Segments_Q!AN24/1000000</f>
        <v>66096.308999999994</v>
      </c>
      <c r="AK98" s="25">
        <f>Segments_Q!AO24/1000000</f>
        <v>75915.959000000003</v>
      </c>
      <c r="AL98" s="25">
        <f>Segments_Q!AP24/1000000</f>
        <v>76030.589000000007</v>
      </c>
      <c r="AM98" s="25">
        <f>Segments_Q!AQ24/1000000</f>
        <v>76330.596000000005</v>
      </c>
      <c r="AN98" s="25">
        <f>Segments_Q!AR24/1000000</f>
        <v>80948.66</v>
      </c>
      <c r="AO98" s="25">
        <f>Segments_Q!AS24/1000000</f>
        <v>75061.391000000003</v>
      </c>
      <c r="AP98" s="25">
        <f>Segments_Q!AT24/1000000</f>
        <v>85202.513000000006</v>
      </c>
      <c r="AQ98" s="25">
        <f>Segments_Q!AU24/1000000</f>
        <v>85607.653999999995</v>
      </c>
      <c r="AR98" s="25">
        <f>Segments_Q!AV24/1000000</f>
        <v>87456.194000000003</v>
      </c>
      <c r="AS98" s="25">
        <f>Segments_Q!AW24/1000000</f>
        <v>76855.971000000005</v>
      </c>
      <c r="AT98" s="25">
        <f>Segments_Q!AX24/1000000</f>
        <v>88742.468999999997</v>
      </c>
      <c r="AU98" s="25">
        <f>Segments_Q!AY24/1000000</f>
        <v>90843.784</v>
      </c>
      <c r="AV98" s="25">
        <f>Segments_Q!AZ24/1000000</f>
        <v>92921.097999999998</v>
      </c>
      <c r="AW98" s="25">
        <f>Segments_Q!BA24/1000000</f>
        <v>98933.72</v>
      </c>
      <c r="AX98" s="25">
        <f>Segments_Q!BB24/1000000</f>
        <v>98271.921000000002</v>
      </c>
      <c r="AY98" s="25">
        <f>Segments_Q!BC24/1000000</f>
        <v>94719.865999999995</v>
      </c>
      <c r="AZ98" s="25">
        <f>Segments_Q!BD24/1000000</f>
        <v>98183.157999999996</v>
      </c>
      <c r="BA98" s="25">
        <f>Segments_Q!BE24/1000000</f>
        <v>101556.25900000001</v>
      </c>
      <c r="BB98" s="25">
        <f>Segments_Q!BF24/1000000</f>
        <v>102966.488</v>
      </c>
      <c r="BC98" s="25">
        <f>Segments_Q!BG24/1000000</f>
        <v>99321.648000000001</v>
      </c>
      <c r="BD98" s="25">
        <f>Segments_Q!BH24/1000000</f>
        <v>102058.965</v>
      </c>
      <c r="BE98" s="25">
        <f>Segments_Q!BI24/1000000</f>
        <v>107099.124</v>
      </c>
      <c r="BF98" s="25">
        <f>Segments_Q!BJ24/1000000</f>
        <v>110711.78599999999</v>
      </c>
      <c r="BG98" s="25">
        <f>Segments_Q!BK24/1000000</f>
        <v>108489.74400000001</v>
      </c>
      <c r="BH98" s="25">
        <f>Segments_Q!BL24/1000000</f>
        <v>0</v>
      </c>
      <c r="BI98" s="25">
        <f>Segments_Q!BM24/1000000</f>
        <v>0</v>
      </c>
      <c r="BJ98" s="25">
        <f>Segments_Q!BN24/1000000</f>
        <v>0</v>
      </c>
      <c r="BK98" s="25">
        <f>Segments_Q!BO24/1000000</f>
        <v>0</v>
      </c>
      <c r="BL98" s="25">
        <f>Segments_Q!BP24/1000000</f>
        <v>0</v>
      </c>
      <c r="BM98" s="25">
        <f>Segments_Q!BQ24/1000000</f>
        <v>0</v>
      </c>
      <c r="BN98" s="25">
        <f>Segments_Q!BR24/1000000</f>
        <v>0</v>
      </c>
      <c r="BO98" s="25">
        <f>Segments_Q!BS24/1000000</f>
        <v>0</v>
      </c>
      <c r="BP98" s="25">
        <f>Segments_Q!BT24/1000000</f>
        <v>0</v>
      </c>
      <c r="BQ98" s="25">
        <f>Segments_Q!BU24/1000000</f>
        <v>0</v>
      </c>
      <c r="BR98" s="25">
        <f>Segments_Q!BV24/1000000</f>
        <v>0</v>
      </c>
      <c r="BS98" s="25">
        <f>Segments_Q!BW24/1000000</f>
        <v>0</v>
      </c>
      <c r="BT98" s="25">
        <f>Segments_Q!BX24/1000000</f>
        <v>0</v>
      </c>
      <c r="BU98" s="25">
        <f>Segments_Q!BY24/1000000</f>
        <v>0</v>
      </c>
      <c r="BV98" s="25">
        <f>Segments_Q!BZ24/1000000</f>
        <v>0</v>
      </c>
      <c r="BW98" s="25">
        <f>Segments_Q!CA24/1000000</f>
        <v>0</v>
      </c>
      <c r="BX98" s="25">
        <f>Segments_Q!CB24/1000000</f>
        <v>0</v>
      </c>
      <c r="BY98" s="25">
        <f>Segments_Q!CC24/1000000</f>
        <v>0</v>
      </c>
      <c r="BZ98" s="25">
        <f>Segments_Q!CD24/1000000</f>
        <v>0</v>
      </c>
      <c r="CA98" s="25">
        <f>Segments_Q!CE24/1000000</f>
        <v>0</v>
      </c>
    </row>
    <row r="99" spans="1:79" x14ac:dyDescent="0.35">
      <c r="A99" s="6" t="str">
        <f t="shared" si="11"/>
        <v>Riyad</v>
      </c>
      <c r="B99" s="6"/>
      <c r="C99" s="6" t="str">
        <f t="shared" si="10"/>
        <v xml:space="preserve">Wholesale Liabilities </v>
      </c>
      <c r="D99" s="6"/>
      <c r="E99" s="8">
        <f>Segments_Q!I25/1000000</f>
        <v>94948.274000000005</v>
      </c>
      <c r="F99" s="8">
        <f>Segments_Q!J25/1000000</f>
        <v>87527.194000000003</v>
      </c>
      <c r="G99" s="25">
        <f>Segments_Q!K25/1000000</f>
        <v>89723.542000000001</v>
      </c>
      <c r="H99" s="25">
        <f>Segments_Q!L25/1000000</f>
        <v>87774.172000000006</v>
      </c>
      <c r="I99" s="25">
        <f>Segments_Q!M25/1000000</f>
        <v>94941.547999999995</v>
      </c>
      <c r="J99" s="25">
        <f>Segments_Q!N25/1000000</f>
        <v>90561.600999999995</v>
      </c>
      <c r="K99" s="25">
        <f>Segments_Q!O25/1000000</f>
        <v>90570.303</v>
      </c>
      <c r="L99" s="25">
        <f>Segments_Q!P25/1000000</f>
        <v>95219.691000000006</v>
      </c>
      <c r="M99" s="25">
        <f>Segments_Q!Q25/1000000</f>
        <v>93612.894</v>
      </c>
      <c r="N99" s="25">
        <f>Segments_Q!R25/1000000</f>
        <v>91169.558999999994</v>
      </c>
      <c r="O99" s="25">
        <f>Segments_Q!S25/1000000</f>
        <v>88521.894</v>
      </c>
      <c r="P99" s="25">
        <f>Segments_Q!T25/1000000</f>
        <v>92084.229000000007</v>
      </c>
      <c r="Q99" s="25">
        <f>Segments_Q!U25/1000000</f>
        <v>92856.608999999997</v>
      </c>
      <c r="R99" s="25">
        <f>Segments_Q!V25/1000000</f>
        <v>92902.331999999995</v>
      </c>
      <c r="S99" s="25">
        <f>Segments_Q!W25/1000000</f>
        <v>97656.062999999995</v>
      </c>
      <c r="T99" s="25">
        <f>Segments_Q!X25/1000000</f>
        <v>96246.225000000006</v>
      </c>
      <c r="U99" s="25">
        <f>Segments_Q!Y25/1000000</f>
        <v>102671.989</v>
      </c>
      <c r="V99" s="25">
        <f>Segments_Q!Z25/1000000</f>
        <v>97958.423999999999</v>
      </c>
      <c r="W99" s="25">
        <f>Segments_Q!AA25/1000000</f>
        <v>99931.77</v>
      </c>
      <c r="X99" s="25">
        <f>Segments_Q!AB25/1000000</f>
        <v>106457.015</v>
      </c>
      <c r="Y99" s="25">
        <f>Segments_Q!AC25/1000000</f>
        <v>107316.52499999999</v>
      </c>
      <c r="Z99" s="25">
        <f>Segments_Q!AD25/1000000</f>
        <v>101309.595</v>
      </c>
      <c r="AA99" s="25">
        <f>Segments_Q!AE25/1000000</f>
        <v>100544.51700000001</v>
      </c>
      <c r="AB99" s="25">
        <f>Segments_Q!AF25/1000000</f>
        <v>107863.92600000001</v>
      </c>
      <c r="AC99" s="25">
        <f>Segments_Q!AG25/1000000</f>
        <v>109590.82399999999</v>
      </c>
      <c r="AD99" s="25">
        <f>Segments_Q!AH25/1000000</f>
        <v>103200.00199999999</v>
      </c>
      <c r="AE99" s="25">
        <f>Segments_Q!AI25/1000000</f>
        <v>99847.876999999993</v>
      </c>
      <c r="AF99" s="25">
        <f>Segments_Q!AJ25/1000000</f>
        <v>94541.328999999998</v>
      </c>
      <c r="AG99" s="25">
        <f>Segments_Q!AK25/1000000</f>
        <v>98215.187000000005</v>
      </c>
      <c r="AH99" s="25">
        <f>Segments_Q!AL25/1000000</f>
        <v>102863.98299999999</v>
      </c>
      <c r="AI99" s="25">
        <f>Segments_Q!AM25/1000000</f>
        <v>97538.846000000005</v>
      </c>
      <c r="AJ99" s="25">
        <f>Segments_Q!AN25/1000000</f>
        <v>87351.53</v>
      </c>
      <c r="AK99" s="25">
        <f>Segments_Q!AO25/1000000</f>
        <v>85421.505000000005</v>
      </c>
      <c r="AL99" s="25">
        <f>Segments_Q!AP25/1000000</f>
        <v>85654.027000000002</v>
      </c>
      <c r="AM99" s="25">
        <f>Segments_Q!AQ25/1000000</f>
        <v>100314.954</v>
      </c>
      <c r="AN99" s="25">
        <f>Segments_Q!AR25/1000000</f>
        <v>96683.322</v>
      </c>
      <c r="AO99" s="25">
        <f>Segments_Q!AS25/1000000</f>
        <v>111996.773</v>
      </c>
      <c r="AP99" s="25">
        <f>Segments_Q!AT25/1000000</f>
        <v>95667.08</v>
      </c>
      <c r="AQ99" s="25">
        <f>Segments_Q!AU25/1000000</f>
        <v>94991.790999999997</v>
      </c>
      <c r="AR99" s="25">
        <f>Segments_Q!AV25/1000000</f>
        <v>105297.65399999999</v>
      </c>
      <c r="AS99" s="25">
        <f>Segments_Q!AW25/1000000</f>
        <v>134775.35500000001</v>
      </c>
      <c r="AT99" s="25">
        <f>Segments_Q!AX25/1000000</f>
        <v>140742.03899999999</v>
      </c>
      <c r="AU99" s="25">
        <f>Segments_Q!AY25/1000000</f>
        <v>150429.66</v>
      </c>
      <c r="AV99" s="25">
        <f>Segments_Q!AZ25/1000000</f>
        <v>149572.76300000001</v>
      </c>
      <c r="AW99" s="25">
        <f>Segments_Q!BA25/1000000</f>
        <v>140712.361</v>
      </c>
      <c r="AX99" s="25">
        <f>Segments_Q!BB25/1000000</f>
        <v>150562.26800000001</v>
      </c>
      <c r="AY99" s="25">
        <f>Segments_Q!BC25/1000000</f>
        <v>153140.193</v>
      </c>
      <c r="AZ99" s="25">
        <f>Segments_Q!BD25/1000000</f>
        <v>153233.554</v>
      </c>
      <c r="BA99" s="25">
        <f>Segments_Q!BE25/1000000</f>
        <v>166983.29199999999</v>
      </c>
      <c r="BB99" s="25">
        <f>Segments_Q!BF25/1000000</f>
        <v>171981.09899999999</v>
      </c>
      <c r="BC99" s="25">
        <f>Segments_Q!BG25/1000000</f>
        <v>172897.31400000001</v>
      </c>
      <c r="BD99" s="25">
        <f>Segments_Q!BH25/1000000</f>
        <v>174405.48499999999</v>
      </c>
      <c r="BE99" s="25">
        <f>Segments_Q!BI25/1000000</f>
        <v>188830.174</v>
      </c>
      <c r="BF99" s="25">
        <f>Segments_Q!BJ25/1000000</f>
        <v>190158.94200000001</v>
      </c>
      <c r="BG99" s="25">
        <f>Segments_Q!BK25/1000000</f>
        <v>174232.30300000001</v>
      </c>
      <c r="BH99" s="25">
        <f>Segments_Q!BL25/1000000</f>
        <v>0</v>
      </c>
      <c r="BI99" s="25">
        <f>Segments_Q!BM25/1000000</f>
        <v>0</v>
      </c>
      <c r="BJ99" s="25">
        <f>Segments_Q!BN25/1000000</f>
        <v>0</v>
      </c>
      <c r="BK99" s="25">
        <f>Segments_Q!BO25/1000000</f>
        <v>0</v>
      </c>
      <c r="BL99" s="25">
        <f>Segments_Q!BP25/1000000</f>
        <v>0</v>
      </c>
      <c r="BM99" s="25">
        <f>Segments_Q!BQ25/1000000</f>
        <v>0</v>
      </c>
      <c r="BN99" s="25">
        <f>Segments_Q!BR25/1000000</f>
        <v>0</v>
      </c>
      <c r="BO99" s="25">
        <f>Segments_Q!BS25/1000000</f>
        <v>0</v>
      </c>
      <c r="BP99" s="25">
        <f>Segments_Q!BT25/1000000</f>
        <v>0</v>
      </c>
      <c r="BQ99" s="25">
        <f>Segments_Q!BU25/1000000</f>
        <v>0</v>
      </c>
      <c r="BR99" s="25">
        <f>Segments_Q!BV25/1000000</f>
        <v>0</v>
      </c>
      <c r="BS99" s="25">
        <f>Segments_Q!BW25/1000000</f>
        <v>0</v>
      </c>
      <c r="BT99" s="25">
        <f>Segments_Q!BX25/1000000</f>
        <v>0</v>
      </c>
      <c r="BU99" s="25">
        <f>Segments_Q!BY25/1000000</f>
        <v>0</v>
      </c>
      <c r="BV99" s="25">
        <f>Segments_Q!BZ25/1000000</f>
        <v>0</v>
      </c>
      <c r="BW99" s="25">
        <f>Segments_Q!CA25/1000000</f>
        <v>0</v>
      </c>
      <c r="BX99" s="25">
        <f>Segments_Q!CB25/1000000</f>
        <v>0</v>
      </c>
      <c r="BY99" s="25">
        <f>Segments_Q!CC25/1000000</f>
        <v>0</v>
      </c>
      <c r="BZ99" s="25">
        <f>Segments_Q!CD25/1000000</f>
        <v>0</v>
      </c>
      <c r="CA99" s="25">
        <f>Segments_Q!CE25/1000000</f>
        <v>0</v>
      </c>
    </row>
    <row r="100" spans="1:79" x14ac:dyDescent="0.35">
      <c r="A100" s="6" t="str">
        <f>A97</f>
        <v>Riyad</v>
      </c>
      <c r="B100" s="6" t="str">
        <f>VLOOKUP(A100,References!$A$2:$B$11,2,FALSE)</f>
        <v>RIBL AB Equity</v>
      </c>
      <c r="C100" s="6" t="str">
        <f t="shared" si="10"/>
        <v>Retained Earnings</v>
      </c>
      <c r="D100" s="6" t="s">
        <v>131</v>
      </c>
      <c r="E100" s="8" t="str">
        <f>_xll.BDH($B100,$D100,"CQ1 2010","","Dir=H","Per=Q","Days=A","Dts=H")</f>
        <v>#N/A Connection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</row>
    <row r="101" spans="1:79" x14ac:dyDescent="0.35">
      <c r="A101" s="7" t="str">
        <f t="shared" si="11"/>
        <v>Riyad</v>
      </c>
      <c r="B101" s="7" t="str">
        <f>VLOOKUP(A101,References!$A$2:$B$11,2,FALSE)</f>
        <v>RIBL AB Equity</v>
      </c>
      <c r="C101" s="6" t="str">
        <f t="shared" si="10"/>
        <v>Total Equity</v>
      </c>
      <c r="D101" s="7" t="s">
        <v>132</v>
      </c>
      <c r="E101" s="11" t="str">
        <f>_xll.BDH($B101,$D101,"CQ1 2010","","Dir=H","Per=Q","Days=A","Dts=H")</f>
        <v>#N/A Connection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</row>
    <row r="102" spans="1:79" x14ac:dyDescent="0.35">
      <c r="A102" s="9" t="s">
        <v>20</v>
      </c>
      <c r="B102" s="9" t="str">
        <f>VLOOKUP(A102,References!$A$2:$B$11,2,FALSE)</f>
        <v>RJHI AB Equity</v>
      </c>
      <c r="C102" s="9" t="str">
        <f t="shared" ref="C102:C121" si="12">C62</f>
        <v>Cash and Cash Equivalents</v>
      </c>
      <c r="D102" s="9" t="s">
        <v>117</v>
      </c>
      <c r="E102" s="8" t="str">
        <f>_xll.BDH($B102,$D102,"CQ1 2010","","Dir=H","Per=Q","Days=A","Dts=H")</f>
        <v>#N/A Connection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</row>
    <row r="103" spans="1:79" x14ac:dyDescent="0.35">
      <c r="A103" s="9" t="s">
        <v>20</v>
      </c>
      <c r="B103" s="9" t="str">
        <f>VLOOKUP(A103,References!$A$2:$B$11,2,FALSE)</f>
        <v>RJHI AB Equity</v>
      </c>
      <c r="C103" s="9" t="str">
        <f t="shared" si="12"/>
        <v>ST And LT Investments</v>
      </c>
      <c r="D103" s="9" t="s">
        <v>118</v>
      </c>
      <c r="E103" s="8" t="str">
        <f>_xll.BDH($B103,$D103,"CQ1 2010","","Dir=H","Per=Q","Days=A","Dts=H")</f>
        <v>#N/A Connection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</row>
    <row r="104" spans="1:79" x14ac:dyDescent="0.35">
      <c r="A104" s="9" t="str">
        <f t="shared" ref="A104:A121" si="13">A103</f>
        <v>Rajhi</v>
      </c>
      <c r="B104" s="9" t="str">
        <f>VLOOKUP(A104,References!$A$2:$B$11,2,FALSE)</f>
        <v>RJHI AB Equity</v>
      </c>
      <c r="C104" s="9" t="str">
        <f t="shared" si="12"/>
        <v>Total Commercial Loans</v>
      </c>
      <c r="D104" s="9" t="s">
        <v>119</v>
      </c>
      <c r="E104" s="8" t="str">
        <f>_xll.BDH($B104,$D104,"CQ1 2010","","Dir=H","Per=Q","Days=A","Dts=H")</f>
        <v>#N/A Connection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</row>
    <row r="105" spans="1:79" x14ac:dyDescent="0.35">
      <c r="A105" s="9" t="str">
        <f t="shared" si="13"/>
        <v>Rajhi</v>
      </c>
      <c r="B105" s="9" t="str">
        <f>VLOOKUP(A105,References!$A$2:$B$11,2,FALSE)</f>
        <v>RJHI AB Equity</v>
      </c>
      <c r="C105" s="9" t="str">
        <f t="shared" si="12"/>
        <v>Total Consumer Loans</v>
      </c>
      <c r="D105" s="9" t="s">
        <v>120</v>
      </c>
      <c r="E105" s="8" t="str">
        <f>_xll.BDH($B105,$D105,"CQ1 2010","","Dir=H","Per=Q","Days=A","Dts=H")</f>
        <v>#N/A Connection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</row>
    <row r="106" spans="1:79" x14ac:dyDescent="0.35">
      <c r="A106" s="9" t="str">
        <f t="shared" si="13"/>
        <v>Rajhi</v>
      </c>
      <c r="B106" s="9" t="str">
        <f>VLOOKUP(A106,References!$A$2:$B$11,2,FALSE)</f>
        <v>RJHI AB Equity</v>
      </c>
      <c r="C106" s="9" t="str">
        <f t="shared" si="12"/>
        <v>Total Loans</v>
      </c>
      <c r="D106" s="9" t="s">
        <v>121</v>
      </c>
      <c r="E106" s="8" t="str">
        <f>_xll.BDH($B106,$D106,"CQ1 2010","","Dir=H","Per=Q","Days=A","Dts=H")</f>
        <v>#N/A Connection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</row>
    <row r="107" spans="1:79" x14ac:dyDescent="0.35">
      <c r="A107" s="9" t="str">
        <f t="shared" si="13"/>
        <v>Rajhi</v>
      </c>
      <c r="B107" s="9" t="str">
        <f>VLOOKUP(A107,References!$A$2:$B$11,2,FALSE)</f>
        <v>RJHI AB Equity</v>
      </c>
      <c r="C107" s="9" t="str">
        <f t="shared" si="12"/>
        <v>Reserve for Loan Losses</v>
      </c>
      <c r="D107" s="9" t="s">
        <v>122</v>
      </c>
      <c r="E107" s="8" t="str">
        <f>_xll.BDH($B107,$D107,"CQ1 2010","","Dir=H","Per=Q","Days=A","Dts=H")</f>
        <v>#N/A Connection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</row>
    <row r="108" spans="1:79" x14ac:dyDescent="0.35">
      <c r="A108" s="9" t="str">
        <f t="shared" si="13"/>
        <v>Rajhi</v>
      </c>
      <c r="B108" s="9" t="str">
        <f>VLOOKUP(A108,References!$A$2:$B$11,2,FALSE)</f>
        <v>RJHI AB Equity</v>
      </c>
      <c r="C108" s="9" t="str">
        <f t="shared" si="12"/>
        <v>Net Loans</v>
      </c>
      <c r="D108" s="9" t="s">
        <v>123</v>
      </c>
      <c r="E108" s="8" t="str">
        <f>_xll.BDH($B108,$D108,"CQ1 2010","","Dir=H","Per=Q","Days=A","Dts=H")</f>
        <v>#N/A Connection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</row>
    <row r="109" spans="1:79" x14ac:dyDescent="0.35">
      <c r="A109" s="9" t="str">
        <f t="shared" si="13"/>
        <v>Rajhi</v>
      </c>
      <c r="B109" s="9" t="str">
        <f>VLOOKUP(A109,References!$A$2:$B$11,2,FALSE)</f>
        <v>RJHI AB Equity</v>
      </c>
      <c r="C109" s="9" t="str">
        <f t="shared" si="12"/>
        <v>Total Assets</v>
      </c>
      <c r="D109" s="9" t="s">
        <v>124</v>
      </c>
      <c r="E109" s="8" t="str">
        <f>_xll.BDH($B109,$D109,"CQ1 2010","","Dir=H","Per=Q","Days=A","Dts=H")</f>
        <v>#N/A Connection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</row>
    <row r="110" spans="1:79" x14ac:dyDescent="0.35">
      <c r="A110" s="9" t="str">
        <f t="shared" si="13"/>
        <v>Rajhi</v>
      </c>
      <c r="B110" s="9"/>
      <c r="C110" s="9" t="str">
        <f t="shared" si="12"/>
        <v>Retail Assets</v>
      </c>
      <c r="D110" s="9"/>
      <c r="E110" s="8">
        <f>Segments_Q!I34/1000000</f>
        <v>74314.039000000004</v>
      </c>
      <c r="F110" s="8">
        <f>Segments_Q!J34/1000000</f>
        <v>77843.554000000004</v>
      </c>
      <c r="G110" s="8">
        <f>Segments_Q!K34/1000000</f>
        <v>80400.770999999993</v>
      </c>
      <c r="H110" s="8">
        <f>Segments_Q!L34/1000000</f>
        <v>82397.368000000002</v>
      </c>
      <c r="I110" s="8">
        <f>Segments_Q!M34/1000000</f>
        <v>84822.962</v>
      </c>
      <c r="J110" s="8">
        <f>Segments_Q!N34/1000000</f>
        <v>88570.698000000004</v>
      </c>
      <c r="K110" s="8">
        <f>Segments_Q!O34/1000000</f>
        <v>95907.1</v>
      </c>
      <c r="L110" s="8">
        <f>Segments_Q!P34/1000000</f>
        <v>103331.875</v>
      </c>
      <c r="M110" s="8">
        <f>Segments_Q!Q34/1000000</f>
        <v>109135.8</v>
      </c>
      <c r="N110" s="8">
        <f>Segments_Q!R34/1000000</f>
        <v>118235.61900000001</v>
      </c>
      <c r="O110" s="8">
        <f>Segments_Q!S34/1000000</f>
        <v>122148.106</v>
      </c>
      <c r="P110" s="8">
        <f>Segments_Q!T34/1000000</f>
        <v>128452.44</v>
      </c>
      <c r="Q110" s="8">
        <f>Segments_Q!U34/1000000</f>
        <v>135994</v>
      </c>
      <c r="R110" s="8">
        <f>Segments_Q!V34/1000000</f>
        <v>140094.03599999999</v>
      </c>
      <c r="S110" s="8">
        <f>Segments_Q!W34/1000000</f>
        <v>140820.61499999999</v>
      </c>
      <c r="T110" s="8">
        <f>Segments_Q!X34/1000000</f>
        <v>141604.24</v>
      </c>
      <c r="U110" s="8">
        <f>Segments_Q!Y34/1000000</f>
        <v>142943.60999999999</v>
      </c>
      <c r="V110" s="8">
        <f>Segments_Q!Z34/1000000</f>
        <v>153847.902</v>
      </c>
      <c r="W110" s="8">
        <f>Segments_Q!AA34/1000000</f>
        <v>158294.342</v>
      </c>
      <c r="X110" s="8">
        <f>Segments_Q!AB34/1000000</f>
        <v>158098.603</v>
      </c>
      <c r="Y110" s="8">
        <f>Segments_Q!AC34/1000000</f>
        <v>160098.26800000001</v>
      </c>
      <c r="Z110" s="8">
        <f>Segments_Q!AD34/1000000</f>
        <v>164885.31</v>
      </c>
      <c r="AA110" s="8">
        <f>Segments_Q!AE34/1000000</f>
        <v>170618.005</v>
      </c>
      <c r="AB110" s="8">
        <f>Segments_Q!AF34/1000000</f>
        <v>165964.00700000001</v>
      </c>
      <c r="AC110" s="8">
        <f>Segments_Q!AG34/1000000</f>
        <v>170224.6</v>
      </c>
      <c r="AD110" s="8">
        <f>Segments_Q!AH34/1000000</f>
        <v>176911.06700000001</v>
      </c>
      <c r="AE110" s="8">
        <f>Segments_Q!AI34/1000000</f>
        <v>178423.87299999999</v>
      </c>
      <c r="AF110" s="8">
        <f>Segments_Q!AJ34/1000000</f>
        <v>177178.353</v>
      </c>
      <c r="AG110" s="8">
        <f>Segments_Q!AK34/1000000</f>
        <v>179089.54800000001</v>
      </c>
      <c r="AH110" s="8">
        <f>Segments_Q!AL34/1000000</f>
        <v>184109.45199999999</v>
      </c>
      <c r="AI110" s="8">
        <f>Segments_Q!AM34/1000000</f>
        <v>183142.24</v>
      </c>
      <c r="AJ110" s="8">
        <f>Segments_Q!AN34/1000000</f>
        <v>183538.671</v>
      </c>
      <c r="AK110" s="8">
        <f>Segments_Q!AO34/1000000</f>
        <v>183831.89799999999</v>
      </c>
      <c r="AL110" s="8">
        <f>Segments_Q!AP34/1000000</f>
        <v>186279.35399999999</v>
      </c>
      <c r="AM110" s="8">
        <f>Segments_Q!AQ34/1000000</f>
        <v>189912.78</v>
      </c>
      <c r="AN110" s="8">
        <f>Segments_Q!AR34/1000000</f>
        <v>186924.99100000001</v>
      </c>
      <c r="AO110" s="8">
        <f>Segments_Q!AS34/1000000</f>
        <v>190732.56400000001</v>
      </c>
      <c r="AP110" s="8">
        <f>Segments_Q!AT34/1000000</f>
        <v>194605.51500000001</v>
      </c>
      <c r="AQ110" s="8">
        <f>Segments_Q!AU34/1000000</f>
        <v>197605.63399999999</v>
      </c>
      <c r="AR110" s="8">
        <f>Segments_Q!AV34/1000000</f>
        <v>208945.66800000001</v>
      </c>
      <c r="AS110" s="8">
        <f>Segments_Q!AW34/1000000</f>
        <v>221170.13800000001</v>
      </c>
      <c r="AT110" s="8">
        <f>Segments_Q!AX34/1000000</f>
        <v>231641.52900000001</v>
      </c>
      <c r="AU110" s="8">
        <f>Segments_Q!AY34/1000000</f>
        <v>246751.554</v>
      </c>
      <c r="AV110" s="8">
        <f>Segments_Q!AZ34/1000000</f>
        <v>268108.81699999998</v>
      </c>
      <c r="AW110" s="8">
        <f>Segments_Q!BA34/1000000</f>
        <v>302291.70299999998</v>
      </c>
      <c r="AX110" s="8">
        <f>Segments_Q!BB34/1000000</f>
        <v>332207.30800000002</v>
      </c>
      <c r="AY110" s="8">
        <f>Segments_Q!BC34/1000000</f>
        <v>358558.99</v>
      </c>
      <c r="AZ110" s="8">
        <f>Segments_Q!BD34/1000000</f>
        <v>381273.64</v>
      </c>
      <c r="BA110" s="8">
        <f>Segments_Q!BE34/1000000</f>
        <v>412008.96100000001</v>
      </c>
      <c r="BB110" s="8">
        <f>Segments_Q!BF34/1000000</f>
        <v>436556.13900000002</v>
      </c>
      <c r="BC110" s="8">
        <f>Segments_Q!BG34/1000000</f>
        <v>446073.658</v>
      </c>
      <c r="BD110" s="8">
        <f>Segments_Q!BH34/1000000</f>
        <v>458403.446</v>
      </c>
      <c r="BE110" s="8">
        <f>Segments_Q!BI34/1000000</f>
        <v>454719.67099999997</v>
      </c>
      <c r="BF110" s="8">
        <f>Segments_Q!BJ34/1000000</f>
        <v>458449.28200000001</v>
      </c>
      <c r="BG110" s="8">
        <f>Segments_Q!BK34/1000000</f>
        <v>458818.03499999997</v>
      </c>
      <c r="BH110" s="8">
        <f>Segments_Q!BL34/1000000</f>
        <v>0</v>
      </c>
      <c r="BI110" s="8">
        <f>Segments_Q!BM34/1000000</f>
        <v>0</v>
      </c>
      <c r="BJ110" s="8">
        <f>Segments_Q!BN34/1000000</f>
        <v>0</v>
      </c>
      <c r="BK110" s="8">
        <f>Segments_Q!BO34/1000000</f>
        <v>0</v>
      </c>
      <c r="BL110" s="8">
        <f>Segments_Q!BP34/1000000</f>
        <v>0</v>
      </c>
      <c r="BM110" s="8">
        <f>Segments_Q!BQ34/1000000</f>
        <v>0</v>
      </c>
      <c r="BN110" s="8">
        <f>Segments_Q!BR34/1000000</f>
        <v>0</v>
      </c>
      <c r="BO110" s="8">
        <f>Segments_Q!BS34/1000000</f>
        <v>0</v>
      </c>
      <c r="BP110" s="8">
        <f>Segments_Q!BT34/1000000</f>
        <v>0</v>
      </c>
      <c r="BQ110" s="8">
        <f>Segments_Q!BU34/1000000</f>
        <v>0</v>
      </c>
      <c r="BR110" s="8">
        <f>Segments_Q!BV34/1000000</f>
        <v>0</v>
      </c>
      <c r="BS110" s="8">
        <f>Segments_Q!BW34/1000000</f>
        <v>0</v>
      </c>
      <c r="BT110" s="8">
        <f>Segments_Q!BX34/1000000</f>
        <v>0</v>
      </c>
      <c r="BU110" s="8">
        <f>Segments_Q!BY34/1000000</f>
        <v>0</v>
      </c>
      <c r="BV110" s="8">
        <f>Segments_Q!BZ34/1000000</f>
        <v>0</v>
      </c>
      <c r="BW110" s="8">
        <f>Segments_Q!CA34/1000000</f>
        <v>0</v>
      </c>
      <c r="BX110" s="8">
        <f>Segments_Q!CB34/1000000</f>
        <v>0</v>
      </c>
      <c r="BY110" s="8">
        <f>Segments_Q!CC34/1000000</f>
        <v>0</v>
      </c>
      <c r="BZ110" s="8">
        <f>Segments_Q!CD34/1000000</f>
        <v>0</v>
      </c>
      <c r="CA110" s="8">
        <f>Segments_Q!CE34/1000000</f>
        <v>0</v>
      </c>
    </row>
    <row r="111" spans="1:79" x14ac:dyDescent="0.35">
      <c r="A111" s="9" t="str">
        <f t="shared" si="13"/>
        <v>Rajhi</v>
      </c>
      <c r="B111" s="9"/>
      <c r="C111" s="9" t="str">
        <f t="shared" si="12"/>
        <v>Wholesale Assets</v>
      </c>
      <c r="D111" s="9"/>
      <c r="E111" s="8">
        <f>Segments_Q!I35/1000000</f>
        <v>50582.184999999998</v>
      </c>
      <c r="F111" s="8">
        <f>Segments_Q!J35/1000000</f>
        <v>50052.663</v>
      </c>
      <c r="G111" s="8">
        <f>Segments_Q!K35/1000000</f>
        <v>48803.194000000003</v>
      </c>
      <c r="H111" s="8">
        <f>Segments_Q!L35/1000000</f>
        <v>47568.053</v>
      </c>
      <c r="I111" s="8">
        <f>Segments_Q!M35/1000000</f>
        <v>49200.891000000003</v>
      </c>
      <c r="J111" s="8">
        <f>Segments_Q!N35/1000000</f>
        <v>48736.370999999999</v>
      </c>
      <c r="K111" s="8">
        <f>Segments_Q!O35/1000000</f>
        <v>49020.131000000001</v>
      </c>
      <c r="L111" s="8">
        <f>Segments_Q!P35/1000000</f>
        <v>47548.618999999999</v>
      </c>
      <c r="M111" s="8">
        <f>Segments_Q!Q35/1000000</f>
        <v>52121.68</v>
      </c>
      <c r="N111" s="8">
        <f>Segments_Q!R35/1000000</f>
        <v>52388.517</v>
      </c>
      <c r="O111" s="8">
        <f>Segments_Q!S35/1000000</f>
        <v>54831.614000000001</v>
      </c>
      <c r="P111" s="8">
        <f>Segments_Q!T35/1000000</f>
        <v>54591.453000000001</v>
      </c>
      <c r="Q111" s="8">
        <f>Segments_Q!U35/1000000</f>
        <v>56661</v>
      </c>
      <c r="R111" s="8">
        <f>Segments_Q!V35/1000000</f>
        <v>56647.319000000003</v>
      </c>
      <c r="S111" s="8">
        <f>Segments_Q!W35/1000000</f>
        <v>57643.639000000003</v>
      </c>
      <c r="T111" s="8">
        <f>Segments_Q!X35/1000000</f>
        <v>58082.364999999998</v>
      </c>
      <c r="U111" s="8">
        <f>Segments_Q!Y35/1000000</f>
        <v>59249.442999999999</v>
      </c>
      <c r="V111" s="8">
        <f>Segments_Q!Z35/1000000</f>
        <v>61337.898000000001</v>
      </c>
      <c r="W111" s="8">
        <f>Segments_Q!AA35/1000000</f>
        <v>61579.838000000003</v>
      </c>
      <c r="X111" s="8">
        <f>Segments_Q!AB35/1000000</f>
        <v>62393.737999999998</v>
      </c>
      <c r="Y111" s="8">
        <f>Segments_Q!AC35/1000000</f>
        <v>60141.665000000001</v>
      </c>
      <c r="Z111" s="8">
        <f>Segments_Q!AD35/1000000</f>
        <v>62254.44</v>
      </c>
      <c r="AA111" s="8">
        <f>Segments_Q!AE35/1000000</f>
        <v>60963.241000000002</v>
      </c>
      <c r="AB111" s="8">
        <f>Segments_Q!AF35/1000000</f>
        <v>55517.678</v>
      </c>
      <c r="AC111" s="8">
        <f>Segments_Q!AG35/1000000</f>
        <v>58088.593000000001</v>
      </c>
      <c r="AD111" s="8">
        <f>Segments_Q!AH35/1000000</f>
        <v>64377.053999999996</v>
      </c>
      <c r="AE111" s="8">
        <f>Segments_Q!AI35/1000000</f>
        <v>63778.347999999998</v>
      </c>
      <c r="AF111" s="8">
        <f>Segments_Q!AJ35/1000000</f>
        <v>61796.699000000001</v>
      </c>
      <c r="AG111" s="8">
        <f>Segments_Q!AK35/1000000</f>
        <v>64599.784</v>
      </c>
      <c r="AH111" s="8">
        <f>Segments_Q!AL35/1000000</f>
        <v>66196.516000000003</v>
      </c>
      <c r="AI111" s="8">
        <f>Segments_Q!AM35/1000000</f>
        <v>66224.577999999994</v>
      </c>
      <c r="AJ111" s="8">
        <f>Segments_Q!AN35/1000000</f>
        <v>63535.243999999999</v>
      </c>
      <c r="AK111" s="8">
        <f>Segments_Q!AO35/1000000</f>
        <v>59852.021000000001</v>
      </c>
      <c r="AL111" s="8">
        <f>Segments_Q!AP35/1000000</f>
        <v>60589.648999999998</v>
      </c>
      <c r="AM111" s="8">
        <f>Segments_Q!AQ35/1000000</f>
        <v>60339.794999999998</v>
      </c>
      <c r="AN111" s="8">
        <f>Segments_Q!AR35/1000000</f>
        <v>62102.305999999997</v>
      </c>
      <c r="AO111" s="8">
        <f>Segments_Q!AS35/1000000</f>
        <v>64683.383999999998</v>
      </c>
      <c r="AP111" s="8">
        <f>Segments_Q!AT35/1000000</f>
        <v>63917.474000000002</v>
      </c>
      <c r="AQ111" s="8">
        <f>Segments_Q!AU35/1000000</f>
        <v>64264.781999999999</v>
      </c>
      <c r="AR111" s="8">
        <f>Segments_Q!AV35/1000000</f>
        <v>59406.741000000002</v>
      </c>
      <c r="AS111" s="8">
        <f>Segments_Q!AW35/1000000</f>
        <v>59218.216999999997</v>
      </c>
      <c r="AT111" s="8">
        <f>Segments_Q!AX35/1000000</f>
        <v>63611.218999999997</v>
      </c>
      <c r="AU111" s="8">
        <f>Segments_Q!AY35/1000000</f>
        <v>63954.116999999998</v>
      </c>
      <c r="AV111" s="8">
        <f>Segments_Q!AZ35/1000000</f>
        <v>66837.087</v>
      </c>
      <c r="AW111" s="8">
        <f>Segments_Q!BA35/1000000</f>
        <v>73935.394</v>
      </c>
      <c r="AX111" s="8">
        <f>Segments_Q!BB35/1000000</f>
        <v>77762.808000000005</v>
      </c>
      <c r="AY111" s="8">
        <f>Segments_Q!BC35/1000000</f>
        <v>80657.557000000001</v>
      </c>
      <c r="AZ111" s="8">
        <f>Segments_Q!BD35/1000000</f>
        <v>91815.182000000001</v>
      </c>
      <c r="BA111" s="8">
        <f>Segments_Q!BE35/1000000</f>
        <v>95455.18</v>
      </c>
      <c r="BB111" s="8">
        <f>Segments_Q!BF35/1000000</f>
        <v>109207.25199999999</v>
      </c>
      <c r="BC111" s="8">
        <f>Segments_Q!BG35/1000000</f>
        <v>132424.01</v>
      </c>
      <c r="BD111" s="8">
        <f>Segments_Q!BH35/1000000</f>
        <v>133149.99</v>
      </c>
      <c r="BE111" s="8">
        <f>Segments_Q!BI35/1000000</f>
        <v>146740.53700000001</v>
      </c>
      <c r="BF111" s="8">
        <f>Segments_Q!BJ35/1000000</f>
        <v>149817.769</v>
      </c>
      <c r="BG111" s="8">
        <f>Segments_Q!BK35/1000000</f>
        <v>164381.04399999999</v>
      </c>
      <c r="BH111" s="8">
        <f>Segments_Q!BL35/1000000</f>
        <v>0</v>
      </c>
      <c r="BI111" s="8">
        <f>Segments_Q!BM35/1000000</f>
        <v>0</v>
      </c>
      <c r="BJ111" s="8">
        <f>Segments_Q!BN35/1000000</f>
        <v>0</v>
      </c>
      <c r="BK111" s="8">
        <f>Segments_Q!BO35/1000000</f>
        <v>0</v>
      </c>
      <c r="BL111" s="8">
        <f>Segments_Q!BP35/1000000</f>
        <v>0</v>
      </c>
      <c r="BM111" s="8">
        <f>Segments_Q!BQ35/1000000</f>
        <v>0</v>
      </c>
      <c r="BN111" s="8">
        <f>Segments_Q!BR35/1000000</f>
        <v>0</v>
      </c>
      <c r="BO111" s="8">
        <f>Segments_Q!BS35/1000000</f>
        <v>0</v>
      </c>
      <c r="BP111" s="8">
        <f>Segments_Q!BT35/1000000</f>
        <v>0</v>
      </c>
      <c r="BQ111" s="8">
        <f>Segments_Q!BU35/1000000</f>
        <v>0</v>
      </c>
      <c r="BR111" s="8">
        <f>Segments_Q!BV35/1000000</f>
        <v>0</v>
      </c>
      <c r="BS111" s="8">
        <f>Segments_Q!BW35/1000000</f>
        <v>0</v>
      </c>
      <c r="BT111" s="8">
        <f>Segments_Q!BX35/1000000</f>
        <v>0</v>
      </c>
      <c r="BU111" s="8">
        <f>Segments_Q!BY35/1000000</f>
        <v>0</v>
      </c>
      <c r="BV111" s="8">
        <f>Segments_Q!BZ35/1000000</f>
        <v>0</v>
      </c>
      <c r="BW111" s="8">
        <f>Segments_Q!CA35/1000000</f>
        <v>0</v>
      </c>
      <c r="BX111" s="8">
        <f>Segments_Q!CB35/1000000</f>
        <v>0</v>
      </c>
      <c r="BY111" s="8">
        <f>Segments_Q!CC35/1000000</f>
        <v>0</v>
      </c>
      <c r="BZ111" s="8">
        <f>Segments_Q!CD35/1000000</f>
        <v>0</v>
      </c>
      <c r="CA111" s="8">
        <f>Segments_Q!CE35/1000000</f>
        <v>0</v>
      </c>
    </row>
    <row r="112" spans="1:79" x14ac:dyDescent="0.35">
      <c r="A112" s="9" t="str">
        <f t="shared" si="13"/>
        <v>Rajhi</v>
      </c>
      <c r="B112" s="9" t="str">
        <f>VLOOKUP(A112,References!$A$2:$B$11,2,FALSE)</f>
        <v>RJHI AB Equity</v>
      </c>
      <c r="C112" s="9" t="str">
        <f t="shared" si="12"/>
        <v>NCBDs</v>
      </c>
      <c r="D112" s="9" t="s">
        <v>125</v>
      </c>
      <c r="E112" s="8" t="str">
        <f>_xll.BDH($B112,$D112,"CQ1 2010","","Dir=H","Per=Q","Days=A","Dts=H")</f>
        <v>#N/A Connection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</row>
    <row r="113" spans="1:79" x14ac:dyDescent="0.35">
      <c r="A113" s="9" t="str">
        <f t="shared" si="13"/>
        <v>Rajhi</v>
      </c>
      <c r="B113" s="9" t="str">
        <f>VLOOKUP(A113,References!$A$2:$B$11,2,FALSE)</f>
        <v>RJHI AB Equity</v>
      </c>
      <c r="C113" s="9" t="str">
        <f t="shared" si="12"/>
        <v>CBDs</v>
      </c>
      <c r="D113" s="9" t="s">
        <v>126</v>
      </c>
      <c r="E113" s="8" t="str">
        <f>_xll.BDH($B113,$D113,"CQ1 2010","","Dir=H","Per=Q","Days=A","Dts=H")</f>
        <v>#N/A Connection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</row>
    <row r="114" spans="1:79" x14ac:dyDescent="0.35">
      <c r="A114" s="9" t="str">
        <f t="shared" si="13"/>
        <v>Rajhi</v>
      </c>
      <c r="B114" s="9" t="str">
        <f>VLOOKUP(A114,References!$A$2:$B$11,2,FALSE)</f>
        <v>RJHI AB Equity</v>
      </c>
      <c r="C114" s="9" t="str">
        <f t="shared" si="12"/>
        <v>Total Deposits</v>
      </c>
      <c r="D114" s="9" t="s">
        <v>127</v>
      </c>
      <c r="E114" s="8" t="str">
        <f>_xll.BDH($B114,$D114,"CQ1 2010","","Dir=H","Per=Q","Days=A","Dts=H")</f>
        <v>#N/A Connection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</row>
    <row r="115" spans="1:79" x14ac:dyDescent="0.35">
      <c r="A115" s="9" t="str">
        <f t="shared" si="13"/>
        <v>Rajhi</v>
      </c>
      <c r="B115" s="9" t="str">
        <f>VLOOKUP(A115,References!$A$2:$B$11,2,FALSE)</f>
        <v>RJHI AB Equity</v>
      </c>
      <c r="C115" s="9" t="str">
        <f t="shared" si="12"/>
        <v>Short Term Debt</v>
      </c>
      <c r="D115" s="9" t="s">
        <v>128</v>
      </c>
      <c r="E115" s="8" t="str">
        <f>_xll.BDH($B115,$D115,"CQ1 2010","","Dir=H","Per=Q","Days=A","Dts=H")</f>
        <v>#N/A Connection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</row>
    <row r="116" spans="1:79" x14ac:dyDescent="0.35">
      <c r="A116" s="9" t="str">
        <f t="shared" si="13"/>
        <v>Rajhi</v>
      </c>
      <c r="B116" s="9" t="str">
        <f>VLOOKUP(A116,References!$A$2:$B$11,2,FALSE)</f>
        <v>RJHI AB Equity</v>
      </c>
      <c r="C116" s="9" t="str">
        <f t="shared" si="12"/>
        <v>Long Term Debt</v>
      </c>
      <c r="D116" s="9" t="s">
        <v>129</v>
      </c>
      <c r="E116" s="8" t="str">
        <f>_xll.BDH($B116,$D116,"CQ1 2010","","Dir=H","Per=Q","Days=A","Dts=H")</f>
        <v>#N/A Connection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</row>
    <row r="117" spans="1:79" x14ac:dyDescent="0.35">
      <c r="A117" s="9" t="str">
        <f t="shared" si="13"/>
        <v>Rajhi</v>
      </c>
      <c r="B117" s="9" t="str">
        <f>VLOOKUP(A117,References!$A$2:$B$11,2,FALSE)</f>
        <v>RJHI AB Equity</v>
      </c>
      <c r="C117" s="9" t="str">
        <f t="shared" si="12"/>
        <v>Total Liabilities</v>
      </c>
      <c r="D117" s="9" t="s">
        <v>130</v>
      </c>
      <c r="E117" s="8" t="str">
        <f>_xll.BDH($B117,$D117,"CQ1 2010","","Dir=H","Per=Q","Days=A","Dts=H")</f>
        <v>#N/A Connection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</row>
    <row r="118" spans="1:79" x14ac:dyDescent="0.35">
      <c r="A118" s="9" t="str">
        <f t="shared" si="13"/>
        <v>Rajhi</v>
      </c>
      <c r="B118" s="9"/>
      <c r="C118" s="9" t="str">
        <f t="shared" si="12"/>
        <v xml:space="preserve">Retail Liabilities </v>
      </c>
      <c r="D118" s="9"/>
      <c r="E118" s="8">
        <f>Segments_Q!I36/1000000</f>
        <v>99044.262000000002</v>
      </c>
      <c r="F118" s="8">
        <f>Segments_Q!J36/1000000</f>
        <v>101909.455</v>
      </c>
      <c r="G118" s="8">
        <f>Segments_Q!K36/1000000</f>
        <v>102432.228</v>
      </c>
      <c r="H118" s="8">
        <f>Segments_Q!L36/1000000</f>
        <v>135608.23499999999</v>
      </c>
      <c r="I118" s="8">
        <f>Segments_Q!M36/1000000</f>
        <v>121686.171</v>
      </c>
      <c r="J118" s="8">
        <f>Segments_Q!N36/1000000</f>
        <v>136191.61799999999</v>
      </c>
      <c r="K118" s="8">
        <f>Segments_Q!O36/1000000</f>
        <v>131516.149</v>
      </c>
      <c r="L118" s="8">
        <f>Segments_Q!P36/1000000</f>
        <v>135608.23499999999</v>
      </c>
      <c r="M118" s="8">
        <f>Segments_Q!Q36/1000000</f>
        <v>143183.20199999999</v>
      </c>
      <c r="N118" s="8">
        <f>Segments_Q!R36/1000000</f>
        <v>163204.63399999999</v>
      </c>
      <c r="O118" s="8">
        <f>Segments_Q!S36/1000000</f>
        <v>162868.72</v>
      </c>
      <c r="P118" s="8">
        <f>Segments_Q!T36/1000000</f>
        <v>173997.75899999999</v>
      </c>
      <c r="Q118" s="8">
        <f>Segments_Q!U36/1000000</f>
        <v>177800</v>
      </c>
      <c r="R118" s="8">
        <f>Segments_Q!V36/1000000</f>
        <v>181865.38200000001</v>
      </c>
      <c r="S118" s="8">
        <f>Segments_Q!W36/1000000</f>
        <v>175748.72099999999</v>
      </c>
      <c r="T118" s="8">
        <f>Segments_Q!X36/1000000</f>
        <v>191041.33900000001</v>
      </c>
      <c r="U118" s="8">
        <f>Segments_Q!Y36/1000000</f>
        <v>183366.98699999999</v>
      </c>
      <c r="V118" s="8">
        <f>Segments_Q!Z36/1000000</f>
        <v>199034.18900000001</v>
      </c>
      <c r="W118" s="8">
        <f>Segments_Q!AA36/1000000</f>
        <v>195253.231</v>
      </c>
      <c r="X118" s="8">
        <f>Segments_Q!AB36/1000000</f>
        <v>211093.97899999999</v>
      </c>
      <c r="Y118" s="8">
        <f>Segments_Q!AC36/1000000</f>
        <v>207992.467</v>
      </c>
      <c r="Z118" s="8">
        <f>Segments_Q!AD36/1000000</f>
        <v>230244.372</v>
      </c>
      <c r="AA118" s="8">
        <f>Segments_Q!AE36/1000000</f>
        <v>228037.49799999999</v>
      </c>
      <c r="AB118" s="8">
        <f>Segments_Q!AF36/1000000</f>
        <v>242821.617</v>
      </c>
      <c r="AC118" s="8">
        <f>Segments_Q!AG36/1000000</f>
        <v>246654.93599999999</v>
      </c>
      <c r="AD118" s="8">
        <f>Segments_Q!AH36/1000000</f>
        <v>245363.598</v>
      </c>
      <c r="AE118" s="8">
        <f>Segments_Q!AI36/1000000</f>
        <v>241353.22200000001</v>
      </c>
      <c r="AF118" s="8">
        <f>Segments_Q!AJ36/1000000</f>
        <v>243517.07399999999</v>
      </c>
      <c r="AG118" s="8">
        <f>Segments_Q!AK36/1000000</f>
        <v>245174.60500000001</v>
      </c>
      <c r="AH118" s="8">
        <f>Segments_Q!AL36/1000000</f>
        <v>246445.76</v>
      </c>
      <c r="AI118" s="8">
        <f>Segments_Q!AM36/1000000</f>
        <v>244011.636</v>
      </c>
      <c r="AJ118" s="8">
        <f>Segments_Q!AN36/1000000</f>
        <v>249098.60399999999</v>
      </c>
      <c r="AK118" s="8">
        <f>Segments_Q!AO36/1000000</f>
        <v>261326.171</v>
      </c>
      <c r="AL118" s="8">
        <f>Segments_Q!AP36/1000000</f>
        <v>260379.24</v>
      </c>
      <c r="AM118" s="8">
        <f>Segments_Q!AQ36/1000000</f>
        <v>269212.76899999997</v>
      </c>
      <c r="AN118" s="8">
        <f>Segments_Q!AR36/1000000</f>
        <v>273115.32</v>
      </c>
      <c r="AO118" s="8">
        <f>Segments_Q!AS36/1000000</f>
        <v>278944.12900000002</v>
      </c>
      <c r="AP118" s="8">
        <f>Segments_Q!AT36/1000000</f>
        <v>286307.70199999999</v>
      </c>
      <c r="AQ118" s="8">
        <f>Segments_Q!AU36/1000000</f>
        <v>287101.15399999998</v>
      </c>
      <c r="AR118" s="8">
        <f>Segments_Q!AV36/1000000</f>
        <v>289628.30900000001</v>
      </c>
      <c r="AS118" s="8">
        <f>Segments_Q!AW36/1000000</f>
        <v>295290.02500000002</v>
      </c>
      <c r="AT118" s="8">
        <f>Segments_Q!AX36/1000000</f>
        <v>313944.973</v>
      </c>
      <c r="AU118" s="8">
        <f>Segments_Q!AY36/1000000</f>
        <v>284147.91499999998</v>
      </c>
      <c r="AV118" s="8">
        <f>Segments_Q!AZ36/1000000</f>
        <v>289583.83600000001</v>
      </c>
      <c r="AW118" s="8">
        <f>Segments_Q!BA36/1000000</f>
        <v>307060.39399999997</v>
      </c>
      <c r="AX118" s="8">
        <f>Segments_Q!BB36/1000000</f>
        <v>313166.77899999998</v>
      </c>
      <c r="AY118" s="8">
        <f>Segments_Q!BC36/1000000</f>
        <v>310016.06099999999</v>
      </c>
      <c r="AZ118" s="8">
        <f>Segments_Q!BD36/1000000</f>
        <v>319479.16700000002</v>
      </c>
      <c r="BA118" s="8">
        <f>Segments_Q!BE36/1000000</f>
        <v>318641.65000000002</v>
      </c>
      <c r="BB118" s="8">
        <f>Segments_Q!BF36/1000000</f>
        <v>315823.32500000001</v>
      </c>
      <c r="BC118" s="8">
        <f>Segments_Q!BG36/1000000</f>
        <v>306743.06300000002</v>
      </c>
      <c r="BD118" s="8">
        <f>Segments_Q!BH36/1000000</f>
        <v>294470.41600000003</v>
      </c>
      <c r="BE118" s="8">
        <f>Segments_Q!BI36/1000000</f>
        <v>297533.315</v>
      </c>
      <c r="BF118" s="8">
        <f>Segments_Q!BJ36/1000000</f>
        <v>314757.22100000002</v>
      </c>
      <c r="BG118" s="8">
        <f>Segments_Q!BK36/1000000</f>
        <v>289754.18800000002</v>
      </c>
      <c r="BH118" s="8">
        <f>Segments_Q!BL36/1000000</f>
        <v>0</v>
      </c>
      <c r="BI118" s="8">
        <f>Segments_Q!BM36/1000000</f>
        <v>0</v>
      </c>
      <c r="BJ118" s="8">
        <f>Segments_Q!BN36/1000000</f>
        <v>0</v>
      </c>
      <c r="BK118" s="8">
        <f>Segments_Q!BO36/1000000</f>
        <v>0</v>
      </c>
      <c r="BL118" s="8">
        <f>Segments_Q!BP36/1000000</f>
        <v>0</v>
      </c>
      <c r="BM118" s="8">
        <f>Segments_Q!BQ36/1000000</f>
        <v>0</v>
      </c>
      <c r="BN118" s="8">
        <f>Segments_Q!BR36/1000000</f>
        <v>0</v>
      </c>
      <c r="BO118" s="8">
        <f>Segments_Q!BS36/1000000</f>
        <v>0</v>
      </c>
      <c r="BP118" s="8">
        <f>Segments_Q!BT36/1000000</f>
        <v>0</v>
      </c>
      <c r="BQ118" s="8">
        <f>Segments_Q!BU36/1000000</f>
        <v>0</v>
      </c>
      <c r="BR118" s="8">
        <f>Segments_Q!BV36/1000000</f>
        <v>0</v>
      </c>
      <c r="BS118" s="8">
        <f>Segments_Q!BW36/1000000</f>
        <v>0</v>
      </c>
      <c r="BT118" s="8">
        <f>Segments_Q!BX36/1000000</f>
        <v>0</v>
      </c>
      <c r="BU118" s="8">
        <f>Segments_Q!BY36/1000000</f>
        <v>0</v>
      </c>
      <c r="BV118" s="8">
        <f>Segments_Q!BZ36/1000000</f>
        <v>0</v>
      </c>
      <c r="BW118" s="8">
        <f>Segments_Q!CA36/1000000</f>
        <v>0</v>
      </c>
      <c r="BX118" s="8">
        <f>Segments_Q!CB36/1000000</f>
        <v>0</v>
      </c>
      <c r="BY118" s="8">
        <f>Segments_Q!CC36/1000000</f>
        <v>0</v>
      </c>
      <c r="BZ118" s="8">
        <f>Segments_Q!CD36/1000000</f>
        <v>0</v>
      </c>
      <c r="CA118" s="8">
        <f>Segments_Q!CE36/1000000</f>
        <v>0</v>
      </c>
    </row>
    <row r="119" spans="1:79" x14ac:dyDescent="0.35">
      <c r="A119" s="9" t="str">
        <f t="shared" si="13"/>
        <v>Rajhi</v>
      </c>
      <c r="B119" s="9"/>
      <c r="C119" s="9" t="str">
        <f t="shared" si="12"/>
        <v xml:space="preserve">Wholesale Liabilities </v>
      </c>
      <c r="D119" s="9"/>
      <c r="E119" s="8">
        <f>Segments_Q!I37/1000000</f>
        <v>37687.953999999998</v>
      </c>
      <c r="F119" s="8">
        <f>Segments_Q!J37/1000000</f>
        <v>41650.152999999998</v>
      </c>
      <c r="G119" s="8">
        <f>Segments_Q!K37/1000000</f>
        <v>45779.961000000003</v>
      </c>
      <c r="H119" s="8">
        <f>Segments_Q!L37/1000000</f>
        <v>45570.953000000001</v>
      </c>
      <c r="I119" s="8">
        <f>Segments_Q!M37/1000000</f>
        <v>46198.139000000003</v>
      </c>
      <c r="J119" s="8">
        <f>Segments_Q!N37/1000000</f>
        <v>41795.228000000003</v>
      </c>
      <c r="K119" s="8">
        <f>Segments_Q!O37/1000000</f>
        <v>46381.317999999999</v>
      </c>
      <c r="L119" s="8">
        <f>Segments_Q!P37/1000000</f>
        <v>45570.953000000001</v>
      </c>
      <c r="M119" s="8">
        <f>Segments_Q!Q37/1000000</f>
        <v>48744.447999999997</v>
      </c>
      <c r="N119" s="8">
        <f>Segments_Q!R37/1000000</f>
        <v>32564.535</v>
      </c>
      <c r="O119" s="8">
        <f>Segments_Q!S37/1000000</f>
        <v>42764.531999999999</v>
      </c>
      <c r="P119" s="8">
        <f>Segments_Q!T37/1000000</f>
        <v>54324.760999999999</v>
      </c>
      <c r="Q119" s="8">
        <f>Segments_Q!U37/1000000</f>
        <v>59329</v>
      </c>
      <c r="R119" s="8">
        <f>Segments_Q!V37/1000000</f>
        <v>52622.112000000001</v>
      </c>
      <c r="S119" s="8">
        <f>Segments_Q!W37/1000000</f>
        <v>56211.57</v>
      </c>
      <c r="T119" s="8">
        <f>Segments_Q!X37/1000000</f>
        <v>45810.275999999998</v>
      </c>
      <c r="U119" s="8">
        <f>Segments_Q!Y37/1000000</f>
        <v>60905.767</v>
      </c>
      <c r="V119" s="8">
        <f>Segments_Q!Z37/1000000</f>
        <v>53916.644999999997</v>
      </c>
      <c r="W119" s="8">
        <f>Segments_Q!AA37/1000000</f>
        <v>58528.661</v>
      </c>
      <c r="X119" s="8">
        <f>Segments_Q!AB37/1000000</f>
        <v>50906.847999999998</v>
      </c>
      <c r="Y119" s="8">
        <f>Segments_Q!AC37/1000000</f>
        <v>66275.915999999997</v>
      </c>
      <c r="Z119" s="8">
        <f>Segments_Q!AD37/1000000</f>
        <v>51785.436999999998</v>
      </c>
      <c r="AA119" s="8">
        <f>Segments_Q!AE37/1000000</f>
        <v>48431.697999999997</v>
      </c>
      <c r="AB119" s="8">
        <f>Segments_Q!AF37/1000000</f>
        <v>16418.368999999999</v>
      </c>
      <c r="AC119" s="8">
        <f>Segments_Q!AG37/1000000</f>
        <v>17910.866999999998</v>
      </c>
      <c r="AD119" s="8">
        <f>Segments_Q!AH37/1000000</f>
        <v>29506.216</v>
      </c>
      <c r="AE119" s="8">
        <f>Segments_Q!AI37/1000000</f>
        <v>34339.347999999998</v>
      </c>
      <c r="AF119" s="8">
        <f>Segments_Q!AJ37/1000000</f>
        <v>33307.548999999999</v>
      </c>
      <c r="AG119" s="8">
        <f>Segments_Q!AK37/1000000</f>
        <v>28724.309000000001</v>
      </c>
      <c r="AH119" s="8">
        <f>Segments_Q!AL37/1000000</f>
        <v>41371.949000000001</v>
      </c>
      <c r="AI119" s="8">
        <f>Segments_Q!AM37/1000000</f>
        <v>30320.240000000002</v>
      </c>
      <c r="AJ119" s="8">
        <f>Segments_Q!AN37/1000000</f>
        <v>27343.603999999999</v>
      </c>
      <c r="AK119" s="8">
        <f>Segments_Q!AO37/1000000</f>
        <v>30418.207999999999</v>
      </c>
      <c r="AL119" s="8">
        <f>Segments_Q!AP37/1000000</f>
        <v>25639.967000000001</v>
      </c>
      <c r="AM119" s="8">
        <f>Segments_Q!AQ37/1000000</f>
        <v>23758.019</v>
      </c>
      <c r="AN119" s="8">
        <f>Segments_Q!AR37/1000000</f>
        <v>28763.133000000002</v>
      </c>
      <c r="AO119" s="8">
        <f>Segments_Q!AS37/1000000</f>
        <v>22412.638999999999</v>
      </c>
      <c r="AP119" s="8">
        <f>Segments_Q!AT37/1000000</f>
        <v>25057.309000000001</v>
      </c>
      <c r="AQ119" s="8">
        <f>Segments_Q!AU37/1000000</f>
        <v>23163.777999999998</v>
      </c>
      <c r="AR119" s="8">
        <f>Segments_Q!AV37/1000000</f>
        <v>34753.212</v>
      </c>
      <c r="AS119" s="8">
        <f>Segments_Q!AW37/1000000</f>
        <v>33108.120000000003</v>
      </c>
      <c r="AT119" s="8">
        <f>Segments_Q!AX37/1000000</f>
        <v>34085.074999999997</v>
      </c>
      <c r="AU119" s="8">
        <f>Segments_Q!AY37/1000000</f>
        <v>75542.937000000005</v>
      </c>
      <c r="AV119" s="8">
        <f>Segments_Q!AZ37/1000000</f>
        <v>108514.833</v>
      </c>
      <c r="AW119" s="8">
        <f>Segments_Q!BA37/1000000</f>
        <v>129956.11599999999</v>
      </c>
      <c r="AX119" s="8">
        <f>Segments_Q!BB37/1000000</f>
        <v>152025.046</v>
      </c>
      <c r="AY119" s="8">
        <f>Segments_Q!BC37/1000000</f>
        <v>182564.747</v>
      </c>
      <c r="AZ119" s="8">
        <f>Segments_Q!BD37/1000000</f>
        <v>207879.26500000001</v>
      </c>
      <c r="BA119" s="8">
        <f>Segments_Q!BE37/1000000</f>
        <v>211180.78899999999</v>
      </c>
      <c r="BB119" s="8">
        <f>Segments_Q!BF37/1000000</f>
        <v>253815.304</v>
      </c>
      <c r="BC119" s="8">
        <f>Segments_Q!BG37/1000000</f>
        <v>262988.51400000002</v>
      </c>
      <c r="BD119" s="8">
        <f>Segments_Q!BH37/1000000</f>
        <v>278627.53499999997</v>
      </c>
      <c r="BE119" s="8">
        <f>Segments_Q!BI37/1000000</f>
        <v>265651.95699999999</v>
      </c>
      <c r="BF119" s="8">
        <f>Segments_Q!BJ37/1000000</f>
        <v>261364.77299999999</v>
      </c>
      <c r="BG119" s="8">
        <f>Segments_Q!BK37/1000000</f>
        <v>271795.23700000002</v>
      </c>
      <c r="BH119" s="8">
        <f>Segments_Q!BL37/1000000</f>
        <v>0</v>
      </c>
      <c r="BI119" s="8">
        <f>Segments_Q!BM37/1000000</f>
        <v>0</v>
      </c>
      <c r="BJ119" s="8">
        <f>Segments_Q!BN37/1000000</f>
        <v>0</v>
      </c>
      <c r="BK119" s="8">
        <f>Segments_Q!BO37/1000000</f>
        <v>0</v>
      </c>
      <c r="BL119" s="8">
        <f>Segments_Q!BP37/1000000</f>
        <v>0</v>
      </c>
      <c r="BM119" s="8">
        <f>Segments_Q!BQ37/1000000</f>
        <v>0</v>
      </c>
      <c r="BN119" s="8">
        <f>Segments_Q!BR37/1000000</f>
        <v>0</v>
      </c>
      <c r="BO119" s="8">
        <f>Segments_Q!BS37/1000000</f>
        <v>0</v>
      </c>
      <c r="BP119" s="8">
        <f>Segments_Q!BT37/1000000</f>
        <v>0</v>
      </c>
      <c r="BQ119" s="8">
        <f>Segments_Q!BU37/1000000</f>
        <v>0</v>
      </c>
      <c r="BR119" s="8">
        <f>Segments_Q!BV37/1000000</f>
        <v>0</v>
      </c>
      <c r="BS119" s="8">
        <f>Segments_Q!BW37/1000000</f>
        <v>0</v>
      </c>
      <c r="BT119" s="8">
        <f>Segments_Q!BX37/1000000</f>
        <v>0</v>
      </c>
      <c r="BU119" s="8">
        <f>Segments_Q!BY37/1000000</f>
        <v>0</v>
      </c>
      <c r="BV119" s="8">
        <f>Segments_Q!BZ37/1000000</f>
        <v>0</v>
      </c>
      <c r="BW119" s="8">
        <f>Segments_Q!CA37/1000000</f>
        <v>0</v>
      </c>
      <c r="BX119" s="8">
        <f>Segments_Q!CB37/1000000</f>
        <v>0</v>
      </c>
      <c r="BY119" s="8">
        <f>Segments_Q!CC37/1000000</f>
        <v>0</v>
      </c>
      <c r="BZ119" s="8">
        <f>Segments_Q!CD37/1000000</f>
        <v>0</v>
      </c>
      <c r="CA119" s="8">
        <f>Segments_Q!CE37/1000000</f>
        <v>0</v>
      </c>
    </row>
    <row r="120" spans="1:79" x14ac:dyDescent="0.35">
      <c r="A120" s="9" t="str">
        <f t="shared" si="13"/>
        <v>Rajhi</v>
      </c>
      <c r="B120" s="9" t="str">
        <f>VLOOKUP(A120,References!$A$2:$B$11,2,FALSE)</f>
        <v>RJHI AB Equity</v>
      </c>
      <c r="C120" s="9" t="str">
        <f t="shared" si="12"/>
        <v>Retained Earnings</v>
      </c>
      <c r="D120" s="9" t="s">
        <v>131</v>
      </c>
      <c r="E120" s="8" t="str">
        <f>_xll.BDH($B120,$D120,"CQ1 2010","","Dir=H","Per=Q","Days=A","Dts=H")</f>
        <v>#N/A Connection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</row>
    <row r="121" spans="1:79" x14ac:dyDescent="0.35">
      <c r="A121" s="10" t="str">
        <f t="shared" si="13"/>
        <v>Rajhi</v>
      </c>
      <c r="B121" s="10" t="str">
        <f>VLOOKUP(A121,References!$A$2:$B$11,2,FALSE)</f>
        <v>RJHI AB Equity</v>
      </c>
      <c r="C121" s="9" t="str">
        <f t="shared" si="12"/>
        <v>Total Equity</v>
      </c>
      <c r="D121" s="10" t="s">
        <v>132</v>
      </c>
      <c r="E121" s="11" t="str">
        <f>_xll.BDH($B121,$D121,"CQ1 2010","","Dir=H","Per=Q","Days=A","Dts=H")</f>
        <v>#N/A Connection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</row>
    <row r="122" spans="1:79" x14ac:dyDescent="0.35">
      <c r="A122" s="6" t="s">
        <v>15</v>
      </c>
      <c r="B122" s="6" t="str">
        <f>VLOOKUP(A122,References!$A$2:$B$11,2,FALSE)</f>
        <v>SNB AB Equity</v>
      </c>
      <c r="C122" s="6" t="str">
        <f t="shared" ref="C122:C129" si="14">C102</f>
        <v>Cash and Cash Equivalents</v>
      </c>
      <c r="D122" s="6" t="s">
        <v>117</v>
      </c>
      <c r="E122" s="8" t="str">
        <f>_xll.BDH($B122,$D122,"CQ1 2010","","Dir=H","Per=Q","Days=A","Dts=H")</f>
        <v>#N/A Connection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</row>
    <row r="123" spans="1:79" x14ac:dyDescent="0.35">
      <c r="A123" s="6" t="str">
        <f>A122</f>
        <v>SNB</v>
      </c>
      <c r="B123" s="6" t="str">
        <f>VLOOKUP(A123,References!$A$2:$B$11,2,FALSE)</f>
        <v>SNB AB Equity</v>
      </c>
      <c r="C123" s="6" t="str">
        <f t="shared" si="14"/>
        <v>ST And LT Investments</v>
      </c>
      <c r="D123" s="6" t="s">
        <v>118</v>
      </c>
      <c r="E123" s="8" t="str">
        <f>_xll.BDH($B123,$D123,"CQ1 2010","","Dir=H","Per=Q","Days=A","Dts=H")</f>
        <v>#N/A Connection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</row>
    <row r="124" spans="1:79" x14ac:dyDescent="0.35">
      <c r="A124" s="6" t="str">
        <f t="shared" ref="A124:A141" si="15">A123</f>
        <v>SNB</v>
      </c>
      <c r="B124" s="6" t="str">
        <f>VLOOKUP(A124,References!$A$2:$B$11,2,FALSE)</f>
        <v>SNB AB Equity</v>
      </c>
      <c r="C124" s="6" t="str">
        <f t="shared" si="14"/>
        <v>Total Commercial Loans</v>
      </c>
      <c r="D124" s="6" t="s">
        <v>119</v>
      </c>
      <c r="E124" s="8" t="str">
        <f>_xll.BDH($B124,$D124,"CQ1 2010","","Dir=H","Per=Q","Days=A","Dts=H")</f>
        <v>#N/A Connection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</row>
    <row r="125" spans="1:79" x14ac:dyDescent="0.35">
      <c r="A125" s="6" t="str">
        <f t="shared" si="15"/>
        <v>SNB</v>
      </c>
      <c r="B125" s="6" t="str">
        <f>VLOOKUP(A125,References!$A$2:$B$11,2,FALSE)</f>
        <v>SNB AB Equity</v>
      </c>
      <c r="C125" s="6" t="str">
        <f t="shared" si="14"/>
        <v>Total Consumer Loans</v>
      </c>
      <c r="D125" s="6" t="s">
        <v>120</v>
      </c>
      <c r="E125" s="8" t="str">
        <f>_xll.BDH($B125,$D125,"CQ1 2010","","Dir=H","Per=Q","Days=A","Dts=H")</f>
        <v>#N/A Connection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</row>
    <row r="126" spans="1:79" x14ac:dyDescent="0.35">
      <c r="A126" s="6" t="str">
        <f t="shared" si="15"/>
        <v>SNB</v>
      </c>
      <c r="B126" s="6" t="str">
        <f>VLOOKUP(A126,References!$A$2:$B$11,2,FALSE)</f>
        <v>SNB AB Equity</v>
      </c>
      <c r="C126" s="6" t="str">
        <f t="shared" si="14"/>
        <v>Total Loans</v>
      </c>
      <c r="D126" s="6" t="s">
        <v>121</v>
      </c>
      <c r="E126" s="8" t="str">
        <f>_xll.BDH($B126,$D126,"CQ1 2010","","Dir=H","Per=Q","Days=A","Dts=H")</f>
        <v>#N/A Connection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</row>
    <row r="127" spans="1:79" x14ac:dyDescent="0.35">
      <c r="A127" s="6" t="str">
        <f t="shared" si="15"/>
        <v>SNB</v>
      </c>
      <c r="B127" s="6" t="str">
        <f>VLOOKUP(A127,References!$A$2:$B$11,2,FALSE)</f>
        <v>SNB AB Equity</v>
      </c>
      <c r="C127" s="6" t="str">
        <f t="shared" si="14"/>
        <v>Reserve for Loan Losses</v>
      </c>
      <c r="D127" s="6" t="s">
        <v>122</v>
      </c>
      <c r="E127" s="8" t="str">
        <f>_xll.BDH($B127,$D127,"CQ1 2010","","Dir=H","Per=Q","Days=A","Dts=H")</f>
        <v>#N/A Connection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</row>
    <row r="128" spans="1:79" x14ac:dyDescent="0.35">
      <c r="A128" s="6" t="str">
        <f t="shared" si="15"/>
        <v>SNB</v>
      </c>
      <c r="B128" s="6" t="str">
        <f>VLOOKUP(A128,References!$A$2:$B$11,2,FALSE)</f>
        <v>SNB AB Equity</v>
      </c>
      <c r="C128" s="6" t="str">
        <f t="shared" si="14"/>
        <v>Net Loans</v>
      </c>
      <c r="D128" s="6" t="s">
        <v>123</v>
      </c>
      <c r="E128" s="8" t="str">
        <f>_xll.BDH($B128,$D128,"CQ1 2010","","Dir=H","Per=Q","Days=A","Dts=H")</f>
        <v>#N/A Connection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</row>
    <row r="129" spans="1:79" x14ac:dyDescent="0.35">
      <c r="A129" s="6" t="str">
        <f t="shared" si="15"/>
        <v>SNB</v>
      </c>
      <c r="B129" s="6" t="str">
        <f>VLOOKUP(A129,References!$A$2:$B$11,2,FALSE)</f>
        <v>SNB AB Equity</v>
      </c>
      <c r="C129" s="6" t="str">
        <f t="shared" si="14"/>
        <v>Total Assets</v>
      </c>
      <c r="D129" s="6" t="s">
        <v>124</v>
      </c>
      <c r="E129" s="8" t="str">
        <f>_xll.BDH($B129,$D129,"CQ1 2010","","Dir=H","Per=Q","Days=A","Dts=H")</f>
        <v>#N/A Connection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</row>
    <row r="130" spans="1:79" x14ac:dyDescent="0.35">
      <c r="A130" s="6" t="str">
        <f t="shared" si="15"/>
        <v>SNB</v>
      </c>
      <c r="B130" s="6"/>
      <c r="C130" s="23" t="str">
        <f t="shared" ref="C130:C141" si="16">C110</f>
        <v>Retail Assets</v>
      </c>
      <c r="D130" s="6"/>
      <c r="E130" s="8" t="e">
        <f>Segments_Q!I40/1000000</f>
        <v>#N/A</v>
      </c>
      <c r="F130" s="8" t="e">
        <f>Segments_Q!J40/1000000</f>
        <v>#N/A</v>
      </c>
      <c r="G130" s="8" t="e">
        <f>Segments_Q!K40/1000000</f>
        <v>#N/A</v>
      </c>
      <c r="H130" s="8" t="e">
        <f>Segments_Q!L40/1000000</f>
        <v>#N/A</v>
      </c>
      <c r="I130" s="8" t="e">
        <f>Segments_Q!M40/1000000</f>
        <v>#N/A</v>
      </c>
      <c r="J130" s="8" t="e">
        <f>Segments_Q!N40/1000000</f>
        <v>#N/A</v>
      </c>
      <c r="K130" s="8" t="e">
        <f>Segments_Q!O40/1000000</f>
        <v>#N/A</v>
      </c>
      <c r="L130" s="8" t="e">
        <f>Segments_Q!P40/1000000</f>
        <v>#N/A</v>
      </c>
      <c r="M130" s="8" t="e">
        <f>Segments_Q!Q40/1000000</f>
        <v>#N/A</v>
      </c>
      <c r="N130" s="8" t="e">
        <f>Segments_Q!R40/1000000</f>
        <v>#N/A</v>
      </c>
      <c r="O130" s="8" t="e">
        <f>Segments_Q!S40/1000000</f>
        <v>#N/A</v>
      </c>
      <c r="P130" s="8" t="e">
        <f>Segments_Q!T40/1000000</f>
        <v>#N/A</v>
      </c>
      <c r="Q130" s="8">
        <f>Segments_Q!U40/1000000</f>
        <v>67267.285000000003</v>
      </c>
      <c r="R130" s="8">
        <f>Segments_Q!V40/1000000</f>
        <v>71599.519</v>
      </c>
      <c r="S130" s="8">
        <f>Segments_Q!W40/1000000</f>
        <v>74438.255000000005</v>
      </c>
      <c r="T130" s="8">
        <f>Segments_Q!X40/1000000</f>
        <v>75251.356</v>
      </c>
      <c r="U130" s="8">
        <f>Segments_Q!Y40/1000000</f>
        <v>79941.304000000004</v>
      </c>
      <c r="V130" s="8">
        <f>Segments_Q!Z40/1000000</f>
        <v>84905.334000000003</v>
      </c>
      <c r="W130" s="8">
        <f>Segments_Q!AA40/1000000</f>
        <v>86839.047999999995</v>
      </c>
      <c r="X130" s="8">
        <f>Segments_Q!AB40/1000000</f>
        <v>88915.468999999997</v>
      </c>
      <c r="Y130" s="8">
        <f>Segments_Q!AC40/1000000</f>
        <v>91198.523000000001</v>
      </c>
      <c r="Z130" s="8">
        <f>Segments_Q!AD40/1000000</f>
        <v>95873.288</v>
      </c>
      <c r="AA130" s="8">
        <f>Segments_Q!AE40/1000000</f>
        <v>98050.414999999994</v>
      </c>
      <c r="AB130" s="8">
        <f>Segments_Q!AF40/1000000</f>
        <v>99916.346000000005</v>
      </c>
      <c r="AC130" s="8">
        <f>Segments_Q!AG40/1000000</f>
        <v>104251.208</v>
      </c>
      <c r="AD130" s="8">
        <f>Segments_Q!AH40/1000000</f>
        <v>110448.04</v>
      </c>
      <c r="AE130" s="8">
        <f>Segments_Q!AI40/1000000</f>
        <v>109687.133</v>
      </c>
      <c r="AF130" s="8">
        <f>Segments_Q!AJ40/1000000</f>
        <v>104971.649</v>
      </c>
      <c r="AG130" s="8">
        <f>Segments_Q!AK40/1000000</f>
        <v>105663.118</v>
      </c>
      <c r="AH130" s="8">
        <f>Segments_Q!AL40/1000000</f>
        <v>110187.338</v>
      </c>
      <c r="AI130" s="8">
        <f>Segments_Q!AM40/1000000</f>
        <v>111564.806</v>
      </c>
      <c r="AJ130" s="8">
        <f>Segments_Q!AN40/1000000</f>
        <v>116530.257</v>
      </c>
      <c r="AK130" s="8">
        <f>Segments_Q!AO40/1000000</f>
        <v>125974.88800000001</v>
      </c>
      <c r="AL130" s="8">
        <f>Segments_Q!AP40/1000000</f>
        <v>131530.976</v>
      </c>
      <c r="AM130" s="8">
        <f>Segments_Q!AQ40/1000000</f>
        <v>134744.03200000001</v>
      </c>
      <c r="AN130" s="8">
        <f>Segments_Q!AR40/1000000</f>
        <v>134020.88200000001</v>
      </c>
      <c r="AO130" s="8">
        <f>Segments_Q!AS40/1000000</f>
        <v>138672.978</v>
      </c>
      <c r="AP130" s="8">
        <f>Segments_Q!AT40/1000000</f>
        <v>142613.55499999999</v>
      </c>
      <c r="AQ130" s="8">
        <f>Segments_Q!AU40/1000000</f>
        <v>145706.33499999999</v>
      </c>
      <c r="AR130" s="8">
        <f>Segments_Q!AV40/1000000</f>
        <v>154249.478</v>
      </c>
      <c r="AS130" s="8">
        <f>Segments_Q!AW40/1000000</f>
        <v>162362.06400000001</v>
      </c>
      <c r="AT130" s="8">
        <f>Segments_Q!AX40/1000000</f>
        <v>175447.41</v>
      </c>
      <c r="AU130" s="8">
        <f>Segments_Q!AY40/1000000</f>
        <v>195420.25899999999</v>
      </c>
      <c r="AV130" s="8">
        <f>Segments_Q!AZ40/1000000</f>
        <v>223615.56599999999</v>
      </c>
      <c r="AW130" s="8">
        <f>Segments_Q!BA40/1000000</f>
        <v>229914.05799999999</v>
      </c>
      <c r="AX130" s="8">
        <f>Segments_Q!BB40/1000000</f>
        <v>324066.29200000002</v>
      </c>
      <c r="AY130" s="8">
        <f>Segments_Q!BC40/1000000</f>
        <v>325608.97700000001</v>
      </c>
      <c r="AZ130" s="8">
        <f>Segments_Q!BD40/1000000</f>
        <v>339622.10200000001</v>
      </c>
      <c r="BA130" s="8">
        <f>Segments_Q!BE40/1000000</f>
        <v>346374.24300000002</v>
      </c>
      <c r="BB130" s="8">
        <f>Segments_Q!BF40/1000000</f>
        <v>376819.99599999998</v>
      </c>
      <c r="BC130" s="8">
        <f>Segments_Q!BG40/1000000</f>
        <v>373445.61599999998</v>
      </c>
      <c r="BD130" s="8">
        <f>Segments_Q!BH40/1000000</f>
        <v>380314.31900000002</v>
      </c>
      <c r="BE130" s="8">
        <f>Segments_Q!BI40/1000000</f>
        <v>389025.13500000001</v>
      </c>
      <c r="BF130" s="8">
        <f>Segments_Q!BJ40/1000000</f>
        <v>395896.69300000003</v>
      </c>
      <c r="BG130" s="8">
        <f>Segments_Q!BK40/1000000</f>
        <v>400981.53499999997</v>
      </c>
      <c r="BH130" s="8">
        <f>Segments_Q!BL40/1000000</f>
        <v>0</v>
      </c>
      <c r="BI130" s="8">
        <f>Segments_Q!BM40/1000000</f>
        <v>0</v>
      </c>
      <c r="BJ130" s="8">
        <f>Segments_Q!BN40/1000000</f>
        <v>0</v>
      </c>
      <c r="BK130" s="8">
        <f>Segments_Q!BO40/1000000</f>
        <v>0</v>
      </c>
      <c r="BL130" s="8">
        <f>Segments_Q!BP40/1000000</f>
        <v>0</v>
      </c>
      <c r="BM130" s="8">
        <f>Segments_Q!BQ40/1000000</f>
        <v>0</v>
      </c>
      <c r="BN130" s="8">
        <f>Segments_Q!BR40/1000000</f>
        <v>0</v>
      </c>
      <c r="BO130" s="8">
        <f>Segments_Q!BS40/1000000</f>
        <v>0</v>
      </c>
      <c r="BP130" s="8">
        <f>Segments_Q!BT40/1000000</f>
        <v>0</v>
      </c>
      <c r="BQ130" s="8">
        <f>Segments_Q!BU40/1000000</f>
        <v>0</v>
      </c>
      <c r="BR130" s="8">
        <f>Segments_Q!BV40/1000000</f>
        <v>0</v>
      </c>
      <c r="BS130" s="8">
        <f>Segments_Q!BW40/1000000</f>
        <v>0</v>
      </c>
      <c r="BT130" s="8">
        <f>Segments_Q!BX40/1000000</f>
        <v>0</v>
      </c>
      <c r="BU130" s="8">
        <f>Segments_Q!BY40/1000000</f>
        <v>0</v>
      </c>
      <c r="BV130" s="8">
        <f>Segments_Q!BZ40/1000000</f>
        <v>0</v>
      </c>
      <c r="BW130" s="8">
        <f>Segments_Q!CA40/1000000</f>
        <v>0</v>
      </c>
      <c r="BX130" s="8">
        <f>Segments_Q!CB40/1000000</f>
        <v>0</v>
      </c>
      <c r="BY130" s="8">
        <f>Segments_Q!CC40/1000000</f>
        <v>0</v>
      </c>
      <c r="BZ130" s="8">
        <f>Segments_Q!CD40/1000000</f>
        <v>0</v>
      </c>
      <c r="CA130" s="8">
        <f>Segments_Q!CE40/1000000</f>
        <v>0</v>
      </c>
    </row>
    <row r="131" spans="1:79" x14ac:dyDescent="0.35">
      <c r="A131" s="6" t="str">
        <f t="shared" si="15"/>
        <v>SNB</v>
      </c>
      <c r="B131" s="6"/>
      <c r="C131" s="23" t="str">
        <f t="shared" si="16"/>
        <v>Wholesale Assets</v>
      </c>
      <c r="D131" s="6"/>
      <c r="E131" s="8" t="e">
        <f>Segments_Q!I41/1000000</f>
        <v>#N/A</v>
      </c>
      <c r="F131" s="8" t="e">
        <f>Segments_Q!J41/1000000</f>
        <v>#N/A</v>
      </c>
      <c r="G131" s="8" t="e">
        <f>Segments_Q!K41/1000000</f>
        <v>#N/A</v>
      </c>
      <c r="H131" s="8" t="e">
        <f>Segments_Q!L41/1000000</f>
        <v>#N/A</v>
      </c>
      <c r="I131" s="8" t="e">
        <f>Segments_Q!M41/1000000</f>
        <v>#N/A</v>
      </c>
      <c r="J131" s="8" t="e">
        <f>Segments_Q!N41/1000000</f>
        <v>#N/A</v>
      </c>
      <c r="K131" s="8" t="e">
        <f>Segments_Q!O41/1000000</f>
        <v>#N/A</v>
      </c>
      <c r="L131" s="8" t="e">
        <f>Segments_Q!P41/1000000</f>
        <v>#N/A</v>
      </c>
      <c r="M131" s="8" t="e">
        <f>Segments_Q!Q41/1000000</f>
        <v>#N/A</v>
      </c>
      <c r="N131" s="8" t="e">
        <f>Segments_Q!R41/1000000</f>
        <v>#N/A</v>
      </c>
      <c r="O131" s="8" t="e">
        <f>Segments_Q!S41/1000000</f>
        <v>#N/A</v>
      </c>
      <c r="P131" s="8" t="e">
        <f>Segments_Q!T41/1000000</f>
        <v>#N/A</v>
      </c>
      <c r="Q131" s="8" t="e">
        <f>Segments_Q!U41/1000000</f>
        <v>#N/A</v>
      </c>
      <c r="R131" s="8" t="e">
        <f>Segments_Q!V41/1000000</f>
        <v>#N/A</v>
      </c>
      <c r="S131" s="8" t="e">
        <f>Segments_Q!W41/1000000</f>
        <v>#N/A</v>
      </c>
      <c r="T131" s="8" t="e">
        <f>Segments_Q!X41/1000000</f>
        <v>#N/A</v>
      </c>
      <c r="U131" s="8" t="e">
        <f>Segments_Q!Y41/1000000</f>
        <v>#N/A</v>
      </c>
      <c r="V131" s="8" t="e">
        <f>Segments_Q!Z41/1000000</f>
        <v>#N/A</v>
      </c>
      <c r="W131" s="8" t="e">
        <f>Segments_Q!AA41/1000000</f>
        <v>#N/A</v>
      </c>
      <c r="X131" s="8" t="e">
        <f>Segments_Q!AB41/1000000</f>
        <v>#N/A</v>
      </c>
      <c r="Y131" s="8" t="e">
        <f>Segments_Q!AC41/1000000</f>
        <v>#N/A</v>
      </c>
      <c r="Z131" s="8" t="e">
        <f>Segments_Q!AD41/1000000</f>
        <v>#N/A</v>
      </c>
      <c r="AA131" s="8" t="e">
        <f>Segments_Q!AE41/1000000</f>
        <v>#N/A</v>
      </c>
      <c r="AB131" s="8" t="e">
        <f>Segments_Q!AF41/1000000</f>
        <v>#N/A</v>
      </c>
      <c r="AC131" s="8" t="e">
        <f>Segments_Q!AG41/1000000</f>
        <v>#N/A</v>
      </c>
      <c r="AD131" s="8" t="e">
        <f>Segments_Q!AH41/1000000</f>
        <v>#N/A</v>
      </c>
      <c r="AE131" s="8" t="e">
        <f>Segments_Q!AI41/1000000</f>
        <v>#N/A</v>
      </c>
      <c r="AF131" s="8" t="e">
        <f>Segments_Q!AJ41/1000000</f>
        <v>#N/A</v>
      </c>
      <c r="AG131" s="8" t="e">
        <f>Segments_Q!AK41/1000000</f>
        <v>#N/A</v>
      </c>
      <c r="AH131" s="8" t="e">
        <f>Segments_Q!AL41/1000000</f>
        <v>#N/A</v>
      </c>
      <c r="AI131" s="8" t="e">
        <f>Segments_Q!AM41/1000000</f>
        <v>#N/A</v>
      </c>
      <c r="AJ131" s="8" t="e">
        <f>Segments_Q!AN41/1000000</f>
        <v>#N/A</v>
      </c>
      <c r="AK131" s="8" t="e">
        <f>Segments_Q!AO41/1000000</f>
        <v>#N/A</v>
      </c>
      <c r="AL131" s="8" t="e">
        <f>Segments_Q!AP41/1000000</f>
        <v>#N/A</v>
      </c>
      <c r="AM131" s="8" t="e">
        <f>Segments_Q!AQ41/1000000</f>
        <v>#N/A</v>
      </c>
      <c r="AN131" s="8" t="e">
        <f>Segments_Q!AR41/1000000</f>
        <v>#N/A</v>
      </c>
      <c r="AO131" s="8" t="e">
        <f>Segments_Q!AS41/1000000</f>
        <v>#N/A</v>
      </c>
      <c r="AP131" s="8" t="e">
        <f>Segments_Q!AT41/1000000</f>
        <v>#N/A</v>
      </c>
      <c r="AQ131" s="8" t="e">
        <f>Segments_Q!AU41/1000000</f>
        <v>#N/A</v>
      </c>
      <c r="AR131" s="8" t="e">
        <f>Segments_Q!AV41/1000000</f>
        <v>#N/A</v>
      </c>
      <c r="AS131" s="8" t="e">
        <f>Segments_Q!AW41/1000000</f>
        <v>#N/A</v>
      </c>
      <c r="AT131" s="8">
        <f>Segments_Q!AX41/1000000</f>
        <v>341806.85</v>
      </c>
      <c r="AU131" s="8">
        <f>Segments_Q!AY41/1000000</f>
        <v>339805.52</v>
      </c>
      <c r="AV131" s="8">
        <f>Segments_Q!AZ41/1000000</f>
        <v>331948.65899999999</v>
      </c>
      <c r="AW131" s="8">
        <f>Segments_Q!BA41/1000000</f>
        <v>328578.75199999998</v>
      </c>
      <c r="AX131" s="8">
        <f>Segments_Q!BB41/1000000</f>
        <v>528256.53899999999</v>
      </c>
      <c r="AY131" s="8">
        <f>Segments_Q!BC41/1000000</f>
        <v>532099.36399999994</v>
      </c>
      <c r="AZ131" s="8">
        <f>Segments_Q!BD41/1000000</f>
        <v>532110.26800000004</v>
      </c>
      <c r="BA131" s="8">
        <f>Segments_Q!BE41/1000000</f>
        <v>532150.27899999998</v>
      </c>
      <c r="BB131" s="8">
        <f>Segments_Q!BF41/1000000</f>
        <v>538799.21799999999</v>
      </c>
      <c r="BC131" s="8">
        <f>Segments_Q!BG41/1000000</f>
        <v>544164.17200000002</v>
      </c>
      <c r="BD131" s="8">
        <f>Segments_Q!BH41/1000000</f>
        <v>519029.66899999999</v>
      </c>
      <c r="BE131" s="8">
        <f>Segments_Q!BI41/1000000</f>
        <v>537921.75300000003</v>
      </c>
      <c r="BF131" s="8">
        <f>Segments_Q!BJ41/1000000</f>
        <v>555740.63600000006</v>
      </c>
      <c r="BG131" s="8">
        <f>Segments_Q!BK41/1000000</f>
        <v>579656.66099999996</v>
      </c>
      <c r="BH131" s="8">
        <f>Segments_Q!BL41/1000000</f>
        <v>0</v>
      </c>
      <c r="BI131" s="8">
        <f>Segments_Q!BM41/1000000</f>
        <v>0</v>
      </c>
      <c r="BJ131" s="8">
        <f>Segments_Q!BN41/1000000</f>
        <v>0</v>
      </c>
      <c r="BK131" s="8">
        <f>Segments_Q!BO41/1000000</f>
        <v>0</v>
      </c>
      <c r="BL131" s="8">
        <f>Segments_Q!BP41/1000000</f>
        <v>0</v>
      </c>
      <c r="BM131" s="8">
        <f>Segments_Q!BQ41/1000000</f>
        <v>0</v>
      </c>
      <c r="BN131" s="8">
        <f>Segments_Q!BR41/1000000</f>
        <v>0</v>
      </c>
      <c r="BO131" s="8">
        <f>Segments_Q!BS41/1000000</f>
        <v>0</v>
      </c>
      <c r="BP131" s="8">
        <f>Segments_Q!BT41/1000000</f>
        <v>0</v>
      </c>
      <c r="BQ131" s="8">
        <f>Segments_Q!BU41/1000000</f>
        <v>0</v>
      </c>
      <c r="BR131" s="8">
        <f>Segments_Q!BV41/1000000</f>
        <v>0</v>
      </c>
      <c r="BS131" s="8">
        <f>Segments_Q!BW41/1000000</f>
        <v>0</v>
      </c>
      <c r="BT131" s="8">
        <f>Segments_Q!BX41/1000000</f>
        <v>0</v>
      </c>
      <c r="BU131" s="8">
        <f>Segments_Q!BY41/1000000</f>
        <v>0</v>
      </c>
      <c r="BV131" s="8">
        <f>Segments_Q!BZ41/1000000</f>
        <v>0</v>
      </c>
      <c r="BW131" s="8">
        <f>Segments_Q!CA41/1000000</f>
        <v>0</v>
      </c>
      <c r="BX131" s="8">
        <f>Segments_Q!CB41/1000000</f>
        <v>0</v>
      </c>
      <c r="BY131" s="8">
        <f>Segments_Q!CC41/1000000</f>
        <v>0</v>
      </c>
      <c r="BZ131" s="8">
        <f>Segments_Q!CD41/1000000</f>
        <v>0</v>
      </c>
      <c r="CA131" s="8">
        <f>Segments_Q!CE41/1000000</f>
        <v>0</v>
      </c>
    </row>
    <row r="132" spans="1:79" x14ac:dyDescent="0.35">
      <c r="A132" s="6" t="str">
        <f t="shared" si="15"/>
        <v>SNB</v>
      </c>
      <c r="B132" s="6" t="str">
        <f>VLOOKUP(A132,References!$A$2:$B$11,2,FALSE)</f>
        <v>SNB AB Equity</v>
      </c>
      <c r="C132" s="6" t="str">
        <f t="shared" si="16"/>
        <v>NCBDs</v>
      </c>
      <c r="D132" s="6" t="s">
        <v>125</v>
      </c>
      <c r="E132" s="8" t="str">
        <f>_xll.BDH($B132,$D132,"CQ1 2010","","Dir=H","Per=Q","Days=A","Dts=H")</f>
        <v>#N/A Connection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</row>
    <row r="133" spans="1:79" x14ac:dyDescent="0.35">
      <c r="A133" s="6" t="str">
        <f t="shared" si="15"/>
        <v>SNB</v>
      </c>
      <c r="B133" s="6" t="str">
        <f>VLOOKUP(A133,References!$A$2:$B$11,2,FALSE)</f>
        <v>SNB AB Equity</v>
      </c>
      <c r="C133" s="6" t="str">
        <f t="shared" si="16"/>
        <v>CBDs</v>
      </c>
      <c r="D133" s="6" t="s">
        <v>126</v>
      </c>
      <c r="E133" s="8" t="str">
        <f>_xll.BDH($B133,$D133,"CQ1 2010","","Dir=H","Per=Q","Days=A","Dts=H")</f>
        <v>#N/A Connection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</row>
    <row r="134" spans="1:79" x14ac:dyDescent="0.35">
      <c r="A134" s="6" t="str">
        <f t="shared" si="15"/>
        <v>SNB</v>
      </c>
      <c r="B134" s="6" t="str">
        <f>VLOOKUP(A134,References!$A$2:$B$11,2,FALSE)</f>
        <v>SNB AB Equity</v>
      </c>
      <c r="C134" s="6" t="str">
        <f t="shared" si="16"/>
        <v>Total Deposits</v>
      </c>
      <c r="D134" s="6" t="s">
        <v>127</v>
      </c>
      <c r="E134" s="8" t="str">
        <f>_xll.BDH($B134,$D134,"CQ1 2010","","Dir=H","Per=Q","Days=A","Dts=H")</f>
        <v>#N/A Connection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</row>
    <row r="135" spans="1:79" x14ac:dyDescent="0.35">
      <c r="A135" s="6" t="str">
        <f t="shared" si="15"/>
        <v>SNB</v>
      </c>
      <c r="B135" s="6" t="str">
        <f>VLOOKUP(A135,References!$A$2:$B$11,2,FALSE)</f>
        <v>SNB AB Equity</v>
      </c>
      <c r="C135" s="6" t="str">
        <f t="shared" si="16"/>
        <v>Short Term Debt</v>
      </c>
      <c r="D135" s="6" t="s">
        <v>128</v>
      </c>
      <c r="E135" s="8" t="str">
        <f>_xll.BDH($B135,$D135,"CQ1 2010","","Dir=H","Per=Q","Days=A","Dts=H")</f>
        <v>#N/A Connection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</row>
    <row r="136" spans="1:79" x14ac:dyDescent="0.35">
      <c r="A136" s="6" t="str">
        <f t="shared" si="15"/>
        <v>SNB</v>
      </c>
      <c r="B136" s="6" t="str">
        <f>VLOOKUP(A136,References!$A$2:$B$11,2,FALSE)</f>
        <v>SNB AB Equity</v>
      </c>
      <c r="C136" s="6" t="str">
        <f t="shared" si="16"/>
        <v>Long Term Debt</v>
      </c>
      <c r="D136" s="6" t="s">
        <v>129</v>
      </c>
      <c r="E136" s="8" t="str">
        <f>_xll.BDH($B136,$D136,"CQ1 2010","","Dir=H","Per=Q","Days=A","Dts=H")</f>
        <v>#N/A Connection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</row>
    <row r="137" spans="1:79" x14ac:dyDescent="0.35">
      <c r="A137" s="6" t="str">
        <f t="shared" si="15"/>
        <v>SNB</v>
      </c>
      <c r="B137" s="6" t="str">
        <f>VLOOKUP(A137,References!$A$2:$B$11,2,FALSE)</f>
        <v>SNB AB Equity</v>
      </c>
      <c r="C137" s="6" t="str">
        <f t="shared" si="16"/>
        <v>Total Liabilities</v>
      </c>
      <c r="D137" s="6" t="s">
        <v>130</v>
      </c>
      <c r="E137" s="8" t="str">
        <f>_xll.BDH($B137,$D137,"CQ1 2010","","Dir=H","Per=Q","Days=A","Dts=H")</f>
        <v>#N/A Connection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</row>
    <row r="138" spans="1:79" x14ac:dyDescent="0.35">
      <c r="A138" s="6" t="str">
        <f t="shared" si="15"/>
        <v>SNB</v>
      </c>
      <c r="B138" s="6"/>
      <c r="C138" s="23" t="str">
        <f t="shared" si="16"/>
        <v xml:space="preserve">Retail Liabilities </v>
      </c>
      <c r="D138" s="6"/>
      <c r="E138" s="8" t="e">
        <f>Segments_Q!I42/1000000</f>
        <v>#N/A</v>
      </c>
      <c r="F138" s="8" t="e">
        <f>Segments_Q!J42/1000000</f>
        <v>#N/A</v>
      </c>
      <c r="G138" s="8" t="e">
        <f>Segments_Q!K42/1000000</f>
        <v>#N/A</v>
      </c>
      <c r="H138" s="8" t="e">
        <f>Segments_Q!L42/1000000</f>
        <v>#N/A</v>
      </c>
      <c r="I138" s="8" t="e">
        <f>Segments_Q!M42/1000000</f>
        <v>#N/A</v>
      </c>
      <c r="J138" s="8" t="e">
        <f>Segments_Q!N42/1000000</f>
        <v>#N/A</v>
      </c>
      <c r="K138" s="8" t="e">
        <f>Segments_Q!O42/1000000</f>
        <v>#N/A</v>
      </c>
      <c r="L138" s="8" t="e">
        <f>Segments_Q!P42/1000000</f>
        <v>#N/A</v>
      </c>
      <c r="M138" s="8" t="e">
        <f>Segments_Q!Q42/1000000</f>
        <v>#N/A</v>
      </c>
      <c r="N138" s="8" t="e">
        <f>Segments_Q!R42/1000000</f>
        <v>#N/A</v>
      </c>
      <c r="O138" s="8" t="e">
        <f>Segments_Q!S42/1000000</f>
        <v>#N/A</v>
      </c>
      <c r="P138" s="8" t="e">
        <f>Segments_Q!T42/1000000</f>
        <v>#N/A</v>
      </c>
      <c r="Q138" s="8">
        <f>Segments_Q!U42/1000000</f>
        <v>140914.49900000001</v>
      </c>
      <c r="R138" s="8">
        <f>Segments_Q!V42/1000000</f>
        <v>142586.70300000001</v>
      </c>
      <c r="S138" s="8">
        <f>Segments_Q!W42/1000000</f>
        <v>147001.42199999999</v>
      </c>
      <c r="T138" s="8">
        <f>Segments_Q!X42/1000000</f>
        <v>145880.81</v>
      </c>
      <c r="U138" s="8">
        <f>Segments_Q!Y42/1000000</f>
        <v>154034.92600000001</v>
      </c>
      <c r="V138" s="8">
        <f>Segments_Q!Z42/1000000</f>
        <v>147554.97200000001</v>
      </c>
      <c r="W138" s="8">
        <f>Segments_Q!AA42/1000000</f>
        <v>153234.78400000001</v>
      </c>
      <c r="X138" s="8">
        <f>Segments_Q!AB42/1000000</f>
        <v>143199.68900000001</v>
      </c>
      <c r="Y138" s="8">
        <f>Segments_Q!AC42/1000000</f>
        <v>156495.592</v>
      </c>
      <c r="Z138" s="8">
        <f>Segments_Q!AD42/1000000</f>
        <v>162733.31099999999</v>
      </c>
      <c r="AA138" s="8">
        <f>Segments_Q!AE42/1000000</f>
        <v>179905.109</v>
      </c>
      <c r="AB138" s="8">
        <f>Segments_Q!AF42/1000000</f>
        <v>185373.09700000001</v>
      </c>
      <c r="AC138" s="8">
        <f>Segments_Q!AG42/1000000</f>
        <v>213763.45600000001</v>
      </c>
      <c r="AD138" s="8">
        <f>Segments_Q!AH42/1000000</f>
        <v>205033.46799999999</v>
      </c>
      <c r="AE138" s="8">
        <f>Segments_Q!AI42/1000000</f>
        <v>203217.30600000001</v>
      </c>
      <c r="AF138" s="8">
        <f>Segments_Q!AJ42/1000000</f>
        <v>201637.47</v>
      </c>
      <c r="AG138" s="8">
        <f>Segments_Q!AK42/1000000</f>
        <v>217963.90900000001</v>
      </c>
      <c r="AH138" s="8">
        <f>Segments_Q!AL42/1000000</f>
        <v>219059.83</v>
      </c>
      <c r="AI138" s="8">
        <f>Segments_Q!AM42/1000000</f>
        <v>234485.538</v>
      </c>
      <c r="AJ138" s="8">
        <f>Segments_Q!AN42/1000000</f>
        <v>242116</v>
      </c>
      <c r="AK138" s="8">
        <f>Segments_Q!AO42/1000000</f>
        <v>250300.473</v>
      </c>
      <c r="AL138" s="8">
        <f>Segments_Q!AP42/1000000</f>
        <v>256936.97399999999</v>
      </c>
      <c r="AM138" s="8">
        <f>Segments_Q!AQ42/1000000</f>
        <v>262556.55300000001</v>
      </c>
      <c r="AN138" s="8">
        <f>Segments_Q!AR42/1000000</f>
        <v>254924.84599999999</v>
      </c>
      <c r="AO138" s="8">
        <f>Segments_Q!AS42/1000000</f>
        <v>247834.36499999999</v>
      </c>
      <c r="AP138" s="8">
        <f>Segments_Q!AT42/1000000</f>
        <v>247412.37700000001</v>
      </c>
      <c r="AQ138" s="8">
        <f>Segments_Q!AU42/1000000</f>
        <v>224518.337</v>
      </c>
      <c r="AR138" s="8">
        <f>Segments_Q!AV42/1000000</f>
        <v>221023.704</v>
      </c>
      <c r="AS138" s="8">
        <f>Segments_Q!AW42/1000000</f>
        <v>240312.47099999999</v>
      </c>
      <c r="AT138" s="8">
        <f>Segments_Q!AX42/1000000</f>
        <v>233727.29699999999</v>
      </c>
      <c r="AU138" s="8">
        <f>Segments_Q!AY42/1000000</f>
        <v>238019.24</v>
      </c>
      <c r="AV138" s="8">
        <f>Segments_Q!AZ42/1000000</f>
        <v>248003.88800000001</v>
      </c>
      <c r="AW138" s="8">
        <f>Segments_Q!BA42/1000000</f>
        <v>254703.84599999999</v>
      </c>
      <c r="AX138" s="8">
        <f>Segments_Q!BB42/1000000</f>
        <v>357596.63500000001</v>
      </c>
      <c r="AY138" s="8">
        <f>Segments_Q!BC42/1000000</f>
        <v>386895.51199999999</v>
      </c>
      <c r="AZ138" s="8">
        <f>Segments_Q!BD42/1000000</f>
        <v>346731.28200000001</v>
      </c>
      <c r="BA138" s="8">
        <f>Segments_Q!BE42/1000000</f>
        <v>417156.511</v>
      </c>
      <c r="BB138" s="8">
        <f>Segments_Q!BF42/1000000</f>
        <v>374447.22899999999</v>
      </c>
      <c r="BC138" s="8">
        <f>Segments_Q!BG42/1000000</f>
        <v>353227.44900000002</v>
      </c>
      <c r="BD138" s="8">
        <f>Segments_Q!BH42/1000000</f>
        <v>343085.72399999999</v>
      </c>
      <c r="BE138" s="8">
        <f>Segments_Q!BI42/1000000</f>
        <v>369057.10600000003</v>
      </c>
      <c r="BF138" s="8">
        <f>Segments_Q!BJ42/1000000</f>
        <v>358302.97100000002</v>
      </c>
      <c r="BG138" s="8">
        <f>Segments_Q!BK42/1000000</f>
        <v>361844.18099999998</v>
      </c>
      <c r="BH138" s="8">
        <f>Segments_Q!BL42/1000000</f>
        <v>0</v>
      </c>
      <c r="BI138" s="8">
        <f>Segments_Q!BM42/1000000</f>
        <v>0</v>
      </c>
      <c r="BJ138" s="8">
        <f>Segments_Q!BN42/1000000</f>
        <v>0</v>
      </c>
      <c r="BK138" s="8">
        <f>Segments_Q!BO42/1000000</f>
        <v>0</v>
      </c>
      <c r="BL138" s="8">
        <f>Segments_Q!BP42/1000000</f>
        <v>0</v>
      </c>
      <c r="BM138" s="8">
        <f>Segments_Q!BQ42/1000000</f>
        <v>0</v>
      </c>
      <c r="BN138" s="8">
        <f>Segments_Q!BR42/1000000</f>
        <v>0</v>
      </c>
      <c r="BO138" s="8">
        <f>Segments_Q!BS42/1000000</f>
        <v>0</v>
      </c>
      <c r="BP138" s="8">
        <f>Segments_Q!BT42/1000000</f>
        <v>0</v>
      </c>
      <c r="BQ138" s="8">
        <f>Segments_Q!BU42/1000000</f>
        <v>0</v>
      </c>
      <c r="BR138" s="8">
        <f>Segments_Q!BV42/1000000</f>
        <v>0</v>
      </c>
      <c r="BS138" s="8">
        <f>Segments_Q!BW42/1000000</f>
        <v>0</v>
      </c>
      <c r="BT138" s="8">
        <f>Segments_Q!BX42/1000000</f>
        <v>0</v>
      </c>
      <c r="BU138" s="8">
        <f>Segments_Q!BY42/1000000</f>
        <v>0</v>
      </c>
      <c r="BV138" s="8">
        <f>Segments_Q!BZ42/1000000</f>
        <v>0</v>
      </c>
      <c r="BW138" s="8">
        <f>Segments_Q!CA42/1000000</f>
        <v>0</v>
      </c>
      <c r="BX138" s="8">
        <f>Segments_Q!CB42/1000000</f>
        <v>0</v>
      </c>
      <c r="BY138" s="8">
        <f>Segments_Q!CC42/1000000</f>
        <v>0</v>
      </c>
      <c r="BZ138" s="8">
        <f>Segments_Q!CD42/1000000</f>
        <v>0</v>
      </c>
      <c r="CA138" s="8">
        <f>Segments_Q!CE42/1000000</f>
        <v>0</v>
      </c>
    </row>
    <row r="139" spans="1:79" x14ac:dyDescent="0.35">
      <c r="A139" s="6" t="str">
        <f t="shared" si="15"/>
        <v>SNB</v>
      </c>
      <c r="B139" s="6"/>
      <c r="C139" s="23" t="str">
        <f t="shared" si="16"/>
        <v xml:space="preserve">Wholesale Liabilities </v>
      </c>
      <c r="D139" s="6"/>
      <c r="E139" s="8" t="e">
        <f>Segments_Q!I43/1000000</f>
        <v>#N/A</v>
      </c>
      <c r="F139" s="8" t="e">
        <f>Segments_Q!J43/1000000</f>
        <v>#N/A</v>
      </c>
      <c r="G139" s="8" t="e">
        <f>Segments_Q!K43/1000000</f>
        <v>#N/A</v>
      </c>
      <c r="H139" s="8" t="e">
        <f>Segments_Q!L43/1000000</f>
        <v>#N/A</v>
      </c>
      <c r="I139" s="8" t="e">
        <f>Segments_Q!M43/1000000</f>
        <v>#N/A</v>
      </c>
      <c r="J139" s="8" t="e">
        <f>Segments_Q!N43/1000000</f>
        <v>#N/A</v>
      </c>
      <c r="K139" s="8" t="e">
        <f>Segments_Q!O43/1000000</f>
        <v>#N/A</v>
      </c>
      <c r="L139" s="8" t="e">
        <f>Segments_Q!P43/1000000</f>
        <v>#N/A</v>
      </c>
      <c r="M139" s="8" t="e">
        <f>Segments_Q!Q43/1000000</f>
        <v>#N/A</v>
      </c>
      <c r="N139" s="8" t="e">
        <f>Segments_Q!R43/1000000</f>
        <v>#N/A</v>
      </c>
      <c r="O139" s="8" t="e">
        <f>Segments_Q!S43/1000000</f>
        <v>#N/A</v>
      </c>
      <c r="P139" s="8" t="e">
        <f>Segments_Q!T43/1000000</f>
        <v>#N/A</v>
      </c>
      <c r="Q139" s="8" t="e">
        <f>Segments_Q!U43/1000000</f>
        <v>#N/A</v>
      </c>
      <c r="R139" s="8" t="e">
        <f>Segments_Q!V43/1000000</f>
        <v>#N/A</v>
      </c>
      <c r="S139" s="8" t="e">
        <f>Segments_Q!W43/1000000</f>
        <v>#N/A</v>
      </c>
      <c r="T139" s="8" t="e">
        <f>Segments_Q!X43/1000000</f>
        <v>#N/A</v>
      </c>
      <c r="U139" s="8" t="e">
        <f>Segments_Q!Y43/1000000</f>
        <v>#N/A</v>
      </c>
      <c r="V139" s="8" t="e">
        <f>Segments_Q!Z43/1000000</f>
        <v>#N/A</v>
      </c>
      <c r="W139" s="8" t="e">
        <f>Segments_Q!AA43/1000000</f>
        <v>#N/A</v>
      </c>
      <c r="X139" s="8" t="e">
        <f>Segments_Q!AB43/1000000</f>
        <v>#N/A</v>
      </c>
      <c r="Y139" s="8" t="e">
        <f>Segments_Q!AC43/1000000</f>
        <v>#N/A</v>
      </c>
      <c r="Z139" s="8" t="e">
        <f>Segments_Q!AD43/1000000</f>
        <v>#N/A</v>
      </c>
      <c r="AA139" s="8" t="e">
        <f>Segments_Q!AE43/1000000</f>
        <v>#N/A</v>
      </c>
      <c r="AB139" s="8" t="e">
        <f>Segments_Q!AF43/1000000</f>
        <v>#N/A</v>
      </c>
      <c r="AC139" s="8" t="e">
        <f>Segments_Q!AG43/1000000</f>
        <v>#N/A</v>
      </c>
      <c r="AD139" s="8" t="e">
        <f>Segments_Q!AH43/1000000</f>
        <v>#N/A</v>
      </c>
      <c r="AE139" s="8" t="e">
        <f>Segments_Q!AI43/1000000</f>
        <v>#N/A</v>
      </c>
      <c r="AF139" s="8" t="e">
        <f>Segments_Q!AJ43/1000000</f>
        <v>#N/A</v>
      </c>
      <c r="AG139" s="8" t="e">
        <f>Segments_Q!AK43/1000000</f>
        <v>#N/A</v>
      </c>
      <c r="AH139" s="8" t="e">
        <f>Segments_Q!AL43/1000000</f>
        <v>#N/A</v>
      </c>
      <c r="AI139" s="8" t="e">
        <f>Segments_Q!AM43/1000000</f>
        <v>#N/A</v>
      </c>
      <c r="AJ139" s="8" t="e">
        <f>Segments_Q!AN43/1000000</f>
        <v>#N/A</v>
      </c>
      <c r="AK139" s="8" t="e">
        <f>Segments_Q!AO43/1000000</f>
        <v>#N/A</v>
      </c>
      <c r="AL139" s="8" t="e">
        <f>Segments_Q!AP43/1000000</f>
        <v>#N/A</v>
      </c>
      <c r="AM139" s="8" t="e">
        <f>Segments_Q!AQ43/1000000</f>
        <v>#N/A</v>
      </c>
      <c r="AN139" s="8" t="e">
        <f>Segments_Q!AR43/1000000</f>
        <v>#N/A</v>
      </c>
      <c r="AO139" s="8" t="e">
        <f>Segments_Q!AS43/1000000</f>
        <v>#N/A</v>
      </c>
      <c r="AP139" s="8" t="e">
        <f>Segments_Q!AT43/1000000</f>
        <v>#N/A</v>
      </c>
      <c r="AQ139" s="8" t="e">
        <f>Segments_Q!AU43/1000000</f>
        <v>#N/A</v>
      </c>
      <c r="AR139" s="8" t="e">
        <f>Segments_Q!AV43/1000000</f>
        <v>#N/A</v>
      </c>
      <c r="AS139" s="8" t="e">
        <f>Segments_Q!AW43/1000000</f>
        <v>#N/A</v>
      </c>
      <c r="AT139" s="8">
        <f>Segments_Q!AX43/1000000</f>
        <v>216125.236</v>
      </c>
      <c r="AU139" s="8">
        <f>Segments_Q!AY43/1000000</f>
        <v>226899.69399999999</v>
      </c>
      <c r="AV139" s="8">
        <f>Segments_Q!AZ43/1000000</f>
        <v>233671.96799999999</v>
      </c>
      <c r="AW139" s="8">
        <f>Segments_Q!BA43/1000000</f>
        <v>225619.62599999999</v>
      </c>
      <c r="AX139" s="8">
        <f>Segments_Q!BB43/1000000</f>
        <v>342305.34399999998</v>
      </c>
      <c r="AY139" s="8">
        <f>Segments_Q!BC43/1000000</f>
        <v>319714.31800000003</v>
      </c>
      <c r="AZ139" s="8">
        <f>Segments_Q!BD43/1000000</f>
        <v>371303.56699999998</v>
      </c>
      <c r="BA139" s="8">
        <f>Segments_Q!BE43/1000000</f>
        <v>307502.94400000002</v>
      </c>
      <c r="BB139" s="8">
        <f>Segments_Q!BF43/1000000</f>
        <v>388203.158</v>
      </c>
      <c r="BC139" s="8">
        <f>Segments_Q!BG43/1000000</f>
        <v>413515.63400000002</v>
      </c>
      <c r="BD139" s="8">
        <f>Segments_Q!BH43/1000000</f>
        <v>403053.45199999999</v>
      </c>
      <c r="BE139" s="8">
        <f>Segments_Q!BI43/1000000</f>
        <v>402175.984</v>
      </c>
      <c r="BF139" s="8">
        <f>Segments_Q!BJ43/1000000</f>
        <v>437411.46100000001</v>
      </c>
      <c r="BG139" s="8">
        <f>Segments_Q!BK43/1000000</f>
        <v>464852.23100000003</v>
      </c>
      <c r="BH139" s="8">
        <f>Segments_Q!BL43/1000000</f>
        <v>0</v>
      </c>
      <c r="BI139" s="8">
        <f>Segments_Q!BM43/1000000</f>
        <v>0</v>
      </c>
      <c r="BJ139" s="8">
        <f>Segments_Q!BN43/1000000</f>
        <v>0</v>
      </c>
      <c r="BK139" s="8">
        <f>Segments_Q!BO43/1000000</f>
        <v>0</v>
      </c>
      <c r="BL139" s="8">
        <f>Segments_Q!BP43/1000000</f>
        <v>0</v>
      </c>
      <c r="BM139" s="8">
        <f>Segments_Q!BQ43/1000000</f>
        <v>0</v>
      </c>
      <c r="BN139" s="8">
        <f>Segments_Q!BR43/1000000</f>
        <v>0</v>
      </c>
      <c r="BO139" s="8">
        <f>Segments_Q!BS43/1000000</f>
        <v>0</v>
      </c>
      <c r="BP139" s="8">
        <f>Segments_Q!BT43/1000000</f>
        <v>0</v>
      </c>
      <c r="BQ139" s="8">
        <f>Segments_Q!BU43/1000000</f>
        <v>0</v>
      </c>
      <c r="BR139" s="8">
        <f>Segments_Q!BV43/1000000</f>
        <v>0</v>
      </c>
      <c r="BS139" s="8">
        <f>Segments_Q!BW43/1000000</f>
        <v>0</v>
      </c>
      <c r="BT139" s="8">
        <f>Segments_Q!BX43/1000000</f>
        <v>0</v>
      </c>
      <c r="BU139" s="8">
        <f>Segments_Q!BY43/1000000</f>
        <v>0</v>
      </c>
      <c r="BV139" s="8">
        <f>Segments_Q!BZ43/1000000</f>
        <v>0</v>
      </c>
      <c r="BW139" s="8">
        <f>Segments_Q!CA43/1000000</f>
        <v>0</v>
      </c>
      <c r="BX139" s="8">
        <f>Segments_Q!CB43/1000000</f>
        <v>0</v>
      </c>
      <c r="BY139" s="8">
        <f>Segments_Q!CC43/1000000</f>
        <v>0</v>
      </c>
      <c r="BZ139" s="8">
        <f>Segments_Q!CD43/1000000</f>
        <v>0</v>
      </c>
      <c r="CA139" s="8">
        <f>Segments_Q!CE43/1000000</f>
        <v>0</v>
      </c>
    </row>
    <row r="140" spans="1:79" x14ac:dyDescent="0.35">
      <c r="A140" s="6" t="str">
        <f t="shared" si="15"/>
        <v>SNB</v>
      </c>
      <c r="B140" s="6" t="str">
        <f>VLOOKUP(A140,References!$A$2:$B$11,2,FALSE)</f>
        <v>SNB AB Equity</v>
      </c>
      <c r="C140" s="6" t="str">
        <f t="shared" si="16"/>
        <v>Retained Earnings</v>
      </c>
      <c r="D140" s="6" t="s">
        <v>131</v>
      </c>
      <c r="E140" s="8" t="str">
        <f>_xll.BDH($B140,$D140,"CQ1 2010","","Dir=H","Per=Q","Days=A","Dts=H")</f>
        <v>#N/A Connection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</row>
    <row r="141" spans="1:79" x14ac:dyDescent="0.35">
      <c r="A141" s="7" t="str">
        <f t="shared" si="15"/>
        <v>SNB</v>
      </c>
      <c r="B141" s="7" t="str">
        <f>VLOOKUP(A141,References!$A$2:$B$11,2,FALSE)</f>
        <v>SNB AB Equity</v>
      </c>
      <c r="C141" s="6" t="str">
        <f t="shared" si="16"/>
        <v>Total Equity</v>
      </c>
      <c r="D141" s="7" t="s">
        <v>132</v>
      </c>
      <c r="E141" s="11" t="str">
        <f>_xll.BDH($B141,$D141,"CQ1 2010","","Dir=H","Per=Q","Days=A","Dts=H")</f>
        <v>#N/A Connection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</row>
    <row r="142" spans="1:79" x14ac:dyDescent="0.35">
      <c r="A142" s="9" t="s">
        <v>21</v>
      </c>
      <c r="B142" s="9" t="str">
        <f>VLOOKUP(A142,References!$A$2:$B$11,2,FALSE)</f>
        <v>SIBC AB Equity</v>
      </c>
      <c r="C142" s="9" t="str">
        <f t="shared" ref="C142:C149" si="17">C122</f>
        <v>Cash and Cash Equivalents</v>
      </c>
      <c r="D142" s="9" t="s">
        <v>117</v>
      </c>
      <c r="E142" s="8" t="str">
        <f>_xll.BDH($B142,$D142,"CQ1 2010","","Dir=H","Per=Q","Days=A","Dts=H")</f>
        <v>#N/A Connection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</row>
    <row r="143" spans="1:79" x14ac:dyDescent="0.35">
      <c r="A143" s="9" t="str">
        <f>A142</f>
        <v>SAIB</v>
      </c>
      <c r="B143" s="9" t="str">
        <f>VLOOKUP(A143,References!$A$2:$B$11,2,FALSE)</f>
        <v>SIBC AB Equity</v>
      </c>
      <c r="C143" s="9" t="str">
        <f t="shared" si="17"/>
        <v>ST And LT Investments</v>
      </c>
      <c r="D143" s="9" t="s">
        <v>118</v>
      </c>
      <c r="E143" s="8" t="str">
        <f>_xll.BDH($B143,$D143,"CQ1 2010","","Dir=H","Per=Q","Days=A","Dts=H")</f>
        <v>#N/A Connection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</row>
    <row r="144" spans="1:79" x14ac:dyDescent="0.35">
      <c r="A144" s="9" t="str">
        <f t="shared" ref="A144:A161" si="18">A143</f>
        <v>SAIB</v>
      </c>
      <c r="B144" s="9" t="str">
        <f>VLOOKUP(A144,References!$A$2:$B$11,2,FALSE)</f>
        <v>SIBC AB Equity</v>
      </c>
      <c r="C144" s="9" t="str">
        <f t="shared" si="17"/>
        <v>Total Commercial Loans</v>
      </c>
      <c r="D144" s="9" t="s">
        <v>119</v>
      </c>
      <c r="E144" s="8" t="str">
        <f>_xll.BDH($B144,$D144,"CQ1 2010","","Dir=H","Per=Q","Days=A","Dts=H")</f>
        <v>#N/A Connection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</row>
    <row r="145" spans="1:79" x14ac:dyDescent="0.35">
      <c r="A145" s="9" t="str">
        <f t="shared" si="18"/>
        <v>SAIB</v>
      </c>
      <c r="B145" s="9" t="str">
        <f>VLOOKUP(A145,References!$A$2:$B$11,2,FALSE)</f>
        <v>SIBC AB Equity</v>
      </c>
      <c r="C145" s="9" t="str">
        <f t="shared" si="17"/>
        <v>Total Consumer Loans</v>
      </c>
      <c r="D145" s="9" t="s">
        <v>120</v>
      </c>
      <c r="E145" s="8" t="str">
        <f>_xll.BDH($B145,$D145,"CQ1 2010","","Dir=H","Per=Q","Days=A","Dts=H")</f>
        <v>#N/A Connection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</row>
    <row r="146" spans="1:79" x14ac:dyDescent="0.35">
      <c r="A146" s="9" t="str">
        <f t="shared" si="18"/>
        <v>SAIB</v>
      </c>
      <c r="B146" s="9" t="str">
        <f>VLOOKUP(A146,References!$A$2:$B$11,2,FALSE)</f>
        <v>SIBC AB Equity</v>
      </c>
      <c r="C146" s="9" t="str">
        <f t="shared" si="17"/>
        <v>Total Loans</v>
      </c>
      <c r="D146" s="9" t="s">
        <v>121</v>
      </c>
      <c r="E146" s="8" t="str">
        <f>_xll.BDH($B146,$D146,"CQ1 2010","","Dir=H","Per=Q","Days=A","Dts=H")</f>
        <v>#N/A Connection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</row>
    <row r="147" spans="1:79" x14ac:dyDescent="0.35">
      <c r="A147" s="9" t="str">
        <f t="shared" si="18"/>
        <v>SAIB</v>
      </c>
      <c r="B147" s="9" t="str">
        <f>VLOOKUP(A147,References!$A$2:$B$11,2,FALSE)</f>
        <v>SIBC AB Equity</v>
      </c>
      <c r="C147" s="9" t="str">
        <f t="shared" si="17"/>
        <v>Reserve for Loan Losses</v>
      </c>
      <c r="D147" s="9" t="s">
        <v>122</v>
      </c>
      <c r="E147" s="8" t="str">
        <f>_xll.BDH($B147,$D147,"CQ1 2010","","Dir=H","Per=Q","Days=A","Dts=H")</f>
        <v>#N/A Connection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</row>
    <row r="148" spans="1:79" x14ac:dyDescent="0.35">
      <c r="A148" s="9" t="str">
        <f t="shared" si="18"/>
        <v>SAIB</v>
      </c>
      <c r="B148" s="9" t="str">
        <f>VLOOKUP(A148,References!$A$2:$B$11,2,FALSE)</f>
        <v>SIBC AB Equity</v>
      </c>
      <c r="C148" s="9" t="str">
        <f t="shared" si="17"/>
        <v>Net Loans</v>
      </c>
      <c r="D148" s="9" t="s">
        <v>123</v>
      </c>
      <c r="E148" s="8" t="str">
        <f>_xll.BDH($B148,$D148,"CQ1 2010","","Dir=H","Per=Q","Days=A","Dts=H")</f>
        <v>#N/A Connection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</row>
    <row r="149" spans="1:79" x14ac:dyDescent="0.35">
      <c r="A149" s="9" t="str">
        <f t="shared" si="18"/>
        <v>SAIB</v>
      </c>
      <c r="B149" s="9" t="str">
        <f>VLOOKUP(A149,References!$A$2:$B$11,2,FALSE)</f>
        <v>SIBC AB Equity</v>
      </c>
      <c r="C149" s="9" t="str">
        <f t="shared" si="17"/>
        <v>Total Assets</v>
      </c>
      <c r="D149" s="9" t="s">
        <v>124</v>
      </c>
      <c r="E149" s="8" t="str">
        <f>_xll.BDH($B149,$D149,"CQ1 2010","","Dir=H","Per=Q","Days=A","Dts=H")</f>
        <v>#N/A Connection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</row>
    <row r="150" spans="1:79" x14ac:dyDescent="0.35">
      <c r="A150" s="9" t="str">
        <f t="shared" si="18"/>
        <v>SAIB</v>
      </c>
      <c r="B150" s="9"/>
      <c r="C150" s="24" t="str">
        <f t="shared" ref="C150:C151" si="19">C130</f>
        <v>Retail Assets</v>
      </c>
      <c r="D150" s="9"/>
      <c r="E150" s="8">
        <f>Segments_Q!I46/1000000</f>
        <v>13140.105</v>
      </c>
      <c r="F150" s="8">
        <f>Segments_Q!J46/1000000</f>
        <v>12448.191999999999</v>
      </c>
      <c r="G150" s="8">
        <f>Segments_Q!K46/1000000</f>
        <v>13134.647000000001</v>
      </c>
      <c r="H150" s="8">
        <f>Segments_Q!L46/1000000</f>
        <v>12620.407999999999</v>
      </c>
      <c r="I150" s="8">
        <f>Segments_Q!M46/1000000</f>
        <v>11552.536</v>
      </c>
      <c r="J150" s="8">
        <f>Segments_Q!N46/1000000</f>
        <v>11772.120999999999</v>
      </c>
      <c r="K150" s="8">
        <f>Segments_Q!O46/1000000</f>
        <v>12390.897000000001</v>
      </c>
      <c r="L150" s="8">
        <f>Segments_Q!P46/1000000</f>
        <v>13241.687</v>
      </c>
      <c r="M150" s="8">
        <f>Segments_Q!Q46/1000000</f>
        <v>13113.482</v>
      </c>
      <c r="N150" s="8">
        <f>Segments_Q!R46/1000000</f>
        <v>13915.358</v>
      </c>
      <c r="O150" s="8">
        <f>Segments_Q!S46/1000000</f>
        <v>14547.24</v>
      </c>
      <c r="P150" s="8">
        <f>Segments_Q!T46/1000000</f>
        <v>14932.16</v>
      </c>
      <c r="Q150" s="8">
        <f>Segments_Q!U46/1000000</f>
        <v>15373.191999999999</v>
      </c>
      <c r="R150" s="8">
        <f>Segments_Q!V46/1000000</f>
        <v>17078.184000000001</v>
      </c>
      <c r="S150" s="8">
        <f>Segments_Q!W46/1000000</f>
        <v>17524.677</v>
      </c>
      <c r="T150" s="8">
        <f>Segments_Q!X46/1000000</f>
        <v>19760.596000000001</v>
      </c>
      <c r="U150" s="8">
        <f>Segments_Q!Y46/1000000</f>
        <v>20542.574000000001</v>
      </c>
      <c r="V150" s="8">
        <f>Segments_Q!Z46/1000000</f>
        <v>22312.771000000001</v>
      </c>
      <c r="W150" s="8">
        <f>Segments_Q!AA46/1000000</f>
        <v>23352.428</v>
      </c>
      <c r="X150" s="8">
        <f>Segments_Q!AB46/1000000</f>
        <v>23193.046999999999</v>
      </c>
      <c r="Y150" s="8">
        <f>Segments_Q!AC46/1000000</f>
        <v>24221.798999999999</v>
      </c>
      <c r="Z150" s="8">
        <f>Segments_Q!AD46/1000000</f>
        <v>24222.688999999998</v>
      </c>
      <c r="AA150" s="8">
        <f>Segments_Q!AE46/1000000</f>
        <v>25503.665000000001</v>
      </c>
      <c r="AB150" s="8">
        <f>Segments_Q!AF46/1000000</f>
        <v>26218.149000000001</v>
      </c>
      <c r="AC150" s="8">
        <f>Segments_Q!AG46/1000000</f>
        <v>27826.602999999999</v>
      </c>
      <c r="AD150" s="8">
        <f>Segments_Q!AH46/1000000</f>
        <v>28559.028999999999</v>
      </c>
      <c r="AE150" s="8">
        <f>Segments_Q!AI46/1000000</f>
        <v>26788.784</v>
      </c>
      <c r="AF150" s="8">
        <f>Segments_Q!AJ46/1000000</f>
        <v>28418.146000000001</v>
      </c>
      <c r="AG150" s="8">
        <f>Segments_Q!AK46/1000000</f>
        <v>28489.845000000001</v>
      </c>
      <c r="AH150" s="8">
        <f>Segments_Q!AL46/1000000</f>
        <v>29060.92</v>
      </c>
      <c r="AI150" s="8">
        <f>Segments_Q!AM46/1000000</f>
        <v>28304.463</v>
      </c>
      <c r="AJ150" s="8">
        <f>Segments_Q!AN46/1000000</f>
        <v>27699.852999999999</v>
      </c>
      <c r="AK150" s="8">
        <f>Segments_Q!AO46/1000000</f>
        <v>26661.601999999999</v>
      </c>
      <c r="AL150" s="8">
        <f>Segments_Q!AP46/1000000</f>
        <v>22491.151000000002</v>
      </c>
      <c r="AM150" s="8">
        <f>Segments_Q!AQ46/1000000</f>
        <v>26409.297999999999</v>
      </c>
      <c r="AN150" s="8">
        <f>Segments_Q!AR46/1000000</f>
        <v>23677.143</v>
      </c>
      <c r="AO150" s="8">
        <f>Segments_Q!AS46/1000000</f>
        <v>23404.699000000001</v>
      </c>
      <c r="AP150" s="8">
        <f>Segments_Q!AT46/1000000</f>
        <v>-1980.914</v>
      </c>
      <c r="AQ150" s="8">
        <f>Segments_Q!AU46/1000000</f>
        <v>20953.305</v>
      </c>
      <c r="AR150" s="8">
        <f>Segments_Q!AV46/1000000</f>
        <v>20790.581999999999</v>
      </c>
      <c r="AS150" s="8">
        <f>Segments_Q!AW46/1000000</f>
        <v>21246.207999999999</v>
      </c>
      <c r="AT150" s="8">
        <f>Segments_Q!AX46/1000000</f>
        <v>20866.489000000001</v>
      </c>
      <c r="AU150" s="8">
        <f>Segments_Q!AY46/1000000</f>
        <v>19786.513999999999</v>
      </c>
      <c r="AV150" s="8">
        <f>Segments_Q!AZ46/1000000</f>
        <v>19296.534</v>
      </c>
      <c r="AW150" s="8">
        <f>Segments_Q!BA46/1000000</f>
        <v>18162.723000000002</v>
      </c>
      <c r="AX150" s="8">
        <f>Segments_Q!BB46/1000000</f>
        <v>18195.306</v>
      </c>
      <c r="AY150" s="8">
        <f>Segments_Q!BC46/1000000</f>
        <v>18760.934000000001</v>
      </c>
      <c r="AZ150" s="8">
        <f>Segments_Q!BD46/1000000</f>
        <v>19373.169999999998</v>
      </c>
      <c r="BA150" s="8">
        <f>Segments_Q!BE46/1000000</f>
        <v>19583.240000000002</v>
      </c>
      <c r="BB150" s="8">
        <f>Segments_Q!BF46/1000000</f>
        <v>20256.167000000001</v>
      </c>
      <c r="BC150" s="8">
        <f>Segments_Q!BG46/1000000</f>
        <v>20871.705999999998</v>
      </c>
      <c r="BD150" s="8">
        <f>Segments_Q!BH46/1000000</f>
        <v>21294.409</v>
      </c>
      <c r="BE150" s="8">
        <f>Segments_Q!BI46/1000000</f>
        <v>20826.928</v>
      </c>
      <c r="BF150" s="8">
        <f>Segments_Q!BJ46/1000000</f>
        <v>21820.61</v>
      </c>
      <c r="BG150" s="8">
        <f>Segments_Q!BK46/1000000</f>
        <v>21595.576000000001</v>
      </c>
      <c r="BH150" s="8">
        <f>Segments_Q!BL46/1000000</f>
        <v>0</v>
      </c>
      <c r="BI150" s="8">
        <f>Segments_Q!BM46/1000000</f>
        <v>0</v>
      </c>
      <c r="BJ150" s="8">
        <f>Segments_Q!BN46/1000000</f>
        <v>0</v>
      </c>
      <c r="BK150" s="8">
        <f>Segments_Q!BO46/1000000</f>
        <v>0</v>
      </c>
      <c r="BL150" s="8">
        <f>Segments_Q!BP46/1000000</f>
        <v>0</v>
      </c>
      <c r="BM150" s="8">
        <f>Segments_Q!BQ46/1000000</f>
        <v>0</v>
      </c>
      <c r="BN150" s="8">
        <f>Segments_Q!BR46/1000000</f>
        <v>0</v>
      </c>
      <c r="BO150" s="8">
        <f>Segments_Q!BS46/1000000</f>
        <v>0</v>
      </c>
      <c r="BP150" s="8">
        <f>Segments_Q!BT46/1000000</f>
        <v>0</v>
      </c>
      <c r="BQ150" s="8">
        <f>Segments_Q!BU46/1000000</f>
        <v>0</v>
      </c>
      <c r="BR150" s="8">
        <f>Segments_Q!BV46/1000000</f>
        <v>0</v>
      </c>
      <c r="BS150" s="8">
        <f>Segments_Q!BW46/1000000</f>
        <v>0</v>
      </c>
      <c r="BT150" s="8">
        <f>Segments_Q!BX46/1000000</f>
        <v>0</v>
      </c>
      <c r="BU150" s="8">
        <f>Segments_Q!BY46/1000000</f>
        <v>0</v>
      </c>
      <c r="BV150" s="8">
        <f>Segments_Q!BZ46/1000000</f>
        <v>0</v>
      </c>
      <c r="BW150" s="8">
        <f>Segments_Q!CA46/1000000</f>
        <v>0</v>
      </c>
      <c r="BX150" s="8">
        <f>Segments_Q!CB46/1000000</f>
        <v>0</v>
      </c>
      <c r="BY150" s="8">
        <f>Segments_Q!CC46/1000000</f>
        <v>0</v>
      </c>
      <c r="BZ150" s="8">
        <f>Segments_Q!CD46/1000000</f>
        <v>0</v>
      </c>
      <c r="CA150" s="8">
        <f>Segments_Q!CE46/1000000</f>
        <v>0</v>
      </c>
    </row>
    <row r="151" spans="1:79" x14ac:dyDescent="0.35">
      <c r="A151" s="9" t="str">
        <f t="shared" si="18"/>
        <v>SAIB</v>
      </c>
      <c r="B151" s="9"/>
      <c r="C151" s="24" t="str">
        <f t="shared" si="19"/>
        <v>Wholesale Assets</v>
      </c>
      <c r="D151" s="9"/>
      <c r="E151" s="8">
        <f>Segments_Q!I47/1000000</f>
        <v>20461.644</v>
      </c>
      <c r="F151" s="8">
        <f>Segments_Q!J47/1000000</f>
        <v>21086.505000000001</v>
      </c>
      <c r="G151" s="8">
        <f>Segments_Q!K47/1000000</f>
        <v>20977.455000000002</v>
      </c>
      <c r="H151" s="8">
        <f>Segments_Q!L47/1000000</f>
        <v>21134.600999999999</v>
      </c>
      <c r="I151" s="8">
        <f>Segments_Q!M47/1000000</f>
        <v>22101.261999999999</v>
      </c>
      <c r="J151" s="8">
        <f>Segments_Q!N47/1000000</f>
        <v>21728.95</v>
      </c>
      <c r="K151" s="8">
        <f>Segments_Q!O47/1000000</f>
        <v>21272.126</v>
      </c>
      <c r="L151" s="8">
        <f>Segments_Q!P47/1000000</f>
        <v>17321.895</v>
      </c>
      <c r="M151" s="8">
        <f>Segments_Q!Q47/1000000</f>
        <v>17371.562999999998</v>
      </c>
      <c r="N151" s="8">
        <f>Segments_Q!R47/1000000</f>
        <v>18613.596000000001</v>
      </c>
      <c r="O151" s="8">
        <f>Segments_Q!S47/1000000</f>
        <v>19970.719000000001</v>
      </c>
      <c r="P151" s="8">
        <f>Segments_Q!T47/1000000</f>
        <v>22204.026999999998</v>
      </c>
      <c r="Q151" s="8">
        <f>Segments_Q!U47/1000000</f>
        <v>24389.807000000001</v>
      </c>
      <c r="R151" s="8">
        <f>Segments_Q!V47/1000000</f>
        <v>26622.244999999999</v>
      </c>
      <c r="S151" s="8">
        <f>Segments_Q!W47/1000000</f>
        <v>28293.563999999998</v>
      </c>
      <c r="T151" s="8">
        <f>Segments_Q!X47/1000000</f>
        <v>30357.079000000002</v>
      </c>
      <c r="U151" s="8">
        <f>Segments_Q!Y47/1000000</f>
        <v>34482.927000000003</v>
      </c>
      <c r="V151" s="8">
        <f>Segments_Q!Z47/1000000</f>
        <v>36238.663999999997</v>
      </c>
      <c r="W151" s="8">
        <f>Segments_Q!AA47/1000000</f>
        <v>38138.9</v>
      </c>
      <c r="X151" s="8">
        <f>Segments_Q!AB47/1000000</f>
        <v>38278.086000000003</v>
      </c>
      <c r="Y151" s="8">
        <f>Segments_Q!AC47/1000000</f>
        <v>36655.459000000003</v>
      </c>
      <c r="Z151" s="8">
        <f>Segments_Q!AD47/1000000</f>
        <v>36564.381000000001</v>
      </c>
      <c r="AA151" s="8">
        <f>Segments_Q!AE47/1000000</f>
        <v>36664.938000000002</v>
      </c>
      <c r="AB151" s="8">
        <f>Segments_Q!AF47/1000000</f>
        <v>38261.792999999998</v>
      </c>
      <c r="AC151" s="8">
        <f>Segments_Q!AG47/1000000</f>
        <v>38160.773999999998</v>
      </c>
      <c r="AD151" s="8">
        <f>Segments_Q!AH47/1000000</f>
        <v>36914.019</v>
      </c>
      <c r="AE151" s="8">
        <f>Segments_Q!AI47/1000000</f>
        <v>38802.834000000003</v>
      </c>
      <c r="AF151" s="8">
        <f>Segments_Q!AJ47/1000000</f>
        <v>35602.347999999998</v>
      </c>
      <c r="AG151" s="8">
        <f>Segments_Q!AK47/1000000</f>
        <v>35752.720999999998</v>
      </c>
      <c r="AH151" s="8">
        <f>Segments_Q!AL47/1000000</f>
        <v>36231.035000000003</v>
      </c>
      <c r="AI151" s="8">
        <f>Segments_Q!AM47/1000000</f>
        <v>36072.008000000002</v>
      </c>
      <c r="AJ151" s="8">
        <f>Segments_Q!AN47/1000000</f>
        <v>35564.17</v>
      </c>
      <c r="AK151" s="8">
        <f>Segments_Q!AO47/1000000</f>
        <v>34620.442999999999</v>
      </c>
      <c r="AL151" s="8">
        <f>Segments_Q!AP47/1000000</f>
        <v>35916.856</v>
      </c>
      <c r="AM151" s="8">
        <f>Segments_Q!AQ47/1000000</f>
        <v>34687.934999999998</v>
      </c>
      <c r="AN151" s="8">
        <f>Segments_Q!AR47/1000000</f>
        <v>35870.048999999999</v>
      </c>
      <c r="AO151" s="8">
        <f>Segments_Q!AS47/1000000</f>
        <v>35117.559000000001</v>
      </c>
      <c r="AP151" s="8">
        <f>Segments_Q!AT47/1000000</f>
        <v>292.76</v>
      </c>
      <c r="AQ151" s="8">
        <f>Segments_Q!AU47/1000000</f>
        <v>36858.292999999998</v>
      </c>
      <c r="AR151" s="8">
        <f>Segments_Q!AV47/1000000</f>
        <v>36304.955999999998</v>
      </c>
      <c r="AS151" s="8">
        <f>Segments_Q!AW47/1000000</f>
        <v>38432.843000000001</v>
      </c>
      <c r="AT151" s="8">
        <f>Segments_Q!AX47/1000000</f>
        <v>37590.86</v>
      </c>
      <c r="AU151" s="8">
        <f>Segments_Q!AY47/1000000</f>
        <v>37749.925999999999</v>
      </c>
      <c r="AV151" s="8">
        <f>Segments_Q!AZ47/1000000</f>
        <v>35423.919999999998</v>
      </c>
      <c r="AW151" s="8">
        <f>Segments_Q!BA47/1000000</f>
        <v>36808.665999999997</v>
      </c>
      <c r="AX151" s="8">
        <f>Segments_Q!BB47/1000000</f>
        <v>37576.605000000003</v>
      </c>
      <c r="AY151" s="8">
        <f>Segments_Q!BC47/1000000</f>
        <v>39049.421999999999</v>
      </c>
      <c r="AZ151" s="8">
        <f>Segments_Q!BD47/1000000</f>
        <v>37850.491000000002</v>
      </c>
      <c r="BA151" s="8">
        <f>Segments_Q!BE47/1000000</f>
        <v>39904.279000000002</v>
      </c>
      <c r="BB151" s="8">
        <f>Segments_Q!BF47/1000000</f>
        <v>41507.565000000002</v>
      </c>
      <c r="BC151" s="8">
        <f>Segments_Q!BG47/1000000</f>
        <v>43068.92</v>
      </c>
      <c r="BD151" s="8">
        <f>Segments_Q!BH47/1000000</f>
        <v>47288.72</v>
      </c>
      <c r="BE151" s="8">
        <f>Segments_Q!BI47/1000000</f>
        <v>52468.300999999999</v>
      </c>
      <c r="BF151" s="8">
        <f>Segments_Q!BJ47/1000000</f>
        <v>55495.074999999997</v>
      </c>
      <c r="BG151" s="8">
        <f>Segments_Q!BK47/1000000</f>
        <v>58301.857000000004</v>
      </c>
      <c r="BH151" s="8">
        <f>Segments_Q!BL47/1000000</f>
        <v>0</v>
      </c>
      <c r="BI151" s="8">
        <f>Segments_Q!BM47/1000000</f>
        <v>0</v>
      </c>
      <c r="BJ151" s="8">
        <f>Segments_Q!BN47/1000000</f>
        <v>0</v>
      </c>
      <c r="BK151" s="8">
        <f>Segments_Q!BO47/1000000</f>
        <v>0</v>
      </c>
      <c r="BL151" s="8">
        <f>Segments_Q!BP47/1000000</f>
        <v>0</v>
      </c>
      <c r="BM151" s="8">
        <f>Segments_Q!BQ47/1000000</f>
        <v>0</v>
      </c>
      <c r="BN151" s="8">
        <f>Segments_Q!BR47/1000000</f>
        <v>0</v>
      </c>
      <c r="BO151" s="8">
        <f>Segments_Q!BS47/1000000</f>
        <v>0</v>
      </c>
      <c r="BP151" s="8">
        <f>Segments_Q!BT47/1000000</f>
        <v>0</v>
      </c>
      <c r="BQ151" s="8">
        <f>Segments_Q!BU47/1000000</f>
        <v>0</v>
      </c>
      <c r="BR151" s="8">
        <f>Segments_Q!BV47/1000000</f>
        <v>0</v>
      </c>
      <c r="BS151" s="8">
        <f>Segments_Q!BW47/1000000</f>
        <v>0</v>
      </c>
      <c r="BT151" s="8">
        <f>Segments_Q!BX47/1000000</f>
        <v>0</v>
      </c>
      <c r="BU151" s="8">
        <f>Segments_Q!BY47/1000000</f>
        <v>0</v>
      </c>
      <c r="BV151" s="8">
        <f>Segments_Q!BZ47/1000000</f>
        <v>0</v>
      </c>
      <c r="BW151" s="8">
        <f>Segments_Q!CA47/1000000</f>
        <v>0</v>
      </c>
      <c r="BX151" s="8">
        <f>Segments_Q!CB47/1000000</f>
        <v>0</v>
      </c>
      <c r="BY151" s="8">
        <f>Segments_Q!CC47/1000000</f>
        <v>0</v>
      </c>
      <c r="BZ151" s="8">
        <f>Segments_Q!CD47/1000000</f>
        <v>0</v>
      </c>
      <c r="CA151" s="8">
        <f>Segments_Q!CE47/1000000</f>
        <v>0</v>
      </c>
    </row>
    <row r="152" spans="1:79" x14ac:dyDescent="0.35">
      <c r="A152" s="9" t="str">
        <f t="shared" si="18"/>
        <v>SAIB</v>
      </c>
      <c r="B152" s="9" t="str">
        <f>VLOOKUP(A152,References!$A$2:$B$11,2,FALSE)</f>
        <v>SIBC AB Equity</v>
      </c>
      <c r="C152" s="9" t="str">
        <f t="shared" ref="C152:C161" si="20">C132</f>
        <v>NCBDs</v>
      </c>
      <c r="D152" s="9" t="s">
        <v>125</v>
      </c>
      <c r="E152" s="8" t="str">
        <f>_xll.BDH($B152,$D152,"CQ1 2010","","Dir=H","Per=Q","Days=A","Dts=H")</f>
        <v>#N/A Connection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</row>
    <row r="153" spans="1:79" x14ac:dyDescent="0.35">
      <c r="A153" s="9" t="str">
        <f t="shared" si="18"/>
        <v>SAIB</v>
      </c>
      <c r="B153" s="9" t="str">
        <f>VLOOKUP(A153,References!$A$2:$B$11,2,FALSE)</f>
        <v>SIBC AB Equity</v>
      </c>
      <c r="C153" s="9" t="str">
        <f t="shared" si="20"/>
        <v>CBDs</v>
      </c>
      <c r="D153" s="9" t="s">
        <v>126</v>
      </c>
      <c r="E153" s="8" t="str">
        <f>_xll.BDH($B153,$D153,"CQ1 2010","","Dir=H","Per=Q","Days=A","Dts=H")</f>
        <v>#N/A Connection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</row>
    <row r="154" spans="1:79" x14ac:dyDescent="0.35">
      <c r="A154" s="9" t="str">
        <f t="shared" si="18"/>
        <v>SAIB</v>
      </c>
      <c r="B154" s="9" t="str">
        <f>VLOOKUP(A154,References!$A$2:$B$11,2,FALSE)</f>
        <v>SIBC AB Equity</v>
      </c>
      <c r="C154" s="9" t="str">
        <f t="shared" si="20"/>
        <v>Total Deposits</v>
      </c>
      <c r="D154" s="9" t="s">
        <v>127</v>
      </c>
      <c r="E154" s="8" t="str">
        <f>_xll.BDH($B154,$D154,"CQ1 2010","","Dir=H","Per=Q","Days=A","Dts=H")</f>
        <v>#N/A Connection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</row>
    <row r="155" spans="1:79" x14ac:dyDescent="0.35">
      <c r="A155" s="9" t="str">
        <f t="shared" si="18"/>
        <v>SAIB</v>
      </c>
      <c r="B155" s="9" t="str">
        <f>VLOOKUP(A155,References!$A$2:$B$11,2,FALSE)</f>
        <v>SIBC AB Equity</v>
      </c>
      <c r="C155" s="9" t="str">
        <f t="shared" si="20"/>
        <v>Short Term Debt</v>
      </c>
      <c r="D155" s="9" t="s">
        <v>128</v>
      </c>
      <c r="E155" s="8" t="str">
        <f>_xll.BDH($B155,$D155,"CQ1 2010","","Dir=H","Per=Q","Days=A","Dts=H")</f>
        <v>#N/A Connection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</row>
    <row r="156" spans="1:79" x14ac:dyDescent="0.35">
      <c r="A156" s="9" t="str">
        <f t="shared" si="18"/>
        <v>SAIB</v>
      </c>
      <c r="B156" s="9" t="str">
        <f>VLOOKUP(A156,References!$A$2:$B$11,2,FALSE)</f>
        <v>SIBC AB Equity</v>
      </c>
      <c r="C156" s="9" t="str">
        <f t="shared" si="20"/>
        <v>Long Term Debt</v>
      </c>
      <c r="D156" s="9" t="s">
        <v>129</v>
      </c>
      <c r="E156" s="8" t="str">
        <f>_xll.BDH($B156,$D156,"CQ1 2010","","Dir=H","Per=Q","Days=A","Dts=H")</f>
        <v>#N/A Connection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</row>
    <row r="157" spans="1:79" x14ac:dyDescent="0.35">
      <c r="A157" s="9" t="str">
        <f t="shared" si="18"/>
        <v>SAIB</v>
      </c>
      <c r="B157" s="9" t="str">
        <f>VLOOKUP(A157,References!$A$2:$B$11,2,FALSE)</f>
        <v>SIBC AB Equity</v>
      </c>
      <c r="C157" s="9" t="str">
        <f t="shared" si="20"/>
        <v>Total Liabilities</v>
      </c>
      <c r="D157" s="9" t="s">
        <v>130</v>
      </c>
      <c r="E157" s="8" t="str">
        <f>_xll.BDH($B157,$D157,"CQ1 2010","","Dir=H","Per=Q","Days=A","Dts=H")</f>
        <v>#N/A Connection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</row>
    <row r="158" spans="1:79" x14ac:dyDescent="0.35">
      <c r="A158" s="9" t="str">
        <f t="shared" si="18"/>
        <v>SAIB</v>
      </c>
      <c r="B158" s="9"/>
      <c r="C158" s="24" t="str">
        <f t="shared" si="20"/>
        <v xml:space="preserve">Retail Liabilities </v>
      </c>
      <c r="D158" s="9"/>
      <c r="E158" s="8">
        <f>Segments_Q!I48/1000000</f>
        <v>13982.383</v>
      </c>
      <c r="F158" s="8">
        <f>Segments_Q!J48/1000000</f>
        <v>12642.317999999999</v>
      </c>
      <c r="G158" s="8">
        <f>Segments_Q!K48/1000000</f>
        <v>10679.826999999999</v>
      </c>
      <c r="H158" s="8">
        <f>Segments_Q!L48/1000000</f>
        <v>10915.248</v>
      </c>
      <c r="I158" s="8">
        <f>Segments_Q!M48/1000000</f>
        <v>11831.796</v>
      </c>
      <c r="J158" s="8">
        <f>Segments_Q!N48/1000000</f>
        <v>12273.555</v>
      </c>
      <c r="K158" s="8">
        <f>Segments_Q!O48/1000000</f>
        <v>12745.25</v>
      </c>
      <c r="L158" s="8">
        <f>Segments_Q!P48/1000000</f>
        <v>14641.59</v>
      </c>
      <c r="M158" s="8">
        <f>Segments_Q!Q48/1000000</f>
        <v>11700.298000000001</v>
      </c>
      <c r="N158" s="8">
        <f>Segments_Q!R48/1000000</f>
        <v>11580.544</v>
      </c>
      <c r="O158" s="8">
        <f>Segments_Q!S48/1000000</f>
        <v>13373.528</v>
      </c>
      <c r="P158" s="8">
        <f>Segments_Q!T48/1000000</f>
        <v>14073.387000000001</v>
      </c>
      <c r="Q158" s="8">
        <f>Segments_Q!U48/1000000</f>
        <v>14153.401</v>
      </c>
      <c r="R158" s="8">
        <f>Segments_Q!V48/1000000</f>
        <v>18535.038</v>
      </c>
      <c r="S158" s="8">
        <f>Segments_Q!W48/1000000</f>
        <v>14620.380999999999</v>
      </c>
      <c r="T158" s="8">
        <f>Segments_Q!X48/1000000</f>
        <v>19283.662</v>
      </c>
      <c r="U158" s="8">
        <f>Segments_Q!Y48/1000000</f>
        <v>16879.434000000001</v>
      </c>
      <c r="V158" s="8">
        <f>Segments_Q!Z48/1000000</f>
        <v>20419.941999999999</v>
      </c>
      <c r="W158" s="8">
        <f>Segments_Q!AA48/1000000</f>
        <v>17849.268</v>
      </c>
      <c r="X158" s="8">
        <f>Segments_Q!AB48/1000000</f>
        <v>16980.001</v>
      </c>
      <c r="Y158" s="8">
        <f>Segments_Q!AC48/1000000</f>
        <v>50208.587</v>
      </c>
      <c r="Z158" s="8">
        <f>Segments_Q!AD48/1000000</f>
        <v>50448.548000000003</v>
      </c>
      <c r="AA158" s="8">
        <f>Segments_Q!AE48/1000000</f>
        <v>50309.91</v>
      </c>
      <c r="AB158" s="8">
        <f>Segments_Q!AF48/1000000</f>
        <v>54395.563000000002</v>
      </c>
      <c r="AC158" s="8">
        <f>Segments_Q!AG48/1000000</f>
        <v>50799.366999999998</v>
      </c>
      <c r="AD158" s="8">
        <f>Segments_Q!AH48/1000000</f>
        <v>47188.495000000003</v>
      </c>
      <c r="AE158" s="8">
        <f>Segments_Q!AI48/1000000</f>
        <v>46566.574999999997</v>
      </c>
      <c r="AF158" s="8">
        <f>Segments_Q!AJ48/1000000</f>
        <v>47560.355000000003</v>
      </c>
      <c r="AG158" s="8">
        <f>Segments_Q!AK48/1000000</f>
        <v>46904.637999999999</v>
      </c>
      <c r="AH158" s="8">
        <f>Segments_Q!AL48/1000000</f>
        <v>47884.324999999997</v>
      </c>
      <c r="AI158" s="8">
        <f>Segments_Q!AM48/1000000</f>
        <v>52275.591</v>
      </c>
      <c r="AJ158" s="8">
        <f>Segments_Q!AN48/1000000</f>
        <v>50538.379000000001</v>
      </c>
      <c r="AK158" s="8">
        <f>Segments_Q!AO48/1000000</f>
        <v>25748.407999999999</v>
      </c>
      <c r="AL158" s="8">
        <f>Segments_Q!AP48/1000000</f>
        <v>23688.342000000001</v>
      </c>
      <c r="AM158" s="8">
        <f>Segments_Q!AQ48/1000000</f>
        <v>23109.045999999998</v>
      </c>
      <c r="AN158" s="8">
        <f>Segments_Q!AR48/1000000</f>
        <v>22382.296999999999</v>
      </c>
      <c r="AO158" s="8">
        <f>Segments_Q!AS48/1000000</f>
        <v>22706.907999999999</v>
      </c>
      <c r="AP158" s="8">
        <f>Segments_Q!AT48/1000000</f>
        <v>-2543.5349999999999</v>
      </c>
      <c r="AQ158" s="8">
        <f>Segments_Q!AU48/1000000</f>
        <v>19846.635999999999</v>
      </c>
      <c r="AR158" s="8">
        <f>Segments_Q!AV48/1000000</f>
        <v>19590.723999999998</v>
      </c>
      <c r="AS158" s="8">
        <f>Segments_Q!AW48/1000000</f>
        <v>20312.612000000001</v>
      </c>
      <c r="AT158" s="8">
        <f>Segments_Q!AX48/1000000</f>
        <v>21456.237000000001</v>
      </c>
      <c r="AU158" s="8">
        <f>Segments_Q!AY48/1000000</f>
        <v>21750.611000000001</v>
      </c>
      <c r="AV158" s="8">
        <f>Segments_Q!AZ48/1000000</f>
        <v>21593.865000000002</v>
      </c>
      <c r="AW158" s="8">
        <f>Segments_Q!BA48/1000000</f>
        <v>21410.59</v>
      </c>
      <c r="AX158" s="8">
        <f>Segments_Q!BB48/1000000</f>
        <v>22344.072</v>
      </c>
      <c r="AY158" s="8">
        <f>Segments_Q!BC48/1000000</f>
        <v>23139.562000000002</v>
      </c>
      <c r="AZ158" s="8">
        <f>Segments_Q!BD48/1000000</f>
        <v>23104.834999999999</v>
      </c>
      <c r="BA158" s="8">
        <f>Segments_Q!BE48/1000000</f>
        <v>23206.074000000001</v>
      </c>
      <c r="BB158" s="8">
        <f>Segments_Q!BF48/1000000</f>
        <v>23718.2</v>
      </c>
      <c r="BC158" s="8">
        <f>Segments_Q!BG48/1000000</f>
        <v>24370.146000000001</v>
      </c>
      <c r="BD158" s="8">
        <f>Segments_Q!BH48/1000000</f>
        <v>24714.662</v>
      </c>
      <c r="BE158" s="8">
        <f>Segments_Q!BI48/1000000</f>
        <v>26773.012999999999</v>
      </c>
      <c r="BF158" s="8">
        <f>Segments_Q!BJ48/1000000</f>
        <v>22894.906999999999</v>
      </c>
      <c r="BG158" s="8">
        <f>Segments_Q!BK48/1000000</f>
        <v>23226.92</v>
      </c>
      <c r="BH158" s="8">
        <f>Segments_Q!BL48/1000000</f>
        <v>0</v>
      </c>
      <c r="BI158" s="8">
        <f>Segments_Q!BM48/1000000</f>
        <v>0</v>
      </c>
      <c r="BJ158" s="8">
        <f>Segments_Q!BN48/1000000</f>
        <v>0</v>
      </c>
      <c r="BK158" s="8">
        <f>Segments_Q!BO48/1000000</f>
        <v>0</v>
      </c>
      <c r="BL158" s="8">
        <f>Segments_Q!BP48/1000000</f>
        <v>0</v>
      </c>
      <c r="BM158" s="8">
        <f>Segments_Q!BQ48/1000000</f>
        <v>0</v>
      </c>
      <c r="BN158" s="8">
        <f>Segments_Q!BR48/1000000</f>
        <v>0</v>
      </c>
      <c r="BO158" s="8">
        <f>Segments_Q!BS48/1000000</f>
        <v>0</v>
      </c>
      <c r="BP158" s="8">
        <f>Segments_Q!BT48/1000000</f>
        <v>0</v>
      </c>
      <c r="BQ158" s="8">
        <f>Segments_Q!BU48/1000000</f>
        <v>0</v>
      </c>
      <c r="BR158" s="8">
        <f>Segments_Q!BV48/1000000</f>
        <v>0</v>
      </c>
      <c r="BS158" s="8">
        <f>Segments_Q!BW48/1000000</f>
        <v>0</v>
      </c>
      <c r="BT158" s="8">
        <f>Segments_Q!BX48/1000000</f>
        <v>0</v>
      </c>
      <c r="BU158" s="8">
        <f>Segments_Q!BY48/1000000</f>
        <v>0</v>
      </c>
      <c r="BV158" s="8">
        <f>Segments_Q!BZ48/1000000</f>
        <v>0</v>
      </c>
      <c r="BW158" s="8">
        <f>Segments_Q!CA48/1000000</f>
        <v>0</v>
      </c>
      <c r="BX158" s="8">
        <f>Segments_Q!CB48/1000000</f>
        <v>0</v>
      </c>
      <c r="BY158" s="8">
        <f>Segments_Q!CC48/1000000</f>
        <v>0</v>
      </c>
      <c r="BZ158" s="8">
        <f>Segments_Q!CD48/1000000</f>
        <v>0</v>
      </c>
      <c r="CA158" s="8">
        <f>Segments_Q!CE48/1000000</f>
        <v>0</v>
      </c>
    </row>
    <row r="159" spans="1:79" x14ac:dyDescent="0.35">
      <c r="A159" s="9" t="str">
        <f t="shared" si="18"/>
        <v>SAIB</v>
      </c>
      <c r="B159" s="9"/>
      <c r="C159" s="24" t="str">
        <f t="shared" si="20"/>
        <v xml:space="preserve">Wholesale Liabilities </v>
      </c>
      <c r="D159" s="9"/>
      <c r="E159" s="8">
        <f>Segments_Q!I49/1000000</f>
        <v>23160.13</v>
      </c>
      <c r="F159" s="8">
        <f>Segments_Q!J49/1000000</f>
        <v>23824.447</v>
      </c>
      <c r="G159" s="8">
        <f>Segments_Q!K49/1000000</f>
        <v>25294.959999999999</v>
      </c>
      <c r="H159" s="8">
        <f>Segments_Q!L49/1000000</f>
        <v>26660.874</v>
      </c>
      <c r="I159" s="8">
        <f>Segments_Q!M49/1000000</f>
        <v>25766.966</v>
      </c>
      <c r="J159" s="8">
        <f>Segments_Q!N49/1000000</f>
        <v>23688.222000000002</v>
      </c>
      <c r="K159" s="8">
        <f>Segments_Q!O49/1000000</f>
        <v>23751.101999999999</v>
      </c>
      <c r="L159" s="8">
        <f>Segments_Q!P49/1000000</f>
        <v>21290.879000000001</v>
      </c>
      <c r="M159" s="8">
        <f>Segments_Q!Q49/1000000</f>
        <v>3052.6770000000001</v>
      </c>
      <c r="N159" s="8">
        <f>Segments_Q!R49/1000000</f>
        <v>4685.0320000000002</v>
      </c>
      <c r="O159" s="8">
        <f>Segments_Q!S49/1000000</f>
        <v>4290.2349999999997</v>
      </c>
      <c r="P159" s="8">
        <f>Segments_Q!T49/1000000</f>
        <v>5233.4520000000002</v>
      </c>
      <c r="Q159" s="8">
        <f>Segments_Q!U49/1000000</f>
        <v>5058.2719999999999</v>
      </c>
      <c r="R159" s="8">
        <f>Segments_Q!V49/1000000</f>
        <v>4859.9359999999997</v>
      </c>
      <c r="S159" s="8">
        <f>Segments_Q!W49/1000000</f>
        <v>3894.8739999999998</v>
      </c>
      <c r="T159" s="8">
        <f>Segments_Q!X49/1000000</f>
        <v>5184.0389999999998</v>
      </c>
      <c r="U159" s="8">
        <f>Segments_Q!Y49/1000000</f>
        <v>12495.808999999999</v>
      </c>
      <c r="V159" s="8">
        <f>Segments_Q!Z49/1000000</f>
        <v>11937.317999999999</v>
      </c>
      <c r="W159" s="8">
        <f>Segments_Q!AA49/1000000</f>
        <v>11434.620999999999</v>
      </c>
      <c r="X159" s="8">
        <f>Segments_Q!AB49/1000000</f>
        <v>12107.762000000001</v>
      </c>
      <c r="Y159" s="8">
        <f>Segments_Q!AC49/1000000</f>
        <v>17347.663</v>
      </c>
      <c r="Z159" s="8">
        <f>Segments_Q!AD49/1000000</f>
        <v>18012.003000000001</v>
      </c>
      <c r="AA159" s="8">
        <f>Segments_Q!AE49/1000000</f>
        <v>14846.210999999999</v>
      </c>
      <c r="AB159" s="8">
        <f>Segments_Q!AF49/1000000</f>
        <v>14704.564</v>
      </c>
      <c r="AC159" s="8">
        <f>Segments_Q!AG49/1000000</f>
        <v>18632.689999999999</v>
      </c>
      <c r="AD159" s="8">
        <f>Segments_Q!AH49/1000000</f>
        <v>8450.7549999999992</v>
      </c>
      <c r="AE159" s="8">
        <f>Segments_Q!AI49/1000000</f>
        <v>19628.846000000001</v>
      </c>
      <c r="AF159" s="8">
        <f>Segments_Q!AJ49/1000000</f>
        <v>8539.3819999999996</v>
      </c>
      <c r="AG159" s="8">
        <f>Segments_Q!AK49/1000000</f>
        <v>17447.152999999998</v>
      </c>
      <c r="AH159" s="8">
        <f>Segments_Q!AL49/1000000</f>
        <v>6948.1809999999996</v>
      </c>
      <c r="AI159" s="8">
        <f>Segments_Q!AM49/1000000</f>
        <v>7555.3040000000001</v>
      </c>
      <c r="AJ159" s="8">
        <f>Segments_Q!AN49/1000000</f>
        <v>7974.9769999999999</v>
      </c>
      <c r="AK159" s="8">
        <f>Segments_Q!AO49/1000000</f>
        <v>8889.9120000000003</v>
      </c>
      <c r="AL159" s="8">
        <f>Segments_Q!AP49/1000000</f>
        <v>10590.266</v>
      </c>
      <c r="AM159" s="8">
        <f>Segments_Q!AQ49/1000000</f>
        <v>5242.8509999999997</v>
      </c>
      <c r="AN159" s="8">
        <f>Segments_Q!AR49/1000000</f>
        <v>6088.3789999999999</v>
      </c>
      <c r="AO159" s="8">
        <f>Segments_Q!AS49/1000000</f>
        <v>8088.2070000000003</v>
      </c>
      <c r="AP159" s="8">
        <f>Segments_Q!AT49/1000000</f>
        <v>-1958.567</v>
      </c>
      <c r="AQ159" s="8">
        <f>Segments_Q!AU49/1000000</f>
        <v>6038.0410000000002</v>
      </c>
      <c r="AR159" s="8">
        <f>Segments_Q!AV49/1000000</f>
        <v>7879.0879999999997</v>
      </c>
      <c r="AS159" s="8">
        <f>Segments_Q!AW49/1000000</f>
        <v>9532.491</v>
      </c>
      <c r="AT159" s="8">
        <f>Segments_Q!AX49/1000000</f>
        <v>8270.7189999999991</v>
      </c>
      <c r="AU159" s="8">
        <f>Segments_Q!AY49/1000000</f>
        <v>7329.1850000000004</v>
      </c>
      <c r="AV159" s="8">
        <f>Segments_Q!AZ49/1000000</f>
        <v>6887.7659999999996</v>
      </c>
      <c r="AW159" s="8">
        <f>Segments_Q!BA49/1000000</f>
        <v>7032.0259999999998</v>
      </c>
      <c r="AX159" s="8">
        <f>Segments_Q!BB49/1000000</f>
        <v>7290.7169999999996</v>
      </c>
      <c r="AY159" s="8">
        <f>Segments_Q!BC49/1000000</f>
        <v>8493.0519999999997</v>
      </c>
      <c r="AZ159" s="8">
        <f>Segments_Q!BD49/1000000</f>
        <v>8876.3799999999992</v>
      </c>
      <c r="BA159" s="8">
        <f>Segments_Q!BE49/1000000</f>
        <v>10933.411</v>
      </c>
      <c r="BB159" s="8">
        <f>Segments_Q!BF49/1000000</f>
        <v>10416.355</v>
      </c>
      <c r="BC159" s="8">
        <f>Segments_Q!BG49/1000000</f>
        <v>10915.239</v>
      </c>
      <c r="BD159" s="8">
        <f>Segments_Q!BH49/1000000</f>
        <v>10182.709999999999</v>
      </c>
      <c r="BE159" s="8">
        <f>Segments_Q!BI49/1000000</f>
        <v>9282.6669999999995</v>
      </c>
      <c r="BF159" s="8">
        <f>Segments_Q!BJ49/1000000</f>
        <v>7818.4189999999999</v>
      </c>
      <c r="BG159" s="8">
        <f>Segments_Q!BK49/1000000</f>
        <v>8238.3520000000008</v>
      </c>
      <c r="BH159" s="8">
        <f>Segments_Q!BL49/1000000</f>
        <v>0</v>
      </c>
      <c r="BI159" s="8">
        <f>Segments_Q!BM49/1000000</f>
        <v>0</v>
      </c>
      <c r="BJ159" s="8">
        <f>Segments_Q!BN49/1000000</f>
        <v>0</v>
      </c>
      <c r="BK159" s="8">
        <f>Segments_Q!BO49/1000000</f>
        <v>0</v>
      </c>
      <c r="BL159" s="8">
        <f>Segments_Q!BP49/1000000</f>
        <v>0</v>
      </c>
      <c r="BM159" s="8">
        <f>Segments_Q!BQ49/1000000</f>
        <v>0</v>
      </c>
      <c r="BN159" s="8">
        <f>Segments_Q!BR49/1000000</f>
        <v>0</v>
      </c>
      <c r="BO159" s="8">
        <f>Segments_Q!BS49/1000000</f>
        <v>0</v>
      </c>
      <c r="BP159" s="8">
        <f>Segments_Q!BT49/1000000</f>
        <v>0</v>
      </c>
      <c r="BQ159" s="8">
        <f>Segments_Q!BU49/1000000</f>
        <v>0</v>
      </c>
      <c r="BR159" s="8">
        <f>Segments_Q!BV49/1000000</f>
        <v>0</v>
      </c>
      <c r="BS159" s="8">
        <f>Segments_Q!BW49/1000000</f>
        <v>0</v>
      </c>
      <c r="BT159" s="8">
        <f>Segments_Q!BX49/1000000</f>
        <v>0</v>
      </c>
      <c r="BU159" s="8">
        <f>Segments_Q!BY49/1000000</f>
        <v>0</v>
      </c>
      <c r="BV159" s="8">
        <f>Segments_Q!BZ49/1000000</f>
        <v>0</v>
      </c>
      <c r="BW159" s="8">
        <f>Segments_Q!CA49/1000000</f>
        <v>0</v>
      </c>
      <c r="BX159" s="8">
        <f>Segments_Q!CB49/1000000</f>
        <v>0</v>
      </c>
      <c r="BY159" s="8">
        <f>Segments_Q!CC49/1000000</f>
        <v>0</v>
      </c>
      <c r="BZ159" s="8">
        <f>Segments_Q!CD49/1000000</f>
        <v>0</v>
      </c>
      <c r="CA159" s="8">
        <f>Segments_Q!CE49/1000000</f>
        <v>0</v>
      </c>
    </row>
    <row r="160" spans="1:79" x14ac:dyDescent="0.35">
      <c r="A160" s="9" t="str">
        <f t="shared" si="18"/>
        <v>SAIB</v>
      </c>
      <c r="B160" s="9" t="str">
        <f>VLOOKUP(A160,References!$A$2:$B$11,2,FALSE)</f>
        <v>SIBC AB Equity</v>
      </c>
      <c r="C160" s="9" t="str">
        <f t="shared" si="20"/>
        <v>Retained Earnings</v>
      </c>
      <c r="D160" s="9" t="s">
        <v>131</v>
      </c>
      <c r="E160" s="8" t="str">
        <f>_xll.BDH($B160,$D160,"CQ1 2010","","Dir=H","Per=Q","Days=A","Dts=H")</f>
        <v>#N/A Connection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</row>
    <row r="161" spans="1:79" x14ac:dyDescent="0.35">
      <c r="A161" s="10" t="str">
        <f t="shared" si="18"/>
        <v>SAIB</v>
      </c>
      <c r="B161" s="10" t="str">
        <f>VLOOKUP(A161,References!$A$2:$B$11,2,FALSE)</f>
        <v>SIBC AB Equity</v>
      </c>
      <c r="C161" s="9" t="str">
        <f t="shared" si="20"/>
        <v>Total Equity</v>
      </c>
      <c r="D161" s="10" t="s">
        <v>132</v>
      </c>
      <c r="E161" s="11" t="str">
        <f>_xll.BDH($B161,$D161,"CQ1 2010","","Dir=H","Per=Q","Days=A","Dts=H")</f>
        <v>#N/A Connection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</row>
    <row r="162" spans="1:79" x14ac:dyDescent="0.35">
      <c r="A162" s="6" t="s">
        <v>22</v>
      </c>
      <c r="B162" s="6" t="str">
        <f>VLOOKUP(A162,References!$A$2:$B$11,2,FALSE)</f>
        <v>BJAZ AB Equity</v>
      </c>
      <c r="C162" s="6" t="str">
        <f t="shared" ref="C162:C169" si="21">C142</f>
        <v>Cash and Cash Equivalents</v>
      </c>
      <c r="D162" s="6" t="s">
        <v>117</v>
      </c>
      <c r="E162" s="8" t="str">
        <f>_xll.BDH($B162,$D162,"CQ1 2010","","Dir=H","Per=Q","Days=A","Dts=H")</f>
        <v>#N/A Connection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</row>
    <row r="163" spans="1:79" x14ac:dyDescent="0.35">
      <c r="A163" s="6" t="str">
        <f>A162</f>
        <v>Aljazira</v>
      </c>
      <c r="B163" s="6" t="str">
        <f>VLOOKUP(A163,References!$A$2:$B$11,2,FALSE)</f>
        <v>BJAZ AB Equity</v>
      </c>
      <c r="C163" s="6" t="str">
        <f t="shared" si="21"/>
        <v>ST And LT Investments</v>
      </c>
      <c r="D163" s="6" t="s">
        <v>118</v>
      </c>
      <c r="E163" s="8" t="str">
        <f>_xll.BDH($B163,$D163,"CQ1 2010","","Dir=H","Per=Q","Days=A","Dts=H")</f>
        <v>#N/A Connection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</row>
    <row r="164" spans="1:79" x14ac:dyDescent="0.35">
      <c r="A164" s="6" t="str">
        <f t="shared" ref="A164:A181" si="22">A163</f>
        <v>Aljazira</v>
      </c>
      <c r="B164" s="6" t="str">
        <f>VLOOKUP(A164,References!$A$2:$B$11,2,FALSE)</f>
        <v>BJAZ AB Equity</v>
      </c>
      <c r="C164" s="6" t="str">
        <f t="shared" si="21"/>
        <v>Total Commercial Loans</v>
      </c>
      <c r="D164" s="6" t="s">
        <v>119</v>
      </c>
      <c r="E164" s="8" t="str">
        <f>_xll.BDH($B164,$D164,"CQ1 2010","","Dir=H","Per=Q","Days=A","Dts=H")</f>
        <v>#N/A Connection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</row>
    <row r="165" spans="1:79" x14ac:dyDescent="0.35">
      <c r="A165" s="6" t="str">
        <f t="shared" si="22"/>
        <v>Aljazira</v>
      </c>
      <c r="B165" s="6" t="str">
        <f>VLOOKUP(A165,References!$A$2:$B$11,2,FALSE)</f>
        <v>BJAZ AB Equity</v>
      </c>
      <c r="C165" s="6" t="str">
        <f t="shared" si="21"/>
        <v>Total Consumer Loans</v>
      </c>
      <c r="D165" s="6" t="s">
        <v>120</v>
      </c>
      <c r="E165" s="8" t="str">
        <f>_xll.BDH($B165,$D165,"CQ1 2010","","Dir=H","Per=Q","Days=A","Dts=H")</f>
        <v>#N/A Connection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</row>
    <row r="166" spans="1:79" x14ac:dyDescent="0.35">
      <c r="A166" s="6" t="str">
        <f t="shared" si="22"/>
        <v>Aljazira</v>
      </c>
      <c r="B166" s="6" t="str">
        <f>VLOOKUP(A166,References!$A$2:$B$11,2,FALSE)</f>
        <v>BJAZ AB Equity</v>
      </c>
      <c r="C166" s="6" t="str">
        <f t="shared" si="21"/>
        <v>Total Loans</v>
      </c>
      <c r="D166" s="6" t="s">
        <v>121</v>
      </c>
      <c r="E166" s="8" t="str">
        <f>_xll.BDH($B166,$D166,"CQ1 2010","","Dir=H","Per=Q","Days=A","Dts=H")</f>
        <v>#N/A Connection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</row>
    <row r="167" spans="1:79" x14ac:dyDescent="0.35">
      <c r="A167" s="6" t="str">
        <f t="shared" si="22"/>
        <v>Aljazira</v>
      </c>
      <c r="B167" s="6" t="str">
        <f>VLOOKUP(A167,References!$A$2:$B$11,2,FALSE)</f>
        <v>BJAZ AB Equity</v>
      </c>
      <c r="C167" s="6" t="str">
        <f t="shared" si="21"/>
        <v>Reserve for Loan Losses</v>
      </c>
      <c r="D167" s="6" t="s">
        <v>122</v>
      </c>
      <c r="E167" s="8" t="str">
        <f>_xll.BDH($B167,$D167,"CQ1 2010","","Dir=H","Per=Q","Days=A","Dts=H")</f>
        <v>#N/A Connection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</row>
    <row r="168" spans="1:79" x14ac:dyDescent="0.35">
      <c r="A168" s="6" t="str">
        <f t="shared" si="22"/>
        <v>Aljazira</v>
      </c>
      <c r="B168" s="6" t="str">
        <f>VLOOKUP(A168,References!$A$2:$B$11,2,FALSE)</f>
        <v>BJAZ AB Equity</v>
      </c>
      <c r="C168" s="6" t="str">
        <f t="shared" si="21"/>
        <v>Net Loans</v>
      </c>
      <c r="D168" s="6" t="s">
        <v>123</v>
      </c>
      <c r="E168" s="8" t="str">
        <f>_xll.BDH($B168,$D168,"CQ1 2010","","Dir=H","Per=Q","Days=A","Dts=H")</f>
        <v>#N/A Connection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</row>
    <row r="169" spans="1:79" x14ac:dyDescent="0.35">
      <c r="A169" s="6" t="str">
        <f t="shared" si="22"/>
        <v>Aljazira</v>
      </c>
      <c r="B169" s="6" t="str">
        <f>VLOOKUP(A169,References!$A$2:$B$11,2,FALSE)</f>
        <v>BJAZ AB Equity</v>
      </c>
      <c r="C169" s="6" t="str">
        <f t="shared" si="21"/>
        <v>Total Assets</v>
      </c>
      <c r="D169" s="6" t="s">
        <v>124</v>
      </c>
      <c r="E169" s="8" t="str">
        <f>_xll.BDH($B169,$D169,"CQ1 2010","","Dir=H","Per=Q","Days=A","Dts=H")</f>
        <v>#N/A Connection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</row>
    <row r="170" spans="1:79" x14ac:dyDescent="0.35">
      <c r="A170" s="6" t="str">
        <f t="shared" si="22"/>
        <v>Aljazira</v>
      </c>
      <c r="B170" s="6"/>
      <c r="C170" s="23" t="str">
        <f t="shared" ref="C170:C171" si="23">C150</f>
        <v>Retail Assets</v>
      </c>
      <c r="D170" s="23"/>
      <c r="E170" s="25">
        <f>Segments_Q!I52/1000000</f>
        <v>4041.8009999999999</v>
      </c>
      <c r="F170" s="25">
        <f>Segments_Q!J52/1000000</f>
        <v>4822.192</v>
      </c>
      <c r="G170" s="8">
        <f>Segments_Q!K52/1000000</f>
        <v>5523.2070000000003</v>
      </c>
      <c r="H170" s="8">
        <f>Segments_Q!L52/1000000</f>
        <v>6228.8760000000002</v>
      </c>
      <c r="I170" s="8">
        <f>Segments_Q!M52/1000000</f>
        <v>7215.7420000000002</v>
      </c>
      <c r="J170" s="8">
        <f>Segments_Q!N52/1000000</f>
        <v>8053.1239999999998</v>
      </c>
      <c r="K170" s="8">
        <f>Segments_Q!O52/1000000</f>
        <v>8457.0390000000007</v>
      </c>
      <c r="L170" s="8">
        <f>Segments_Q!P52/1000000</f>
        <v>9303.0280000000002</v>
      </c>
      <c r="M170" s="8">
        <f>Segments_Q!Q52/1000000</f>
        <v>10739.49</v>
      </c>
      <c r="N170" s="8">
        <f>Segments_Q!R52/1000000</f>
        <v>11820.127</v>
      </c>
      <c r="O170" s="8">
        <f>Segments_Q!S52/1000000</f>
        <v>12507.653</v>
      </c>
      <c r="P170" s="8">
        <f>Segments_Q!T52/1000000</f>
        <v>13062.986999999999</v>
      </c>
      <c r="Q170" s="8">
        <f>Segments_Q!U52/1000000</f>
        <v>14413.201999999999</v>
      </c>
      <c r="R170" s="8">
        <f>Segments_Q!V52/1000000</f>
        <v>14828.395</v>
      </c>
      <c r="S170" s="8">
        <f>Segments_Q!W52/1000000</f>
        <v>15320.489</v>
      </c>
      <c r="T170" s="8">
        <f>Segments_Q!X52/1000000</f>
        <v>17379.558000000001</v>
      </c>
      <c r="U170" s="8">
        <f>Segments_Q!Y52/1000000</f>
        <v>16892.742999999999</v>
      </c>
      <c r="V170" s="8">
        <f>Segments_Q!Z52/1000000</f>
        <v>17673.77</v>
      </c>
      <c r="W170" s="8">
        <f>Segments_Q!AA52/1000000</f>
        <v>18962.632000000001</v>
      </c>
      <c r="X170" s="8">
        <f>Segments_Q!AB52/1000000</f>
        <v>18939.307000000001</v>
      </c>
      <c r="Y170" s="8">
        <f>Segments_Q!AC52/1000000</f>
        <v>19328.335999999999</v>
      </c>
      <c r="Z170" s="8">
        <f>Segments_Q!AD52/1000000</f>
        <v>19652.100999999999</v>
      </c>
      <c r="AA170" s="8">
        <f>Segments_Q!AE52/1000000</f>
        <v>19452.205000000002</v>
      </c>
      <c r="AB170" s="8">
        <f>Segments_Q!AF52/1000000</f>
        <v>19624.233</v>
      </c>
      <c r="AC170" s="8">
        <f>Segments_Q!AG52/1000000</f>
        <v>20850.665000000001</v>
      </c>
      <c r="AD170" s="8">
        <f>Segments_Q!AH52/1000000</f>
        <v>20616.031999999999</v>
      </c>
      <c r="AE170" s="8">
        <f>Segments_Q!AI52/1000000</f>
        <v>20201.192999999999</v>
      </c>
      <c r="AF170" s="8">
        <f>Segments_Q!AJ52/1000000</f>
        <v>20166.78</v>
      </c>
      <c r="AG170" s="8">
        <f>Segments_Q!AK52/1000000</f>
        <v>19205.695</v>
      </c>
      <c r="AH170" s="8">
        <f>Segments_Q!AL52/1000000</f>
        <v>20115.993999999999</v>
      </c>
      <c r="AI170" s="8">
        <f>Segments_Q!AM52/1000000</f>
        <v>20037.659</v>
      </c>
      <c r="AJ170" s="8">
        <f>Segments_Q!AN52/1000000</f>
        <v>19810.851999999999</v>
      </c>
      <c r="AK170" s="8">
        <f>Segments_Q!AO52/1000000</f>
        <v>20159.687999999998</v>
      </c>
      <c r="AL170" s="8">
        <f>Segments_Q!AP52/1000000</f>
        <v>20834.114000000001</v>
      </c>
      <c r="AM170" s="8">
        <f>Segments_Q!AQ52/1000000</f>
        <v>21634.100999999999</v>
      </c>
      <c r="AN170" s="8">
        <f>Segments_Q!AR52/1000000</f>
        <v>21658.835999999999</v>
      </c>
      <c r="AO170" s="8">
        <f>Segments_Q!AS52/1000000</f>
        <v>23454.99</v>
      </c>
      <c r="AP170" s="8">
        <f>Segments_Q!AT52/1000000</f>
        <v>24370.082999999999</v>
      </c>
      <c r="AQ170" s="8">
        <f>Segments_Q!AU52/1000000</f>
        <v>25639.361000000001</v>
      </c>
      <c r="AR170" s="8">
        <f>Segments_Q!AV52/1000000</f>
        <v>27568.359</v>
      </c>
      <c r="AS170" s="8">
        <f>Segments_Q!AW52/1000000</f>
        <v>27902.275000000001</v>
      </c>
      <c r="AT170" s="8">
        <f>Segments_Q!AX52/1000000</f>
        <v>29171.494999999999</v>
      </c>
      <c r="AU170" s="8">
        <f>Segments_Q!AY52/1000000</f>
        <v>29649.995999999999</v>
      </c>
      <c r="AV170" s="8">
        <f>Segments_Q!AZ52/1000000</f>
        <v>30563.365000000002</v>
      </c>
      <c r="AW170" s="8">
        <f>Segments_Q!BA52/1000000</f>
        <v>30975.995999999999</v>
      </c>
      <c r="AX170" s="8">
        <f>Segments_Q!BB52/1000000</f>
        <v>32086.866999999998</v>
      </c>
      <c r="AY170" s="8">
        <f>Segments_Q!BC52/1000000</f>
        <v>32188.526000000002</v>
      </c>
      <c r="AZ170" s="8">
        <f>Segments_Q!BD52/1000000</f>
        <v>34768.519999999997</v>
      </c>
      <c r="BA170" s="8">
        <f>Segments_Q!BE52/1000000</f>
        <v>33269.608</v>
      </c>
      <c r="BB170" s="8">
        <f>Segments_Q!BF52/1000000</f>
        <v>34650.353000000003</v>
      </c>
      <c r="BC170" s="8">
        <f>Segments_Q!BG52/1000000</f>
        <v>34908.601000000002</v>
      </c>
      <c r="BD170" s="8">
        <f>Segments_Q!BH52/1000000</f>
        <v>35719.470999999998</v>
      </c>
      <c r="BE170" s="8">
        <f>Segments_Q!BI52/1000000</f>
        <v>35644.012000000002</v>
      </c>
      <c r="BF170" s="8">
        <f>Segments_Q!BJ52/1000000</f>
        <v>36120.042000000001</v>
      </c>
      <c r="BG170" s="8">
        <f>Segments_Q!BK52/1000000</f>
        <v>36081.764999999999</v>
      </c>
      <c r="BH170" s="8">
        <f>Segments_Q!BL52/1000000</f>
        <v>0</v>
      </c>
      <c r="BI170" s="8">
        <f>Segments_Q!BM52/1000000</f>
        <v>0</v>
      </c>
      <c r="BJ170" s="8">
        <f>Segments_Q!BN52/1000000</f>
        <v>0</v>
      </c>
      <c r="BK170" s="8">
        <f>Segments_Q!BO52/1000000</f>
        <v>0</v>
      </c>
      <c r="BL170" s="8">
        <f>Segments_Q!BP52/1000000</f>
        <v>0</v>
      </c>
      <c r="BM170" s="8">
        <f>Segments_Q!BQ52/1000000</f>
        <v>0</v>
      </c>
      <c r="BN170" s="8">
        <f>Segments_Q!BR52/1000000</f>
        <v>0</v>
      </c>
      <c r="BO170" s="8">
        <f>Segments_Q!BS52/1000000</f>
        <v>0</v>
      </c>
      <c r="BP170" s="8">
        <f>Segments_Q!BT52/1000000</f>
        <v>0</v>
      </c>
      <c r="BQ170" s="8">
        <f>Segments_Q!BU52/1000000</f>
        <v>0</v>
      </c>
      <c r="BR170" s="8">
        <f>Segments_Q!BV52/1000000</f>
        <v>0</v>
      </c>
      <c r="BS170" s="8">
        <f>Segments_Q!BW52/1000000</f>
        <v>0</v>
      </c>
      <c r="BT170" s="8">
        <f>Segments_Q!BX52/1000000</f>
        <v>0</v>
      </c>
      <c r="BU170" s="8">
        <f>Segments_Q!BY52/1000000</f>
        <v>0</v>
      </c>
      <c r="BV170" s="8">
        <f>Segments_Q!BZ52/1000000</f>
        <v>0</v>
      </c>
      <c r="BW170" s="8">
        <f>Segments_Q!CA52/1000000</f>
        <v>0</v>
      </c>
      <c r="BX170" s="8">
        <f>Segments_Q!CB52/1000000</f>
        <v>0</v>
      </c>
      <c r="BY170" s="8">
        <f>Segments_Q!CC52/1000000</f>
        <v>0</v>
      </c>
      <c r="BZ170" s="8">
        <f>Segments_Q!CD52/1000000</f>
        <v>0</v>
      </c>
      <c r="CA170" s="8">
        <f>Segments_Q!CE52/1000000</f>
        <v>0</v>
      </c>
    </row>
    <row r="171" spans="1:79" x14ac:dyDescent="0.35">
      <c r="A171" s="6" t="str">
        <f t="shared" si="22"/>
        <v>Aljazira</v>
      </c>
      <c r="B171" s="6"/>
      <c r="C171" s="23" t="str">
        <f t="shared" si="23"/>
        <v>Wholesale Assets</v>
      </c>
      <c r="D171" s="23"/>
      <c r="E171" s="25">
        <f>Segments_Q!I53/1000000</f>
        <v>13660.703</v>
      </c>
      <c r="F171" s="25">
        <f>Segments_Q!J53/1000000</f>
        <v>13842.742</v>
      </c>
      <c r="G171" s="8">
        <f>Segments_Q!K53/1000000</f>
        <v>14169.918</v>
      </c>
      <c r="H171" s="8">
        <f>Segments_Q!L53/1000000</f>
        <v>13986.811</v>
      </c>
      <c r="I171" s="8">
        <f>Segments_Q!M53/1000000</f>
        <v>14215.16</v>
      </c>
      <c r="J171" s="8">
        <f>Segments_Q!N53/1000000</f>
        <v>15247.441999999999</v>
      </c>
      <c r="K171" s="8">
        <f>Segments_Q!O53/1000000</f>
        <v>14587.074000000001</v>
      </c>
      <c r="L171" s="8">
        <f>Segments_Q!P53/1000000</f>
        <v>15465.984</v>
      </c>
      <c r="M171" s="8">
        <f>Segments_Q!Q53/1000000</f>
        <v>15659.028</v>
      </c>
      <c r="N171" s="8">
        <f>Segments_Q!R53/1000000</f>
        <v>16654.196</v>
      </c>
      <c r="O171" s="8">
        <f>Segments_Q!S53/1000000</f>
        <v>17164.996999999999</v>
      </c>
      <c r="P171" s="8">
        <f>Segments_Q!T53/1000000</f>
        <v>18140.294000000002</v>
      </c>
      <c r="Q171" s="8">
        <f>Segments_Q!U53/1000000</f>
        <v>19408.263999999999</v>
      </c>
      <c r="R171" s="8">
        <f>Segments_Q!V53/1000000</f>
        <v>19846.157999999999</v>
      </c>
      <c r="S171" s="8">
        <f>Segments_Q!W53/1000000</f>
        <v>21639.457999999999</v>
      </c>
      <c r="T171" s="8">
        <f>Segments_Q!X53/1000000</f>
        <v>20558.555</v>
      </c>
      <c r="U171" s="8">
        <f>Segments_Q!Y53/1000000</f>
        <v>21422.973999999998</v>
      </c>
      <c r="V171" s="8">
        <f>Segments_Q!Z53/1000000</f>
        <v>22886.507000000001</v>
      </c>
      <c r="W171" s="8">
        <f>Segments_Q!AA53/1000000</f>
        <v>23200.094000000001</v>
      </c>
      <c r="X171" s="8">
        <f>Segments_Q!AB53/1000000</f>
        <v>23577.234</v>
      </c>
      <c r="Y171" s="8">
        <f>Segments_Q!AC53/1000000</f>
        <v>22936.811000000002</v>
      </c>
      <c r="Z171" s="8">
        <f>Segments_Q!AD53/1000000</f>
        <v>23185.67</v>
      </c>
      <c r="AA171" s="8">
        <f>Segments_Q!AE53/1000000</f>
        <v>23298.217000000001</v>
      </c>
      <c r="AB171" s="8">
        <f>Segments_Q!AF53/1000000</f>
        <v>23027.684000000001</v>
      </c>
      <c r="AC171" s="8">
        <f>Segments_Q!AG53/1000000</f>
        <v>23287.280999999999</v>
      </c>
      <c r="AD171" s="8">
        <f>Segments_Q!AH53/1000000</f>
        <v>24282.78</v>
      </c>
      <c r="AE171" s="8">
        <f>Segments_Q!AI53/1000000</f>
        <v>23359.415000000001</v>
      </c>
      <c r="AF171" s="8">
        <f>Segments_Q!AJ53/1000000</f>
        <v>22681.991000000002</v>
      </c>
      <c r="AG171" s="8">
        <f>Segments_Q!AK53/1000000</f>
        <v>21946.062999999998</v>
      </c>
      <c r="AH171" s="8">
        <f>Segments_Q!AL53/1000000</f>
        <v>21058.246999999999</v>
      </c>
      <c r="AI171" s="8">
        <f>Segments_Q!AM53/1000000</f>
        <v>20884.918000000001</v>
      </c>
      <c r="AJ171" s="8">
        <f>Segments_Q!AN53/1000000</f>
        <v>19820.983</v>
      </c>
      <c r="AK171" s="8">
        <f>Segments_Q!AO53/1000000</f>
        <v>18581.419999999998</v>
      </c>
      <c r="AL171" s="8">
        <f>Segments_Q!AP53/1000000</f>
        <v>18937.067999999999</v>
      </c>
      <c r="AM171" s="8">
        <f>Segments_Q!AQ53/1000000</f>
        <v>18695.594000000001</v>
      </c>
      <c r="AN171" s="8">
        <f>Segments_Q!AR53/1000000</f>
        <v>18738.072</v>
      </c>
      <c r="AO171" s="8">
        <f>Segments_Q!AS53/1000000</f>
        <v>18864.701000000001</v>
      </c>
      <c r="AP171" s="8">
        <f>Segments_Q!AT53/1000000</f>
        <v>19557.11</v>
      </c>
      <c r="AQ171" s="8">
        <f>Segments_Q!AU53/1000000</f>
        <v>19291.105</v>
      </c>
      <c r="AR171" s="8">
        <f>Segments_Q!AV53/1000000</f>
        <v>22083.463</v>
      </c>
      <c r="AS171" s="8">
        <f>Segments_Q!AW53/1000000</f>
        <v>24106.050999999999</v>
      </c>
      <c r="AT171" s="8">
        <f>Segments_Q!AX53/1000000</f>
        <v>25160.893</v>
      </c>
      <c r="AU171" s="8">
        <f>Segments_Q!AY53/1000000</f>
        <v>24617.971000000001</v>
      </c>
      <c r="AV171" s="8">
        <f>Segments_Q!AZ53/1000000</f>
        <v>23467.253000000001</v>
      </c>
      <c r="AW171" s="8">
        <f>Segments_Q!BA53/1000000</f>
        <v>24467.386999999999</v>
      </c>
      <c r="AX171" s="8">
        <f>Segments_Q!BB53/1000000</f>
        <v>24719.972000000002</v>
      </c>
      <c r="AY171" s="8">
        <f>Segments_Q!BC53/1000000</f>
        <v>25524.126</v>
      </c>
      <c r="AZ171" s="8">
        <f>Segments_Q!BD53/1000000</f>
        <v>28579.132000000001</v>
      </c>
      <c r="BA171" s="8">
        <f>Segments_Q!BE53/1000000</f>
        <v>28465.508000000002</v>
      </c>
      <c r="BB171" s="8">
        <f>Segments_Q!BF53/1000000</f>
        <v>29710.542000000001</v>
      </c>
      <c r="BC171" s="8">
        <f>Segments_Q!BG53/1000000</f>
        <v>31471.811000000002</v>
      </c>
      <c r="BD171" s="8">
        <f>Segments_Q!BH53/1000000</f>
        <v>33694.784</v>
      </c>
      <c r="BE171" s="8">
        <f>Segments_Q!BI53/1000000</f>
        <v>35191.915999999997</v>
      </c>
      <c r="BF171" s="8">
        <f>Segments_Q!BJ53/1000000</f>
        <v>37770.192000000003</v>
      </c>
      <c r="BG171" s="8">
        <f>Segments_Q!BK53/1000000</f>
        <v>42007.076999999997</v>
      </c>
      <c r="BH171" s="8">
        <f>Segments_Q!BL53/1000000</f>
        <v>0</v>
      </c>
      <c r="BI171" s="8">
        <f>Segments_Q!BM53/1000000</f>
        <v>0</v>
      </c>
      <c r="BJ171" s="8">
        <f>Segments_Q!BN53/1000000</f>
        <v>0</v>
      </c>
      <c r="BK171" s="8">
        <f>Segments_Q!BO53/1000000</f>
        <v>0</v>
      </c>
      <c r="BL171" s="8">
        <f>Segments_Q!BP53/1000000</f>
        <v>0</v>
      </c>
      <c r="BM171" s="8">
        <f>Segments_Q!BQ53/1000000</f>
        <v>0</v>
      </c>
      <c r="BN171" s="8">
        <f>Segments_Q!BR53/1000000</f>
        <v>0</v>
      </c>
      <c r="BO171" s="8">
        <f>Segments_Q!BS53/1000000</f>
        <v>0</v>
      </c>
      <c r="BP171" s="8">
        <f>Segments_Q!BT53/1000000</f>
        <v>0</v>
      </c>
      <c r="BQ171" s="8">
        <f>Segments_Q!BU53/1000000</f>
        <v>0</v>
      </c>
      <c r="BR171" s="8">
        <f>Segments_Q!BV53/1000000</f>
        <v>0</v>
      </c>
      <c r="BS171" s="8">
        <f>Segments_Q!BW53/1000000</f>
        <v>0</v>
      </c>
      <c r="BT171" s="8">
        <f>Segments_Q!BX53/1000000</f>
        <v>0</v>
      </c>
      <c r="BU171" s="8">
        <f>Segments_Q!BY53/1000000</f>
        <v>0</v>
      </c>
      <c r="BV171" s="8">
        <f>Segments_Q!BZ53/1000000</f>
        <v>0</v>
      </c>
      <c r="BW171" s="8">
        <f>Segments_Q!CA53/1000000</f>
        <v>0</v>
      </c>
      <c r="BX171" s="8">
        <f>Segments_Q!CB53/1000000</f>
        <v>0</v>
      </c>
      <c r="BY171" s="8">
        <f>Segments_Q!CC53/1000000</f>
        <v>0</v>
      </c>
      <c r="BZ171" s="8">
        <f>Segments_Q!CD53/1000000</f>
        <v>0</v>
      </c>
      <c r="CA171" s="8">
        <f>Segments_Q!CE53/1000000</f>
        <v>0</v>
      </c>
    </row>
    <row r="172" spans="1:79" x14ac:dyDescent="0.35">
      <c r="A172" s="6" t="str">
        <f t="shared" si="22"/>
        <v>Aljazira</v>
      </c>
      <c r="B172" s="6" t="str">
        <f>VLOOKUP(A172,References!$A$2:$B$11,2,FALSE)</f>
        <v>BJAZ AB Equity</v>
      </c>
      <c r="C172" s="6" t="str">
        <f t="shared" ref="C172:C181" si="24">C152</f>
        <v>NCBDs</v>
      </c>
      <c r="D172" s="6" t="s">
        <v>125</v>
      </c>
      <c r="E172" s="8" t="str">
        <f>_xll.BDH($B172,$D172,"CQ1 2010","","Dir=H","Per=Q","Days=A","Dts=H")</f>
        <v>#N/A Connection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</row>
    <row r="173" spans="1:79" x14ac:dyDescent="0.35">
      <c r="A173" s="6" t="str">
        <f t="shared" si="22"/>
        <v>Aljazira</v>
      </c>
      <c r="B173" s="6" t="str">
        <f>VLOOKUP(A173,References!$A$2:$B$11,2,FALSE)</f>
        <v>BJAZ AB Equity</v>
      </c>
      <c r="C173" s="6" t="str">
        <f t="shared" si="24"/>
        <v>CBDs</v>
      </c>
      <c r="D173" s="6" t="s">
        <v>126</v>
      </c>
      <c r="E173" s="8" t="str">
        <f>_xll.BDH($B173,$D173,"CQ1 2010","","Dir=H","Per=Q","Days=A","Dts=H")</f>
        <v>#N/A Connection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</row>
    <row r="174" spans="1:79" x14ac:dyDescent="0.35">
      <c r="A174" s="6" t="str">
        <f t="shared" si="22"/>
        <v>Aljazira</v>
      </c>
      <c r="B174" s="6" t="str">
        <f>VLOOKUP(A174,References!$A$2:$B$11,2,FALSE)</f>
        <v>BJAZ AB Equity</v>
      </c>
      <c r="C174" s="6" t="str">
        <f t="shared" si="24"/>
        <v>Total Deposits</v>
      </c>
      <c r="D174" s="6" t="s">
        <v>127</v>
      </c>
      <c r="E174" s="8" t="str">
        <f>_xll.BDH($B174,$D174,"CQ1 2010","","Dir=H","Per=Q","Days=A","Dts=H")</f>
        <v>#N/A Connection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</row>
    <row r="175" spans="1:79" x14ac:dyDescent="0.35">
      <c r="A175" s="6" t="str">
        <f t="shared" si="22"/>
        <v>Aljazira</v>
      </c>
      <c r="B175" s="6" t="str">
        <f>VLOOKUP(A175,References!$A$2:$B$11,2,FALSE)</f>
        <v>BJAZ AB Equity</v>
      </c>
      <c r="C175" s="6" t="str">
        <f t="shared" si="24"/>
        <v>Short Term Debt</v>
      </c>
      <c r="D175" s="6" t="s">
        <v>128</v>
      </c>
      <c r="E175" s="8" t="str">
        <f>_xll.BDH($B175,$D175,"CQ1 2010","","Dir=H","Per=Q","Days=A","Dts=H")</f>
        <v>#N/A Connection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</row>
    <row r="176" spans="1:79" x14ac:dyDescent="0.35">
      <c r="A176" s="6" t="str">
        <f t="shared" si="22"/>
        <v>Aljazira</v>
      </c>
      <c r="B176" s="6" t="str">
        <f>VLOOKUP(A176,References!$A$2:$B$11,2,FALSE)</f>
        <v>BJAZ AB Equity</v>
      </c>
      <c r="C176" s="6" t="str">
        <f t="shared" si="24"/>
        <v>Long Term Debt</v>
      </c>
      <c r="D176" s="6" t="s">
        <v>129</v>
      </c>
      <c r="E176" s="8" t="str">
        <f>_xll.BDH($B176,$D176,"CQ1 2010","","Dir=H","Per=Q","Days=A","Dts=H")</f>
        <v>#N/A Connection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</row>
    <row r="177" spans="1:79" x14ac:dyDescent="0.35">
      <c r="A177" s="6" t="str">
        <f t="shared" si="22"/>
        <v>Aljazira</v>
      </c>
      <c r="B177" s="6" t="str">
        <f>VLOOKUP(A177,References!$A$2:$B$11,2,FALSE)</f>
        <v>BJAZ AB Equity</v>
      </c>
      <c r="C177" s="6" t="str">
        <f t="shared" si="24"/>
        <v>Total Liabilities</v>
      </c>
      <c r="D177" s="6" t="s">
        <v>130</v>
      </c>
      <c r="E177" s="8" t="str">
        <f>_xll.BDH($B177,$D177,"CQ1 2010","","Dir=H","Per=Q","Days=A","Dts=H")</f>
        <v>#N/A Connection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</row>
    <row r="178" spans="1:79" x14ac:dyDescent="0.35">
      <c r="A178" s="6" t="str">
        <f t="shared" si="22"/>
        <v>Aljazira</v>
      </c>
      <c r="B178" s="6"/>
      <c r="C178" s="23" t="str">
        <f t="shared" si="24"/>
        <v xml:space="preserve">Retail Liabilities </v>
      </c>
      <c r="D178" s="23"/>
      <c r="E178" s="25">
        <f>Segments_Q!I54/1000000</f>
        <v>10362.656999999999</v>
      </c>
      <c r="F178" s="25">
        <f>Segments_Q!J54/1000000</f>
        <v>11817.165000000001</v>
      </c>
      <c r="G178" s="8">
        <f>Segments_Q!K54/1000000</f>
        <v>10478.894</v>
      </c>
      <c r="H178" s="8">
        <f>Segments_Q!L54/1000000</f>
        <v>11276.2</v>
      </c>
      <c r="I178" s="8">
        <f>Segments_Q!M54/1000000</f>
        <v>10877.573</v>
      </c>
      <c r="J178" s="8">
        <f>Segments_Q!N54/1000000</f>
        <v>10796.412</v>
      </c>
      <c r="K178" s="8">
        <f>Segments_Q!O54/1000000</f>
        <v>11211.316000000001</v>
      </c>
      <c r="L178" s="8">
        <f>Segments_Q!P54/1000000</f>
        <v>12565.174999999999</v>
      </c>
      <c r="M178" s="8">
        <f>Segments_Q!Q54/1000000</f>
        <v>14495.972</v>
      </c>
      <c r="N178" s="8">
        <f>Segments_Q!R54/1000000</f>
        <v>15739.262000000001</v>
      </c>
      <c r="O178" s="8">
        <f>Segments_Q!S54/1000000</f>
        <v>16405.285</v>
      </c>
      <c r="P178" s="8">
        <f>Segments_Q!T54/1000000</f>
        <v>15767.984</v>
      </c>
      <c r="Q178" s="8">
        <f>Segments_Q!U54/1000000</f>
        <v>15321.897999999999</v>
      </c>
      <c r="R178" s="8">
        <f>Segments_Q!V54/1000000</f>
        <v>17444.731</v>
      </c>
      <c r="S178" s="8">
        <f>Segments_Q!W54/1000000</f>
        <v>16859.928</v>
      </c>
      <c r="T178" s="8">
        <f>Segments_Q!X54/1000000</f>
        <v>19038.108</v>
      </c>
      <c r="U178" s="8">
        <f>Segments_Q!Y54/1000000</f>
        <v>21197.044999999998</v>
      </c>
      <c r="V178" s="8">
        <f>Segments_Q!Z54/1000000</f>
        <v>23993.466</v>
      </c>
      <c r="W178" s="8">
        <f>Segments_Q!AA54/1000000</f>
        <v>24576.633000000002</v>
      </c>
      <c r="X178" s="8">
        <f>Segments_Q!AB54/1000000</f>
        <v>26094.025000000001</v>
      </c>
      <c r="Y178" s="8">
        <f>Segments_Q!AC54/1000000</f>
        <v>27943.796999999999</v>
      </c>
      <c r="Z178" s="8">
        <f>Segments_Q!AD54/1000000</f>
        <v>27609.909</v>
      </c>
      <c r="AA178" s="8">
        <f>Segments_Q!AE54/1000000</f>
        <v>28079.870999999999</v>
      </c>
      <c r="AB178" s="8">
        <f>Segments_Q!AF54/1000000</f>
        <v>26115.784</v>
      </c>
      <c r="AC178" s="8">
        <f>Segments_Q!AG54/1000000</f>
        <v>27350.226999999999</v>
      </c>
      <c r="AD178" s="8">
        <f>Segments_Q!AH54/1000000</f>
        <v>25801.040000000001</v>
      </c>
      <c r="AE178" s="8">
        <f>Segments_Q!AI54/1000000</f>
        <v>25664.487000000001</v>
      </c>
      <c r="AF178" s="8">
        <f>Segments_Q!AJ54/1000000</f>
        <v>28108.647000000001</v>
      </c>
      <c r="AG178" s="8">
        <f>Segments_Q!AK54/1000000</f>
        <v>35978.612999999998</v>
      </c>
      <c r="AH178" s="8">
        <f>Segments_Q!AL54/1000000</f>
        <v>36585.014999999999</v>
      </c>
      <c r="AI178" s="8">
        <f>Segments_Q!AM54/1000000</f>
        <v>36467.180999999997</v>
      </c>
      <c r="AJ178" s="8">
        <f>Segments_Q!AN54/1000000</f>
        <v>35539.607000000004</v>
      </c>
      <c r="AK178" s="8">
        <f>Segments_Q!AO54/1000000</f>
        <v>37180.614000000001</v>
      </c>
      <c r="AL178" s="8">
        <f>Segments_Q!AP54/1000000</f>
        <v>34470.866000000002</v>
      </c>
      <c r="AM178" s="8">
        <f>Segments_Q!AQ54/1000000</f>
        <v>34149.082999999999</v>
      </c>
      <c r="AN178" s="8">
        <f>Segments_Q!AR54/1000000</f>
        <v>33317.305999999997</v>
      </c>
      <c r="AO178" s="8">
        <f>Segments_Q!AS54/1000000</f>
        <v>37077.644</v>
      </c>
      <c r="AP178" s="8">
        <f>Segments_Q!AT54/1000000</f>
        <v>33621.06</v>
      </c>
      <c r="AQ178" s="8">
        <f>Segments_Q!AU54/1000000</f>
        <v>36409.824000000001</v>
      </c>
      <c r="AR178" s="8">
        <f>Segments_Q!AV54/1000000</f>
        <v>42038.284</v>
      </c>
      <c r="AS178" s="8">
        <f>Segments_Q!AW54/1000000</f>
        <v>41847.987000000001</v>
      </c>
      <c r="AT178" s="8">
        <f>Segments_Q!AX54/1000000</f>
        <v>38946.512000000002</v>
      </c>
      <c r="AU178" s="8">
        <f>Segments_Q!AY54/1000000</f>
        <v>40658.631999999998</v>
      </c>
      <c r="AV178" s="8">
        <f>Segments_Q!AZ54/1000000</f>
        <v>42056.851000000002</v>
      </c>
      <c r="AW178" s="8">
        <f>Segments_Q!BA54/1000000</f>
        <v>43390.686000000002</v>
      </c>
      <c r="AX178" s="8">
        <f>Segments_Q!BB54/1000000</f>
        <v>45471.31</v>
      </c>
      <c r="AY178" s="8">
        <f>Segments_Q!BC54/1000000</f>
        <v>46116.01</v>
      </c>
      <c r="AZ178" s="8">
        <f>Segments_Q!BD54/1000000</f>
        <v>49372.447999999997</v>
      </c>
      <c r="BA178" s="8">
        <f>Segments_Q!BE54/1000000</f>
        <v>49057.339</v>
      </c>
      <c r="BB178" s="8" t="e">
        <f>Segments_Q!BF54/1000000</f>
        <v>#N/A</v>
      </c>
      <c r="BC178" s="8">
        <f>Segments_Q!BG54/1000000</f>
        <v>48694.302000000003</v>
      </c>
      <c r="BD178" s="8">
        <f>Segments_Q!BH54/1000000</f>
        <v>49072.703000000001</v>
      </c>
      <c r="BE178" s="8">
        <f>Segments_Q!BI54/1000000</f>
        <v>48599.868999999999</v>
      </c>
      <c r="BF178" s="8">
        <f>Segments_Q!BJ54/1000000</f>
        <v>53171.811999999998</v>
      </c>
      <c r="BG178" s="8">
        <f>Segments_Q!BK54/1000000</f>
        <v>47675.76</v>
      </c>
      <c r="BH178" s="8">
        <f>Segments_Q!BL54/1000000</f>
        <v>0</v>
      </c>
      <c r="BI178" s="8">
        <f>Segments_Q!BM54/1000000</f>
        <v>0</v>
      </c>
      <c r="BJ178" s="8">
        <f>Segments_Q!BN54/1000000</f>
        <v>0</v>
      </c>
      <c r="BK178" s="8">
        <f>Segments_Q!BO54/1000000</f>
        <v>0</v>
      </c>
      <c r="BL178" s="8">
        <f>Segments_Q!BP54/1000000</f>
        <v>0</v>
      </c>
      <c r="BM178" s="8">
        <f>Segments_Q!BQ54/1000000</f>
        <v>0</v>
      </c>
      <c r="BN178" s="8">
        <f>Segments_Q!BR54/1000000</f>
        <v>0</v>
      </c>
      <c r="BO178" s="8">
        <f>Segments_Q!BS54/1000000</f>
        <v>0</v>
      </c>
      <c r="BP178" s="8">
        <f>Segments_Q!BT54/1000000</f>
        <v>0</v>
      </c>
      <c r="BQ178" s="8">
        <f>Segments_Q!BU54/1000000</f>
        <v>0</v>
      </c>
      <c r="BR178" s="8">
        <f>Segments_Q!BV54/1000000</f>
        <v>0</v>
      </c>
      <c r="BS178" s="8">
        <f>Segments_Q!BW54/1000000</f>
        <v>0</v>
      </c>
      <c r="BT178" s="8">
        <f>Segments_Q!BX54/1000000</f>
        <v>0</v>
      </c>
      <c r="BU178" s="8">
        <f>Segments_Q!BY54/1000000</f>
        <v>0</v>
      </c>
      <c r="BV178" s="8">
        <f>Segments_Q!BZ54/1000000</f>
        <v>0</v>
      </c>
      <c r="BW178" s="8">
        <f>Segments_Q!CA54/1000000</f>
        <v>0</v>
      </c>
      <c r="BX178" s="8">
        <f>Segments_Q!CB54/1000000</f>
        <v>0</v>
      </c>
      <c r="BY178" s="8">
        <f>Segments_Q!CC54/1000000</f>
        <v>0</v>
      </c>
      <c r="BZ178" s="8">
        <f>Segments_Q!CD54/1000000</f>
        <v>0</v>
      </c>
      <c r="CA178" s="8">
        <f>Segments_Q!CE54/1000000</f>
        <v>0</v>
      </c>
    </row>
    <row r="179" spans="1:79" x14ac:dyDescent="0.35">
      <c r="A179" s="6" t="str">
        <f t="shared" si="22"/>
        <v>Aljazira</v>
      </c>
      <c r="B179" s="6"/>
      <c r="C179" s="23" t="str">
        <f t="shared" si="24"/>
        <v xml:space="preserve">Wholesale Liabilities </v>
      </c>
      <c r="D179" s="23"/>
      <c r="E179" s="25">
        <f>Segments_Q!I55/1000000</f>
        <v>1591.365</v>
      </c>
      <c r="F179" s="25">
        <f>Segments_Q!J55/1000000</f>
        <v>1795.1959999999999</v>
      </c>
      <c r="G179" s="8">
        <f>Segments_Q!K55/1000000</f>
        <v>2207.6179999999999</v>
      </c>
      <c r="H179" s="8">
        <f>Segments_Q!L55/1000000</f>
        <v>3151.6039999999998</v>
      </c>
      <c r="I179" s="8">
        <f>Segments_Q!M55/1000000</f>
        <v>2756.3159999999998</v>
      </c>
      <c r="J179" s="8">
        <f>Segments_Q!N55/1000000</f>
        <v>10120.266</v>
      </c>
      <c r="K179" s="8">
        <f>Segments_Q!O55/1000000</f>
        <v>16239.895</v>
      </c>
      <c r="L179" s="8">
        <f>Segments_Q!P55/1000000</f>
        <v>18419.473999999998</v>
      </c>
      <c r="M179" s="8">
        <f>Segments_Q!Q55/1000000</f>
        <v>19202.629000000001</v>
      </c>
      <c r="N179" s="8">
        <f>Segments_Q!R55/1000000</f>
        <v>20823.469000000001</v>
      </c>
      <c r="O179" s="8">
        <f>Segments_Q!S55/1000000</f>
        <v>22552.208999999999</v>
      </c>
      <c r="P179" s="8">
        <f>Segments_Q!T55/1000000</f>
        <v>24366.949000000001</v>
      </c>
      <c r="Q179" s="8">
        <f>Segments_Q!U55/1000000</f>
        <v>25145.514999999999</v>
      </c>
      <c r="R179" s="8">
        <f>Segments_Q!V55/1000000</f>
        <v>27015.785</v>
      </c>
      <c r="S179" s="8">
        <f>Segments_Q!W55/1000000</f>
        <v>26629.210999999999</v>
      </c>
      <c r="T179" s="8">
        <f>Segments_Q!X55/1000000</f>
        <v>27287.895</v>
      </c>
      <c r="U179" s="8">
        <f>Segments_Q!Y55/1000000</f>
        <v>25933.583999999999</v>
      </c>
      <c r="V179" s="8">
        <f>Segments_Q!Z55/1000000</f>
        <v>26461.523000000001</v>
      </c>
      <c r="W179" s="8">
        <f>Segments_Q!AA55/1000000</f>
        <v>26304.864000000001</v>
      </c>
      <c r="X179" s="8">
        <f>Segments_Q!AB55/1000000</f>
        <v>24601.413</v>
      </c>
      <c r="Y179" s="8">
        <f>Segments_Q!AC55/1000000</f>
        <v>22353.97</v>
      </c>
      <c r="Z179" s="8">
        <f>Segments_Q!AD55/1000000</f>
        <v>21493.587</v>
      </c>
      <c r="AA179" s="8">
        <f>Segments_Q!AE55/1000000</f>
        <v>22471.281999999999</v>
      </c>
      <c r="AB179" s="8">
        <f>Segments_Q!AF55/1000000</f>
        <v>21097.563999999998</v>
      </c>
      <c r="AC179" s="8">
        <f>Segments_Q!AG55/1000000</f>
        <v>21465.105</v>
      </c>
      <c r="AD179" s="8">
        <f>Segments_Q!AH55/1000000</f>
        <v>23034.819</v>
      </c>
      <c r="AE179" s="8">
        <f>Segments_Q!AI55/1000000</f>
        <v>22733.19</v>
      </c>
      <c r="AF179" s="8">
        <f>Segments_Q!AJ55/1000000</f>
        <v>19347.975999999999</v>
      </c>
      <c r="AG179" s="8">
        <f>Segments_Q!AK55/1000000</f>
        <v>13594</v>
      </c>
      <c r="AH179" s="8">
        <f>Segments_Q!AL55/1000000</f>
        <v>12493.477000000001</v>
      </c>
      <c r="AI179" s="8">
        <f>Segments_Q!AM55/1000000</f>
        <v>13244.779</v>
      </c>
      <c r="AJ179" s="8">
        <f>Segments_Q!AN55/1000000</f>
        <v>14563.513999999999</v>
      </c>
      <c r="AK179" s="8">
        <f>Segments_Q!AO55/1000000</f>
        <v>13712.745999999999</v>
      </c>
      <c r="AL179" s="8">
        <f>Segments_Q!AP55/1000000</f>
        <v>13567.502</v>
      </c>
      <c r="AM179" s="8">
        <f>Segments_Q!AQ55/1000000</f>
        <v>16358.968000000001</v>
      </c>
      <c r="AN179" s="8">
        <f>Segments_Q!AR55/1000000</f>
        <v>18666.181</v>
      </c>
      <c r="AO179" s="8">
        <f>Segments_Q!AS55/1000000</f>
        <v>14882.700999999999</v>
      </c>
      <c r="AP179" s="8">
        <f>Segments_Q!AT55/1000000</f>
        <v>22419.807000000001</v>
      </c>
      <c r="AQ179" s="8">
        <f>Segments_Q!AU55/1000000</f>
        <v>22873.436000000002</v>
      </c>
      <c r="AR179" s="8">
        <f>Segments_Q!AV55/1000000</f>
        <v>20757.629000000001</v>
      </c>
      <c r="AS179" s="8">
        <f>Segments_Q!AW55/1000000</f>
        <v>21433.896000000001</v>
      </c>
      <c r="AT179" s="8">
        <f>Segments_Q!AX55/1000000</f>
        <v>24201.721000000001</v>
      </c>
      <c r="AU179" s="8">
        <f>Segments_Q!AY55/1000000</f>
        <v>21189.350999999999</v>
      </c>
      <c r="AV179" s="8">
        <f>Segments_Q!AZ55/1000000</f>
        <v>24398.194</v>
      </c>
      <c r="AW179" s="8">
        <f>Segments_Q!BA55/1000000</f>
        <v>25601.491999999998</v>
      </c>
      <c r="AX179" s="8">
        <f>Segments_Q!BB55/1000000</f>
        <v>23574.011999999999</v>
      </c>
      <c r="AY179" s="8">
        <f>Segments_Q!BC55/1000000</f>
        <v>26359.616000000002</v>
      </c>
      <c r="AZ179" s="8">
        <f>Segments_Q!BD55/1000000</f>
        <v>27578.632000000001</v>
      </c>
      <c r="BA179" s="8">
        <f>Segments_Q!BE55/1000000</f>
        <v>27243.848000000002</v>
      </c>
      <c r="BB179" s="8" t="e">
        <f>Segments_Q!BF55/1000000</f>
        <v>#N/A</v>
      </c>
      <c r="BC179" s="8">
        <f>Segments_Q!BG55/1000000</f>
        <v>31821.526999999998</v>
      </c>
      <c r="BD179" s="8">
        <f>Segments_Q!BH55/1000000</f>
        <v>35339.718000000001</v>
      </c>
      <c r="BE179" s="8">
        <f>Segments_Q!BI55/1000000</f>
        <v>36407.436999999998</v>
      </c>
      <c r="BF179" s="8">
        <f>Segments_Q!BJ55/1000000</f>
        <v>37305.491999999998</v>
      </c>
      <c r="BG179" s="8">
        <f>Segments_Q!BK55/1000000</f>
        <v>40669.514000000003</v>
      </c>
      <c r="BH179" s="8">
        <f>Segments_Q!BL55/1000000</f>
        <v>0</v>
      </c>
      <c r="BI179" s="8">
        <f>Segments_Q!BM55/1000000</f>
        <v>0</v>
      </c>
      <c r="BJ179" s="8">
        <f>Segments_Q!BN55/1000000</f>
        <v>0</v>
      </c>
      <c r="BK179" s="8">
        <f>Segments_Q!BO55/1000000</f>
        <v>0</v>
      </c>
      <c r="BL179" s="8">
        <f>Segments_Q!BP55/1000000</f>
        <v>0</v>
      </c>
      <c r="BM179" s="8">
        <f>Segments_Q!BQ55/1000000</f>
        <v>0</v>
      </c>
      <c r="BN179" s="8">
        <f>Segments_Q!BR55/1000000</f>
        <v>0</v>
      </c>
      <c r="BO179" s="8">
        <f>Segments_Q!BS55/1000000</f>
        <v>0</v>
      </c>
      <c r="BP179" s="8">
        <f>Segments_Q!BT55/1000000</f>
        <v>0</v>
      </c>
      <c r="BQ179" s="8">
        <f>Segments_Q!BU55/1000000</f>
        <v>0</v>
      </c>
      <c r="BR179" s="8">
        <f>Segments_Q!BV55/1000000</f>
        <v>0</v>
      </c>
      <c r="BS179" s="8">
        <f>Segments_Q!BW55/1000000</f>
        <v>0</v>
      </c>
      <c r="BT179" s="8">
        <f>Segments_Q!BX55/1000000</f>
        <v>0</v>
      </c>
      <c r="BU179" s="8">
        <f>Segments_Q!BY55/1000000</f>
        <v>0</v>
      </c>
      <c r="BV179" s="8">
        <f>Segments_Q!BZ55/1000000</f>
        <v>0</v>
      </c>
      <c r="BW179" s="8">
        <f>Segments_Q!CA55/1000000</f>
        <v>0</v>
      </c>
      <c r="BX179" s="8">
        <f>Segments_Q!CB55/1000000</f>
        <v>0</v>
      </c>
      <c r="BY179" s="8">
        <f>Segments_Q!CC55/1000000</f>
        <v>0</v>
      </c>
      <c r="BZ179" s="8">
        <f>Segments_Q!CD55/1000000</f>
        <v>0</v>
      </c>
      <c r="CA179" s="8">
        <f>Segments_Q!CE55/1000000</f>
        <v>0</v>
      </c>
    </row>
    <row r="180" spans="1:79" x14ac:dyDescent="0.35">
      <c r="A180" s="6" t="str">
        <f t="shared" si="22"/>
        <v>Aljazira</v>
      </c>
      <c r="B180" s="6" t="str">
        <f>VLOOKUP(A180,References!$A$2:$B$11,2,FALSE)</f>
        <v>BJAZ AB Equity</v>
      </c>
      <c r="C180" s="6" t="str">
        <f t="shared" si="24"/>
        <v>Retained Earnings</v>
      </c>
      <c r="D180" s="6" t="s">
        <v>131</v>
      </c>
      <c r="E180" s="8" t="str">
        <f>_xll.BDH($B180,$D180,"CQ1 2010","","Dir=H","Per=Q","Days=A","Dts=H")</f>
        <v>#N/A Connection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</row>
    <row r="181" spans="1:79" x14ac:dyDescent="0.35">
      <c r="A181" s="7" t="str">
        <f t="shared" si="22"/>
        <v>Aljazira</v>
      </c>
      <c r="B181" s="7" t="str">
        <f>VLOOKUP(A181,References!$A$2:$B$11,2,FALSE)</f>
        <v>BJAZ AB Equity</v>
      </c>
      <c r="C181" s="6" t="str">
        <f t="shared" si="24"/>
        <v>Total Equity</v>
      </c>
      <c r="D181" s="7" t="s">
        <v>132</v>
      </c>
      <c r="E181" s="11" t="str">
        <f>_xll.BDH($B181,$D181,"CQ1 2010","","Dir=H","Per=Q","Days=A","Dts=H")</f>
        <v>#N/A Connection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</row>
    <row r="182" spans="1:79" x14ac:dyDescent="0.35">
      <c r="A182" s="9" t="s">
        <v>23</v>
      </c>
      <c r="B182" s="9" t="str">
        <f>VLOOKUP(A182,References!$A$2:$B$11,2,FALSE)</f>
        <v>ALBI AB Equity</v>
      </c>
      <c r="C182" s="9" t="str">
        <f t="shared" ref="C182:C189" si="25">C162</f>
        <v>Cash and Cash Equivalents</v>
      </c>
      <c r="D182" s="9" t="s">
        <v>117</v>
      </c>
      <c r="E182" s="8" t="str">
        <f>_xll.BDH($B182,$D182,"CQ1 2010","","Dir=H","Per=Q","Days=A","Dts=H")</f>
        <v>#N/A Connection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</row>
    <row r="183" spans="1:79" x14ac:dyDescent="0.35">
      <c r="A183" s="9" t="str">
        <f>A182</f>
        <v>Albilad</v>
      </c>
      <c r="B183" s="9" t="str">
        <f>VLOOKUP(A183,References!$A$2:$B$11,2,FALSE)</f>
        <v>ALBI AB Equity</v>
      </c>
      <c r="C183" s="9" t="str">
        <f t="shared" si="25"/>
        <v>ST And LT Investments</v>
      </c>
      <c r="D183" s="9" t="s">
        <v>118</v>
      </c>
      <c r="E183" s="8" t="str">
        <f>_xll.BDH($B183,$D183,"CQ1 2010","","Dir=H","Per=Q","Days=A","Dts=H")</f>
        <v>#N/A Connection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</row>
    <row r="184" spans="1:79" x14ac:dyDescent="0.35">
      <c r="A184" s="9" t="str">
        <f t="shared" ref="A184:A201" si="26">A183</f>
        <v>Albilad</v>
      </c>
      <c r="B184" s="9" t="str">
        <f>VLOOKUP(A184,References!$A$2:$B$11,2,FALSE)</f>
        <v>ALBI AB Equity</v>
      </c>
      <c r="C184" s="9" t="str">
        <f t="shared" si="25"/>
        <v>Total Commercial Loans</v>
      </c>
      <c r="D184" s="9" t="s">
        <v>119</v>
      </c>
      <c r="E184" s="8" t="str">
        <f>_xll.BDH($B184,$D184,"CQ1 2010","","Dir=H","Per=Q","Days=A","Dts=H")</f>
        <v>#N/A Connection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</row>
    <row r="185" spans="1:79" x14ac:dyDescent="0.35">
      <c r="A185" s="9" t="str">
        <f t="shared" si="26"/>
        <v>Albilad</v>
      </c>
      <c r="B185" s="9" t="str">
        <f>VLOOKUP(A185,References!$A$2:$B$11,2,FALSE)</f>
        <v>ALBI AB Equity</v>
      </c>
      <c r="C185" s="9" t="str">
        <f t="shared" si="25"/>
        <v>Total Consumer Loans</v>
      </c>
      <c r="D185" s="9" t="s">
        <v>120</v>
      </c>
      <c r="E185" s="8" t="str">
        <f>_xll.BDH($B185,$D185,"CQ1 2010","","Dir=H","Per=Q","Days=A","Dts=H")</f>
        <v>#N/A Connection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</row>
    <row r="186" spans="1:79" x14ac:dyDescent="0.35">
      <c r="A186" s="9" t="str">
        <f t="shared" si="26"/>
        <v>Albilad</v>
      </c>
      <c r="B186" s="9" t="str">
        <f>VLOOKUP(A186,References!$A$2:$B$11,2,FALSE)</f>
        <v>ALBI AB Equity</v>
      </c>
      <c r="C186" s="9" t="str">
        <f t="shared" si="25"/>
        <v>Total Loans</v>
      </c>
      <c r="D186" s="9" t="s">
        <v>121</v>
      </c>
      <c r="E186" s="8" t="str">
        <f>_xll.BDH($B186,$D186,"CQ1 2010","","Dir=H","Per=Q","Days=A","Dts=H")</f>
        <v>#N/A Connection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</row>
    <row r="187" spans="1:79" x14ac:dyDescent="0.35">
      <c r="A187" s="9" t="str">
        <f t="shared" si="26"/>
        <v>Albilad</v>
      </c>
      <c r="B187" s="9" t="str">
        <f>VLOOKUP(A187,References!$A$2:$B$11,2,FALSE)</f>
        <v>ALBI AB Equity</v>
      </c>
      <c r="C187" s="9" t="str">
        <f t="shared" si="25"/>
        <v>Reserve for Loan Losses</v>
      </c>
      <c r="D187" s="9" t="s">
        <v>122</v>
      </c>
      <c r="E187" s="8" t="str">
        <f>_xll.BDH($B187,$D187,"CQ1 2010","","Dir=H","Per=Q","Days=A","Dts=H")</f>
        <v>#N/A Connection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</row>
    <row r="188" spans="1:79" x14ac:dyDescent="0.35">
      <c r="A188" s="9" t="str">
        <f t="shared" si="26"/>
        <v>Albilad</v>
      </c>
      <c r="B188" s="9" t="str">
        <f>VLOOKUP(A188,References!$A$2:$B$11,2,FALSE)</f>
        <v>ALBI AB Equity</v>
      </c>
      <c r="C188" s="9" t="str">
        <f t="shared" si="25"/>
        <v>Net Loans</v>
      </c>
      <c r="D188" s="9" t="s">
        <v>123</v>
      </c>
      <c r="E188" s="8" t="str">
        <f>_xll.BDH($B188,$D188,"CQ1 2010","","Dir=H","Per=Q","Days=A","Dts=H")</f>
        <v>#N/A Connection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</row>
    <row r="189" spans="1:79" x14ac:dyDescent="0.35">
      <c r="A189" s="9" t="str">
        <f t="shared" si="26"/>
        <v>Albilad</v>
      </c>
      <c r="B189" s="9" t="str">
        <f>VLOOKUP(A189,References!$A$2:$B$11,2,FALSE)</f>
        <v>ALBI AB Equity</v>
      </c>
      <c r="C189" s="9" t="str">
        <f t="shared" si="25"/>
        <v>Total Assets</v>
      </c>
      <c r="D189" s="9" t="s">
        <v>124</v>
      </c>
      <c r="E189" s="8" t="str">
        <f>_xll.BDH($B189,$D189,"CQ1 2010","","Dir=H","Per=Q","Days=A","Dts=H")</f>
        <v>#N/A Connection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</row>
    <row r="190" spans="1:79" x14ac:dyDescent="0.35">
      <c r="A190" s="9" t="str">
        <f t="shared" si="26"/>
        <v>Albilad</v>
      </c>
      <c r="B190" s="9"/>
      <c r="C190" s="24" t="str">
        <f t="shared" ref="C190:C191" si="27">C170</f>
        <v>Retail Assets</v>
      </c>
      <c r="D190" s="24"/>
      <c r="E190" s="25">
        <f>Segments_Q!I58/1000000</f>
        <v>4483.5209999999997</v>
      </c>
      <c r="F190" s="25">
        <f>Segments_Q!J58/1000000</f>
        <v>5698.4859999999999</v>
      </c>
      <c r="G190" s="25">
        <f>Segments_Q!K58/1000000</f>
        <v>5816.5659999999998</v>
      </c>
      <c r="H190" s="25">
        <f>Segments_Q!L58/1000000</f>
        <v>6194.8159999999998</v>
      </c>
      <c r="I190" s="25">
        <f>Segments_Q!M58/1000000</f>
        <v>6059.0590000000002</v>
      </c>
      <c r="J190" s="25">
        <f>Segments_Q!N58/1000000</f>
        <v>6995.9390000000003</v>
      </c>
      <c r="K190" s="25">
        <f>Segments_Q!O58/1000000</f>
        <v>7230.7610000000004</v>
      </c>
      <c r="L190" s="25">
        <f>Segments_Q!P58/1000000</f>
        <v>7507.8190000000004</v>
      </c>
      <c r="M190" s="25">
        <f>Segments_Q!Q58/1000000</f>
        <v>7871.3209999999999</v>
      </c>
      <c r="N190" s="25">
        <f>Segments_Q!R58/1000000</f>
        <v>8769.6990000000005</v>
      </c>
      <c r="O190" s="25">
        <f>Segments_Q!S58/1000000</f>
        <v>9325.5490000000009</v>
      </c>
      <c r="P190" s="25">
        <f>Segments_Q!T58/1000000</f>
        <v>9780.4979999999996</v>
      </c>
      <c r="Q190" s="25">
        <f>Segments_Q!U58/1000000</f>
        <v>10701.624</v>
      </c>
      <c r="R190" s="25">
        <f>Segments_Q!V58/1000000</f>
        <v>11221.264999999999</v>
      </c>
      <c r="S190" s="25">
        <f>Segments_Q!W58/1000000</f>
        <v>11598.956</v>
      </c>
      <c r="T190" s="25">
        <f>Segments_Q!X58/1000000</f>
        <v>12229.036</v>
      </c>
      <c r="U190" s="25">
        <f>Segments_Q!Y58/1000000</f>
        <v>12912.1</v>
      </c>
      <c r="V190" s="25">
        <f>Segments_Q!Z58/1000000</f>
        <v>13488.217000000001</v>
      </c>
      <c r="W190" s="25">
        <f>Segments_Q!AA58/1000000</f>
        <v>13838.053</v>
      </c>
      <c r="X190" s="25">
        <f>Segments_Q!AB58/1000000</f>
        <v>13141.895</v>
      </c>
      <c r="Y190" s="25">
        <f>Segments_Q!AC58/1000000</f>
        <v>14105.029</v>
      </c>
      <c r="Z190" s="25">
        <f>Segments_Q!AD58/1000000</f>
        <v>15324.703</v>
      </c>
      <c r="AA190" s="25">
        <f>Segments_Q!AE58/1000000</f>
        <v>15604.164000000001</v>
      </c>
      <c r="AB190" s="25">
        <f>Segments_Q!AF58/1000000</f>
        <v>15818.492</v>
      </c>
      <c r="AC190" s="25">
        <f>Segments_Q!AG58/1000000</f>
        <v>16971.585999999999</v>
      </c>
      <c r="AD190" s="25">
        <f>Segments_Q!AH58/1000000</f>
        <v>17932.332999999999</v>
      </c>
      <c r="AE190" s="25">
        <f>Segments_Q!AI58/1000000</f>
        <v>18077.968000000001</v>
      </c>
      <c r="AF190" s="25">
        <f>Segments_Q!AJ58/1000000</f>
        <v>18343.093000000001</v>
      </c>
      <c r="AG190" s="25">
        <f>Segments_Q!AK58/1000000</f>
        <v>16355.996999999999</v>
      </c>
      <c r="AH190" s="25">
        <f>Segments_Q!AL58/1000000</f>
        <v>17302.664000000001</v>
      </c>
      <c r="AI190" s="25">
        <f>Segments_Q!AM58/1000000</f>
        <v>17813.41</v>
      </c>
      <c r="AJ190" s="25">
        <f>Segments_Q!AN58/1000000</f>
        <v>19226.563999999998</v>
      </c>
      <c r="AK190" s="25">
        <f>Segments_Q!AO58/1000000</f>
        <v>20924.191999999999</v>
      </c>
      <c r="AL190" s="25">
        <f>Segments_Q!AP58/1000000</f>
        <v>24647.581999999999</v>
      </c>
      <c r="AM190" s="25">
        <f>Segments_Q!AQ58/1000000</f>
        <v>26512.061000000002</v>
      </c>
      <c r="AN190" s="25">
        <f>Segments_Q!AR58/1000000</f>
        <v>28182.812000000002</v>
      </c>
      <c r="AO190" s="25">
        <f>Segments_Q!AS58/1000000</f>
        <v>30840.514999999999</v>
      </c>
      <c r="AP190" s="25">
        <f>Segments_Q!AT58/1000000</f>
        <v>32494.096000000001</v>
      </c>
      <c r="AQ190" s="25">
        <f>Segments_Q!AU58/1000000</f>
        <v>34511.953999999998</v>
      </c>
      <c r="AR190" s="25">
        <f>Segments_Q!AV58/1000000</f>
        <v>35937.1</v>
      </c>
      <c r="AS190" s="25">
        <f>Segments_Q!AW58/1000000</f>
        <v>37772.089999999997</v>
      </c>
      <c r="AT190" s="25">
        <f>Segments_Q!AX58/1000000</f>
        <v>39535.910000000003</v>
      </c>
      <c r="AU190" s="25">
        <f>Segments_Q!AY58/1000000</f>
        <v>41433.31</v>
      </c>
      <c r="AV190" s="25">
        <f>Segments_Q!AZ58/1000000</f>
        <v>43684.277000000002</v>
      </c>
      <c r="AW190" s="25">
        <f>Segments_Q!BA58/1000000</f>
        <v>46568.23</v>
      </c>
      <c r="AX190" s="25">
        <f>Segments_Q!BB58/1000000</f>
        <v>47032.209000000003</v>
      </c>
      <c r="AY190" s="25">
        <f>Segments_Q!BC58/1000000</f>
        <v>49351.205999999998</v>
      </c>
      <c r="AZ190" s="25">
        <f>Segments_Q!BD58/1000000</f>
        <v>50918.04</v>
      </c>
      <c r="BA190" s="25">
        <f>Segments_Q!BE58/1000000</f>
        <v>52099.803</v>
      </c>
      <c r="BB190" s="25">
        <f>Segments_Q!BF58/1000000</f>
        <v>53413.552000000003</v>
      </c>
      <c r="BC190" s="25">
        <f>Segments_Q!BG58/1000000</f>
        <v>55583.720999999998</v>
      </c>
      <c r="BD190" s="25">
        <f>Segments_Q!BH58/1000000</f>
        <v>58022.131000000001</v>
      </c>
      <c r="BE190" s="25">
        <f>Segments_Q!BI58/1000000</f>
        <v>57319.06</v>
      </c>
      <c r="BF190" s="25">
        <f>Segments_Q!BJ58/1000000</f>
        <v>57835.917000000001</v>
      </c>
      <c r="BG190" s="25">
        <f>Segments_Q!BK58/1000000</f>
        <v>59033.201000000001</v>
      </c>
      <c r="BH190" s="25">
        <f>Segments_Q!BL58/1000000</f>
        <v>0</v>
      </c>
      <c r="BI190" s="25">
        <f>Segments_Q!BM58/1000000</f>
        <v>0</v>
      </c>
      <c r="BJ190" s="25">
        <f>Segments_Q!BN58/1000000</f>
        <v>0</v>
      </c>
      <c r="BK190" s="25">
        <f>Segments_Q!BO58/1000000</f>
        <v>0</v>
      </c>
      <c r="BL190" s="25">
        <f>Segments_Q!BP58/1000000</f>
        <v>0</v>
      </c>
      <c r="BM190" s="25">
        <f>Segments_Q!BQ58/1000000</f>
        <v>0</v>
      </c>
      <c r="BN190" s="25">
        <f>Segments_Q!BR58/1000000</f>
        <v>0</v>
      </c>
      <c r="BO190" s="25">
        <f>Segments_Q!BS58/1000000</f>
        <v>0</v>
      </c>
      <c r="BP190" s="25">
        <f>Segments_Q!BT58/1000000</f>
        <v>0</v>
      </c>
      <c r="BQ190" s="25">
        <f>Segments_Q!BU58/1000000</f>
        <v>0</v>
      </c>
      <c r="BR190" s="25">
        <f>Segments_Q!BV58/1000000</f>
        <v>0</v>
      </c>
      <c r="BS190" s="25">
        <f>Segments_Q!BW58/1000000</f>
        <v>0</v>
      </c>
      <c r="BT190" s="25">
        <f>Segments_Q!BX58/1000000</f>
        <v>0</v>
      </c>
      <c r="BU190" s="25">
        <f>Segments_Q!BY58/1000000</f>
        <v>0</v>
      </c>
      <c r="BV190" s="25">
        <f>Segments_Q!BZ58/1000000</f>
        <v>0</v>
      </c>
      <c r="BW190" s="25">
        <f>Segments_Q!CA58/1000000</f>
        <v>0</v>
      </c>
      <c r="BX190" s="25">
        <f>Segments_Q!CB58/1000000</f>
        <v>0</v>
      </c>
      <c r="BY190" s="25">
        <f>Segments_Q!CC58/1000000</f>
        <v>0</v>
      </c>
      <c r="BZ190" s="25">
        <f>Segments_Q!CD58/1000000</f>
        <v>0</v>
      </c>
      <c r="CA190" s="25">
        <f>Segments_Q!CE58/1000000</f>
        <v>0</v>
      </c>
    </row>
    <row r="191" spans="1:79" x14ac:dyDescent="0.35">
      <c r="A191" s="9" t="str">
        <f t="shared" si="26"/>
        <v>Albilad</v>
      </c>
      <c r="B191" s="9"/>
      <c r="C191" s="24" t="str">
        <f t="shared" si="27"/>
        <v>Wholesale Assets</v>
      </c>
      <c r="D191" s="24"/>
      <c r="E191" s="25">
        <f>Segments_Q!I59/1000000</f>
        <v>8157.1229999999996</v>
      </c>
      <c r="F191" s="25">
        <f>Segments_Q!J59/1000000</f>
        <v>7938.3280000000004</v>
      </c>
      <c r="G191" s="25">
        <f>Segments_Q!K59/1000000</f>
        <v>7648.7030000000004</v>
      </c>
      <c r="H191" s="25">
        <f>Segments_Q!L59/1000000</f>
        <v>8047.0320000000002</v>
      </c>
      <c r="I191" s="25">
        <f>Segments_Q!M59/1000000</f>
        <v>7778.6080000000002</v>
      </c>
      <c r="J191" s="25">
        <f>Segments_Q!N59/1000000</f>
        <v>8273.6820000000007</v>
      </c>
      <c r="K191" s="25">
        <f>Segments_Q!O59/1000000</f>
        <v>8151.027</v>
      </c>
      <c r="L191" s="25">
        <f>Segments_Q!P59/1000000</f>
        <v>9832.5030000000006</v>
      </c>
      <c r="M191" s="25">
        <f>Segments_Q!Q59/1000000</f>
        <v>10461.831</v>
      </c>
      <c r="N191" s="25">
        <f>Segments_Q!R59/1000000</f>
        <v>10962.413</v>
      </c>
      <c r="O191" s="25">
        <f>Segments_Q!S59/1000000</f>
        <v>11760.713</v>
      </c>
      <c r="P191" s="25">
        <f>Segments_Q!T59/1000000</f>
        <v>11572.55</v>
      </c>
      <c r="Q191" s="25">
        <f>Segments_Q!U59/1000000</f>
        <v>11274.159</v>
      </c>
      <c r="R191" s="25">
        <f>Segments_Q!V59/1000000</f>
        <v>12705.648999999999</v>
      </c>
      <c r="S191" s="25">
        <f>Segments_Q!W59/1000000</f>
        <v>13181.929</v>
      </c>
      <c r="T191" s="25">
        <f>Segments_Q!X59/1000000</f>
        <v>14777.653</v>
      </c>
      <c r="U191" s="25">
        <f>Segments_Q!Y59/1000000</f>
        <v>15336.995000000001</v>
      </c>
      <c r="V191" s="25">
        <f>Segments_Q!Z59/1000000</f>
        <v>17727.741000000002</v>
      </c>
      <c r="W191" s="25">
        <f>Segments_Q!AA59/1000000</f>
        <v>18327.810000000001</v>
      </c>
      <c r="X191" s="25">
        <f>Segments_Q!AB59/1000000</f>
        <v>19234.995999999999</v>
      </c>
      <c r="Y191" s="25">
        <f>Segments_Q!AC59/1000000</f>
        <v>19293.098999999998</v>
      </c>
      <c r="Z191" s="25">
        <f>Segments_Q!AD59/1000000</f>
        <v>20808.651999999998</v>
      </c>
      <c r="AA191" s="25">
        <f>Segments_Q!AE59/1000000</f>
        <v>21273.082999999999</v>
      </c>
      <c r="AB191" s="25">
        <f>Segments_Q!AF59/1000000</f>
        <v>22793.026999999998</v>
      </c>
      <c r="AC191" s="25">
        <f>Segments_Q!AG59/1000000</f>
        <v>24575.949000000001</v>
      </c>
      <c r="AD191" s="25">
        <f>Segments_Q!AH59/1000000</f>
        <v>23338.825000000001</v>
      </c>
      <c r="AE191" s="25">
        <f>Segments_Q!AI59/1000000</f>
        <v>23197.202000000001</v>
      </c>
      <c r="AF191" s="25">
        <f>Segments_Q!AJ59/1000000</f>
        <v>22537.142</v>
      </c>
      <c r="AG191" s="25">
        <f>Segments_Q!AK59/1000000</f>
        <v>24516.782999999999</v>
      </c>
      <c r="AH191" s="25">
        <f>Segments_Q!AL59/1000000</f>
        <v>25793.745999999999</v>
      </c>
      <c r="AI191" s="25">
        <f>Segments_Q!AM59/1000000</f>
        <v>25375.09</v>
      </c>
      <c r="AJ191" s="25">
        <f>Segments_Q!AN59/1000000</f>
        <v>25567.342000000001</v>
      </c>
      <c r="AK191" s="25">
        <f>Segments_Q!AO59/1000000</f>
        <v>26997.442999999999</v>
      </c>
      <c r="AL191" s="25">
        <f>Segments_Q!AP59/1000000</f>
        <v>26647.669000000002</v>
      </c>
      <c r="AM191" s="25">
        <f>Segments_Q!AQ59/1000000</f>
        <v>27274.045999999998</v>
      </c>
      <c r="AN191" s="25">
        <f>Segments_Q!AR59/1000000</f>
        <v>27273.496999999999</v>
      </c>
      <c r="AO191" s="25">
        <f>Segments_Q!AS59/1000000</f>
        <v>26734.32</v>
      </c>
      <c r="AP191" s="25">
        <f>Segments_Q!AT59/1000000</f>
        <v>27630.963</v>
      </c>
      <c r="AQ191" s="25">
        <f>Segments_Q!AU59/1000000</f>
        <v>28993.641</v>
      </c>
      <c r="AR191" s="25">
        <f>Segments_Q!AV59/1000000</f>
        <v>30644.541000000001</v>
      </c>
      <c r="AS191" s="25">
        <f>Segments_Q!AW59/1000000</f>
        <v>31946.620999999999</v>
      </c>
      <c r="AT191" s="25">
        <f>Segments_Q!AX59/1000000</f>
        <v>32360.962</v>
      </c>
      <c r="AU191" s="25">
        <f>Segments_Q!AY59/1000000</f>
        <v>33376.629000000001</v>
      </c>
      <c r="AV191" s="25">
        <f>Segments_Q!AZ59/1000000</f>
        <v>33586.851000000002</v>
      </c>
      <c r="AW191" s="25">
        <f>Segments_Q!BA59/1000000</f>
        <v>36318.985000000001</v>
      </c>
      <c r="AX191" s="25">
        <f>Segments_Q!BB59/1000000</f>
        <v>39245.190999999999</v>
      </c>
      <c r="AY191" s="25">
        <f>Segments_Q!BC59/1000000</f>
        <v>39724.249000000003</v>
      </c>
      <c r="AZ191" s="25">
        <f>Segments_Q!BD59/1000000</f>
        <v>38374.069000000003</v>
      </c>
      <c r="BA191" s="25">
        <f>Segments_Q!BE59/1000000</f>
        <v>42376.877</v>
      </c>
      <c r="BB191" s="25">
        <f>Segments_Q!BF59/1000000</f>
        <v>46437.02</v>
      </c>
      <c r="BC191" s="25">
        <f>Segments_Q!BG59/1000000</f>
        <v>46344.250999999997</v>
      </c>
      <c r="BD191" s="25">
        <f>Segments_Q!BH59/1000000</f>
        <v>44450.264000000003</v>
      </c>
      <c r="BE191" s="25">
        <f>Segments_Q!BI59/1000000</f>
        <v>48375.464</v>
      </c>
      <c r="BF191" s="25">
        <f>Segments_Q!BJ59/1000000</f>
        <v>50748.228999999999</v>
      </c>
      <c r="BG191" s="25">
        <f>Segments_Q!BK59/1000000</f>
        <v>52199.267</v>
      </c>
      <c r="BH191" s="25">
        <f>Segments_Q!BL59/1000000</f>
        <v>0</v>
      </c>
      <c r="BI191" s="25">
        <f>Segments_Q!BM59/1000000</f>
        <v>0</v>
      </c>
      <c r="BJ191" s="25">
        <f>Segments_Q!BN59/1000000</f>
        <v>0</v>
      </c>
      <c r="BK191" s="25">
        <f>Segments_Q!BO59/1000000</f>
        <v>0</v>
      </c>
      <c r="BL191" s="25">
        <f>Segments_Q!BP59/1000000</f>
        <v>0</v>
      </c>
      <c r="BM191" s="25">
        <f>Segments_Q!BQ59/1000000</f>
        <v>0</v>
      </c>
      <c r="BN191" s="25">
        <f>Segments_Q!BR59/1000000</f>
        <v>0</v>
      </c>
      <c r="BO191" s="25">
        <f>Segments_Q!BS59/1000000</f>
        <v>0</v>
      </c>
      <c r="BP191" s="25">
        <f>Segments_Q!BT59/1000000</f>
        <v>0</v>
      </c>
      <c r="BQ191" s="25">
        <f>Segments_Q!BU59/1000000</f>
        <v>0</v>
      </c>
      <c r="BR191" s="25">
        <f>Segments_Q!BV59/1000000</f>
        <v>0</v>
      </c>
      <c r="BS191" s="25">
        <f>Segments_Q!BW59/1000000</f>
        <v>0</v>
      </c>
      <c r="BT191" s="25">
        <f>Segments_Q!BX59/1000000</f>
        <v>0</v>
      </c>
      <c r="BU191" s="25">
        <f>Segments_Q!BY59/1000000</f>
        <v>0</v>
      </c>
      <c r="BV191" s="25">
        <f>Segments_Q!BZ59/1000000</f>
        <v>0</v>
      </c>
      <c r="BW191" s="25">
        <f>Segments_Q!CA59/1000000</f>
        <v>0</v>
      </c>
      <c r="BX191" s="25">
        <f>Segments_Q!CB59/1000000</f>
        <v>0</v>
      </c>
      <c r="BY191" s="25">
        <f>Segments_Q!CC59/1000000</f>
        <v>0</v>
      </c>
      <c r="BZ191" s="25">
        <f>Segments_Q!CD59/1000000</f>
        <v>0</v>
      </c>
      <c r="CA191" s="25">
        <f>Segments_Q!CE59/1000000</f>
        <v>0</v>
      </c>
    </row>
    <row r="192" spans="1:79" x14ac:dyDescent="0.35">
      <c r="A192" s="9" t="str">
        <f t="shared" si="26"/>
        <v>Albilad</v>
      </c>
      <c r="B192" s="9" t="str">
        <f>VLOOKUP(A192,References!$A$2:$B$11,2,FALSE)</f>
        <v>ALBI AB Equity</v>
      </c>
      <c r="C192" s="9" t="str">
        <f t="shared" ref="C192:C201" si="28">C172</f>
        <v>NCBDs</v>
      </c>
      <c r="D192" s="9" t="s">
        <v>125</v>
      </c>
      <c r="E192" s="8" t="str">
        <f>_xll.BDH($B192,$D192,"CQ1 2010","","Dir=H","Per=Q","Days=A","Dts=H")</f>
        <v>#N/A Connection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</row>
    <row r="193" spans="1:79" x14ac:dyDescent="0.35">
      <c r="A193" s="9" t="str">
        <f t="shared" si="26"/>
        <v>Albilad</v>
      </c>
      <c r="B193" s="9" t="str">
        <f>VLOOKUP(A193,References!$A$2:$B$11,2,FALSE)</f>
        <v>ALBI AB Equity</v>
      </c>
      <c r="C193" s="9" t="str">
        <f t="shared" si="28"/>
        <v>CBDs</v>
      </c>
      <c r="D193" s="9" t="s">
        <v>126</v>
      </c>
      <c r="E193" s="8" t="str">
        <f>_xll.BDH($B193,$D193,"CQ1 2010","","Dir=H","Per=Q","Days=A","Dts=H")</f>
        <v>#N/A Connection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</row>
    <row r="194" spans="1:79" x14ac:dyDescent="0.35">
      <c r="A194" s="9" t="str">
        <f t="shared" si="26"/>
        <v>Albilad</v>
      </c>
      <c r="B194" s="9" t="str">
        <f>VLOOKUP(A194,References!$A$2:$B$11,2,FALSE)</f>
        <v>ALBI AB Equity</v>
      </c>
      <c r="C194" s="9" t="str">
        <f t="shared" si="28"/>
        <v>Total Deposits</v>
      </c>
      <c r="D194" s="9" t="s">
        <v>127</v>
      </c>
      <c r="E194" s="8" t="str">
        <f>_xll.BDH($B194,$D194,"CQ1 2010","","Dir=H","Per=Q","Days=A","Dts=H")</f>
        <v>#N/A Connection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</row>
    <row r="195" spans="1:79" x14ac:dyDescent="0.35">
      <c r="A195" s="9" t="str">
        <f t="shared" si="26"/>
        <v>Albilad</v>
      </c>
      <c r="B195" s="9" t="str">
        <f>VLOOKUP(A195,References!$A$2:$B$11,2,FALSE)</f>
        <v>ALBI AB Equity</v>
      </c>
      <c r="C195" s="9" t="str">
        <f t="shared" si="28"/>
        <v>Short Term Debt</v>
      </c>
      <c r="D195" s="9" t="s">
        <v>128</v>
      </c>
      <c r="E195" s="8" t="str">
        <f>_xll.BDH($B195,$D195,"CQ1 2010","","Dir=H","Per=Q","Days=A","Dts=H")</f>
        <v>#N/A Connection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</row>
    <row r="196" spans="1:79" x14ac:dyDescent="0.35">
      <c r="A196" s="9" t="str">
        <f t="shared" si="26"/>
        <v>Albilad</v>
      </c>
      <c r="B196" s="9" t="str">
        <f>VLOOKUP(A196,References!$A$2:$B$11,2,FALSE)</f>
        <v>ALBI AB Equity</v>
      </c>
      <c r="C196" s="9" t="str">
        <f t="shared" si="28"/>
        <v>Long Term Debt</v>
      </c>
      <c r="D196" s="9" t="s">
        <v>129</v>
      </c>
      <c r="E196" s="8" t="str">
        <f>_xll.BDH($B196,$D196,"CQ1 2010","","Dir=H","Per=Q","Days=A","Dts=H")</f>
        <v>#N/A Connection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</row>
    <row r="197" spans="1:79" x14ac:dyDescent="0.35">
      <c r="A197" s="9" t="str">
        <f t="shared" si="26"/>
        <v>Albilad</v>
      </c>
      <c r="B197" s="9" t="str">
        <f>VLOOKUP(A197,References!$A$2:$B$11,2,FALSE)</f>
        <v>ALBI AB Equity</v>
      </c>
      <c r="C197" s="9" t="str">
        <f t="shared" si="28"/>
        <v>Total Liabilities</v>
      </c>
      <c r="D197" s="9" t="s">
        <v>130</v>
      </c>
      <c r="E197" s="8" t="str">
        <f>_xll.BDH($B197,$D197,"CQ1 2010","","Dir=H","Per=Q","Days=A","Dts=H")</f>
        <v>#N/A Connection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</row>
    <row r="198" spans="1:79" x14ac:dyDescent="0.35">
      <c r="A198" s="9" t="str">
        <f t="shared" si="26"/>
        <v>Albilad</v>
      </c>
      <c r="B198" s="9"/>
      <c r="C198" s="24" t="str">
        <f t="shared" si="28"/>
        <v xml:space="preserve">Retail Liabilities </v>
      </c>
      <c r="D198" s="24"/>
      <c r="E198" s="25">
        <f>Segments_Q!I60/1000000</f>
        <v>9703.9869999999992</v>
      </c>
      <c r="F198" s="25">
        <f>Segments_Q!J60/1000000</f>
        <v>10842.429</v>
      </c>
      <c r="G198" s="25">
        <f>Segments_Q!K60/1000000</f>
        <v>10055.321</v>
      </c>
      <c r="H198" s="25">
        <f>Segments_Q!L60/1000000</f>
        <v>11867.061</v>
      </c>
      <c r="I198" s="25">
        <f>Segments_Q!M60/1000000</f>
        <v>12402.880999999999</v>
      </c>
      <c r="J198" s="25">
        <f>Segments_Q!N60/1000000</f>
        <v>12535.712</v>
      </c>
      <c r="K198" s="25">
        <f>Segments_Q!O60/1000000</f>
        <v>13318.79</v>
      </c>
      <c r="L198" s="25">
        <f>Segments_Q!P60/1000000</f>
        <v>14094.315000000001</v>
      </c>
      <c r="M198" s="25">
        <f>Segments_Q!Q60/1000000</f>
        <v>15585.295</v>
      </c>
      <c r="N198" s="25">
        <f>Segments_Q!R60/1000000</f>
        <v>15785.118</v>
      </c>
      <c r="O198" s="25">
        <f>Segments_Q!S60/1000000</f>
        <v>16044.654</v>
      </c>
      <c r="P198" s="25">
        <f>Segments_Q!T60/1000000</f>
        <v>16498.105</v>
      </c>
      <c r="Q198" s="25">
        <f>Segments_Q!U60/1000000</f>
        <v>17422.516</v>
      </c>
      <c r="R198" s="25">
        <f>Segments_Q!V60/1000000</f>
        <v>17892.800999999999</v>
      </c>
      <c r="S198" s="25">
        <f>Segments_Q!W60/1000000</f>
        <v>17655.995999999999</v>
      </c>
      <c r="T198" s="25">
        <f>Segments_Q!X60/1000000</f>
        <v>19067.695</v>
      </c>
      <c r="U198" s="25">
        <f>Segments_Q!Y60/1000000</f>
        <v>20888.653999999999</v>
      </c>
      <c r="V198" s="25">
        <f>Segments_Q!Z60/1000000</f>
        <v>22294.613000000001</v>
      </c>
      <c r="W198" s="25">
        <f>Segments_Q!AA60/1000000</f>
        <v>23913.807000000001</v>
      </c>
      <c r="X198" s="25">
        <f>Segments_Q!AB60/1000000</f>
        <v>24688.067999999999</v>
      </c>
      <c r="Y198" s="25">
        <f>Segments_Q!AC60/1000000</f>
        <v>27648.938999999998</v>
      </c>
      <c r="Z198" s="25">
        <f>Segments_Q!AD60/1000000</f>
        <v>28421.608</v>
      </c>
      <c r="AA198" s="25">
        <f>Segments_Q!AE60/1000000</f>
        <v>29761.612000000001</v>
      </c>
      <c r="AB198" s="25">
        <f>Segments_Q!AF60/1000000</f>
        <v>31230.55</v>
      </c>
      <c r="AC198" s="25">
        <f>Segments_Q!AG60/1000000</f>
        <v>27219.901000000002</v>
      </c>
      <c r="AD198" s="25">
        <f>Segments_Q!AH60/1000000</f>
        <v>27330.677</v>
      </c>
      <c r="AE198" s="25">
        <f>Segments_Q!AI60/1000000</f>
        <v>24736.311000000002</v>
      </c>
      <c r="AF198" s="25">
        <f>Segments_Q!AJ60/1000000</f>
        <v>25620.006000000001</v>
      </c>
      <c r="AG198" s="25">
        <f>Segments_Q!AK60/1000000</f>
        <v>28651.115000000002</v>
      </c>
      <c r="AH198" s="25">
        <f>Segments_Q!AL60/1000000</f>
        <v>30168.564999999999</v>
      </c>
      <c r="AI198" s="25">
        <f>Segments_Q!AM60/1000000</f>
        <v>31613.716</v>
      </c>
      <c r="AJ198" s="25">
        <f>Segments_Q!AN60/1000000</f>
        <v>31939.534</v>
      </c>
      <c r="AK198" s="25">
        <f>Segments_Q!AO60/1000000</f>
        <v>36964.889000000003</v>
      </c>
      <c r="AL198" s="25">
        <f>Segments_Q!AP60/1000000</f>
        <v>36809.14</v>
      </c>
      <c r="AM198" s="25">
        <f>Segments_Q!AQ60/1000000</f>
        <v>38730.432000000001</v>
      </c>
      <c r="AN198" s="25">
        <f>Segments_Q!AR60/1000000</f>
        <v>41433.180999999997</v>
      </c>
      <c r="AO198" s="25">
        <f>Segments_Q!AS60/1000000</f>
        <v>43486.451999999997</v>
      </c>
      <c r="AP198" s="25">
        <f>Segments_Q!AT60/1000000</f>
        <v>45028.012000000002</v>
      </c>
      <c r="AQ198" s="25">
        <f>Segments_Q!AU60/1000000</f>
        <v>46624.794999999998</v>
      </c>
      <c r="AR198" s="25">
        <f>Segments_Q!AV60/1000000</f>
        <v>52244.834000000003</v>
      </c>
      <c r="AS198" s="25">
        <f>Segments_Q!AW60/1000000</f>
        <v>53647.821000000004</v>
      </c>
      <c r="AT198" s="25">
        <f>Segments_Q!AX60/1000000</f>
        <v>54006.474999999999</v>
      </c>
      <c r="AU198" s="25">
        <f>Segments_Q!AY60/1000000</f>
        <v>54764.800999999999</v>
      </c>
      <c r="AV198" s="25">
        <f>Segments_Q!AZ60/1000000</f>
        <v>55560.853999999999</v>
      </c>
      <c r="AW198" s="25">
        <f>Segments_Q!BA60/1000000</f>
        <v>58482.506999999998</v>
      </c>
      <c r="AX198" s="25">
        <f>Segments_Q!BB60/1000000</f>
        <v>60998.47</v>
      </c>
      <c r="AY198" s="25">
        <f>Segments_Q!BC60/1000000</f>
        <v>61697.192000000003</v>
      </c>
      <c r="AZ198" s="25">
        <f>Segments_Q!BD60/1000000</f>
        <v>58258.732000000004</v>
      </c>
      <c r="BA198" s="25">
        <f>Segments_Q!BE60/1000000</f>
        <v>61888.095000000001</v>
      </c>
      <c r="BB198" s="25">
        <f>Segments_Q!BF60/1000000</f>
        <v>63579.716</v>
      </c>
      <c r="BC198" s="25">
        <f>Segments_Q!BG60/1000000</f>
        <v>62839.334000000003</v>
      </c>
      <c r="BD198" s="25">
        <f>Segments_Q!BH60/1000000</f>
        <v>59423.523999999998</v>
      </c>
      <c r="BE198" s="25">
        <f>Segments_Q!BI60/1000000</f>
        <v>60137.709000000003</v>
      </c>
      <c r="BF198" s="25">
        <f>Segments_Q!BJ60/1000000</f>
        <v>60603.211000000003</v>
      </c>
      <c r="BG198" s="25">
        <f>Segments_Q!BK60/1000000</f>
        <v>60159.292000000001</v>
      </c>
      <c r="BH198" s="25">
        <f>Segments_Q!BL60/1000000</f>
        <v>0</v>
      </c>
      <c r="BI198" s="25">
        <f>Segments_Q!BM60/1000000</f>
        <v>0</v>
      </c>
      <c r="BJ198" s="25">
        <f>Segments_Q!BN60/1000000</f>
        <v>0</v>
      </c>
      <c r="BK198" s="25">
        <f>Segments_Q!BO60/1000000</f>
        <v>0</v>
      </c>
      <c r="BL198" s="25">
        <f>Segments_Q!BP60/1000000</f>
        <v>0</v>
      </c>
      <c r="BM198" s="25">
        <f>Segments_Q!BQ60/1000000</f>
        <v>0</v>
      </c>
      <c r="BN198" s="25">
        <f>Segments_Q!BR60/1000000</f>
        <v>0</v>
      </c>
      <c r="BO198" s="25">
        <f>Segments_Q!BS60/1000000</f>
        <v>0</v>
      </c>
      <c r="BP198" s="25">
        <f>Segments_Q!BT60/1000000</f>
        <v>0</v>
      </c>
      <c r="BQ198" s="25">
        <f>Segments_Q!BU60/1000000</f>
        <v>0</v>
      </c>
      <c r="BR198" s="25">
        <f>Segments_Q!BV60/1000000</f>
        <v>0</v>
      </c>
      <c r="BS198" s="25">
        <f>Segments_Q!BW60/1000000</f>
        <v>0</v>
      </c>
      <c r="BT198" s="25">
        <f>Segments_Q!BX60/1000000</f>
        <v>0</v>
      </c>
      <c r="BU198" s="25">
        <f>Segments_Q!BY60/1000000</f>
        <v>0</v>
      </c>
      <c r="BV198" s="25">
        <f>Segments_Q!BZ60/1000000</f>
        <v>0</v>
      </c>
      <c r="BW198" s="25">
        <f>Segments_Q!CA60/1000000</f>
        <v>0</v>
      </c>
      <c r="BX198" s="25">
        <f>Segments_Q!CB60/1000000</f>
        <v>0</v>
      </c>
      <c r="BY198" s="25">
        <f>Segments_Q!CC60/1000000</f>
        <v>0</v>
      </c>
      <c r="BZ198" s="25">
        <f>Segments_Q!CD60/1000000</f>
        <v>0</v>
      </c>
      <c r="CA198" s="25">
        <f>Segments_Q!CE60/1000000</f>
        <v>0</v>
      </c>
    </row>
    <row r="199" spans="1:79" x14ac:dyDescent="0.35">
      <c r="A199" s="9" t="str">
        <f t="shared" si="26"/>
        <v>Albilad</v>
      </c>
      <c r="B199" s="9"/>
      <c r="C199" s="24" t="str">
        <f t="shared" si="28"/>
        <v xml:space="preserve">Wholesale Liabilities </v>
      </c>
      <c r="D199" s="24"/>
      <c r="E199" s="25">
        <f>Segments_Q!I61/1000000</f>
        <v>4489.3940000000002</v>
      </c>
      <c r="F199" s="25">
        <f>Segments_Q!J61/1000000</f>
        <v>4452.8980000000001</v>
      </c>
      <c r="G199" s="25">
        <f>Segments_Q!K61/1000000</f>
        <v>5088.9260000000004</v>
      </c>
      <c r="H199" s="25">
        <f>Segments_Q!L61/1000000</f>
        <v>5461.0889999999999</v>
      </c>
      <c r="I199" s="25">
        <f>Segments_Q!M61/1000000</f>
        <v>4538.3270000000002</v>
      </c>
      <c r="J199" s="25">
        <f>Segments_Q!N61/1000000</f>
        <v>4397.47</v>
      </c>
      <c r="K199" s="25">
        <f>Segments_Q!O61/1000000</f>
        <v>4640.4660000000003</v>
      </c>
      <c r="L199" s="25">
        <f>Segments_Q!P61/1000000</f>
        <v>8952.875</v>
      </c>
      <c r="M199" s="25">
        <f>Segments_Q!Q61/1000000</f>
        <v>7346.8180000000002</v>
      </c>
      <c r="N199" s="25">
        <f>Segments_Q!R61/1000000</f>
        <v>7904.6210000000001</v>
      </c>
      <c r="O199" s="25">
        <f>Segments_Q!S61/1000000</f>
        <v>7622.4520000000002</v>
      </c>
      <c r="P199" s="25">
        <f>Segments_Q!T61/1000000</f>
        <v>7320.37</v>
      </c>
      <c r="Q199" s="25">
        <f>Segments_Q!U61/1000000</f>
        <v>7928.0339999999997</v>
      </c>
      <c r="R199" s="25">
        <f>Segments_Q!V61/1000000</f>
        <v>9048.1080000000002</v>
      </c>
      <c r="S199" s="25">
        <f>Segments_Q!W61/1000000</f>
        <v>8741.1650000000009</v>
      </c>
      <c r="T199" s="25">
        <f>Segments_Q!X61/1000000</f>
        <v>10114.583000000001</v>
      </c>
      <c r="U199" s="25">
        <f>Segments_Q!Y61/1000000</f>
        <v>10604.216</v>
      </c>
      <c r="V199" s="25">
        <f>Segments_Q!Z61/1000000</f>
        <v>11173.643</v>
      </c>
      <c r="W199" s="25">
        <f>Segments_Q!AA61/1000000</f>
        <v>13020.096</v>
      </c>
      <c r="X199" s="25">
        <f>Segments_Q!AB61/1000000</f>
        <v>12123.331</v>
      </c>
      <c r="Y199" s="25">
        <f>Segments_Q!AC61/1000000</f>
        <v>10323.11</v>
      </c>
      <c r="Z199" s="25">
        <f>Segments_Q!AD61/1000000</f>
        <v>9974.7340000000004</v>
      </c>
      <c r="AA199" s="25">
        <f>Segments_Q!AE61/1000000</f>
        <v>11017.144</v>
      </c>
      <c r="AB199" s="25">
        <f>Segments_Q!AF61/1000000</f>
        <v>11032.401</v>
      </c>
      <c r="AC199" s="25">
        <f>Segments_Q!AG61/1000000</f>
        <v>9202.4850000000006</v>
      </c>
      <c r="AD199" s="25">
        <f>Segments_Q!AH61/1000000</f>
        <v>6883.8109999999997</v>
      </c>
      <c r="AE199" s="25">
        <f>Segments_Q!AI61/1000000</f>
        <v>8091.4690000000001</v>
      </c>
      <c r="AF199" s="25">
        <f>Segments_Q!AJ61/1000000</f>
        <v>8180.5330000000004</v>
      </c>
      <c r="AG199" s="25">
        <f>Segments_Q!AK61/1000000</f>
        <v>10107.870000000001</v>
      </c>
      <c r="AH199" s="25">
        <f>Segments_Q!AL61/1000000</f>
        <v>9206.0409999999993</v>
      </c>
      <c r="AI199" s="25">
        <f>Segments_Q!AM61/1000000</f>
        <v>10132.126</v>
      </c>
      <c r="AJ199" s="25">
        <f>Segments_Q!AN61/1000000</f>
        <v>11782.08</v>
      </c>
      <c r="AK199" s="25">
        <f>Segments_Q!AO61/1000000</f>
        <v>12498.241</v>
      </c>
      <c r="AL199" s="25">
        <f>Segments_Q!AP61/1000000</f>
        <v>13448.975</v>
      </c>
      <c r="AM199" s="25">
        <f>Segments_Q!AQ61/1000000</f>
        <v>13433.888999999999</v>
      </c>
      <c r="AN199" s="25">
        <f>Segments_Q!AR61/1000000</f>
        <v>11755.989</v>
      </c>
      <c r="AO199" s="25">
        <f>Segments_Q!AS61/1000000</f>
        <v>11587.416999999999</v>
      </c>
      <c r="AP199" s="25">
        <f>Segments_Q!AT61/1000000</f>
        <v>13366.223</v>
      </c>
      <c r="AQ199" s="25">
        <f>Segments_Q!AU61/1000000</f>
        <v>17201.5</v>
      </c>
      <c r="AR199" s="25">
        <f>Segments_Q!AV61/1000000</f>
        <v>12954.957</v>
      </c>
      <c r="AS199" s="25">
        <f>Segments_Q!AW61/1000000</f>
        <v>13905.871999999999</v>
      </c>
      <c r="AT199" s="25">
        <f>Segments_Q!AX61/1000000</f>
        <v>13703.617</v>
      </c>
      <c r="AU199" s="25">
        <f>Segments_Q!AY61/1000000</f>
        <v>14897.647000000001</v>
      </c>
      <c r="AV199" s="25">
        <f>Segments_Q!AZ61/1000000</f>
        <v>14912.087</v>
      </c>
      <c r="AW199" s="25">
        <f>Segments_Q!BA61/1000000</f>
        <v>15358.457</v>
      </c>
      <c r="AX199" s="25">
        <f>Segments_Q!BB61/1000000</f>
        <v>16497.812000000002</v>
      </c>
      <c r="AY199" s="25">
        <f>Segments_Q!BC61/1000000</f>
        <v>18246.436000000002</v>
      </c>
      <c r="AZ199" s="25">
        <f>Segments_Q!BD61/1000000</f>
        <v>19122.996999999999</v>
      </c>
      <c r="BA199" s="25">
        <f>Segments_Q!BE61/1000000</f>
        <v>20195.175999999999</v>
      </c>
      <c r="BB199" s="25">
        <f>Segments_Q!BF61/1000000</f>
        <v>19337.557000000001</v>
      </c>
      <c r="BC199" s="25">
        <f>Segments_Q!BG61/1000000</f>
        <v>23609.929</v>
      </c>
      <c r="BD199" s="25">
        <f>Segments_Q!BH61/1000000</f>
        <v>23526.969000000001</v>
      </c>
      <c r="BE199" s="25">
        <f>Segments_Q!BI61/1000000</f>
        <v>23948.579000000002</v>
      </c>
      <c r="BF199" s="25">
        <f>Segments_Q!BJ61/1000000</f>
        <v>24963.268</v>
      </c>
      <c r="BG199" s="25">
        <f>Segments_Q!BK61/1000000</f>
        <v>26483.208999999999</v>
      </c>
      <c r="BH199" s="25">
        <f>Segments_Q!BL61/1000000</f>
        <v>0</v>
      </c>
      <c r="BI199" s="25">
        <f>Segments_Q!BM61/1000000</f>
        <v>0</v>
      </c>
      <c r="BJ199" s="25">
        <f>Segments_Q!BN61/1000000</f>
        <v>0</v>
      </c>
      <c r="BK199" s="25">
        <f>Segments_Q!BO61/1000000</f>
        <v>0</v>
      </c>
      <c r="BL199" s="25">
        <f>Segments_Q!BP61/1000000</f>
        <v>0</v>
      </c>
      <c r="BM199" s="25">
        <f>Segments_Q!BQ61/1000000</f>
        <v>0</v>
      </c>
      <c r="BN199" s="25">
        <f>Segments_Q!BR61/1000000</f>
        <v>0</v>
      </c>
      <c r="BO199" s="25">
        <f>Segments_Q!BS61/1000000</f>
        <v>0</v>
      </c>
      <c r="BP199" s="25">
        <f>Segments_Q!BT61/1000000</f>
        <v>0</v>
      </c>
      <c r="BQ199" s="25">
        <f>Segments_Q!BU61/1000000</f>
        <v>0</v>
      </c>
      <c r="BR199" s="25">
        <f>Segments_Q!BV61/1000000</f>
        <v>0</v>
      </c>
      <c r="BS199" s="25">
        <f>Segments_Q!BW61/1000000</f>
        <v>0</v>
      </c>
      <c r="BT199" s="25">
        <f>Segments_Q!BX61/1000000</f>
        <v>0</v>
      </c>
      <c r="BU199" s="25">
        <f>Segments_Q!BY61/1000000</f>
        <v>0</v>
      </c>
      <c r="BV199" s="25">
        <f>Segments_Q!BZ61/1000000</f>
        <v>0</v>
      </c>
      <c r="BW199" s="25">
        <f>Segments_Q!CA61/1000000</f>
        <v>0</v>
      </c>
      <c r="BX199" s="25">
        <f>Segments_Q!CB61/1000000</f>
        <v>0</v>
      </c>
      <c r="BY199" s="25">
        <f>Segments_Q!CC61/1000000</f>
        <v>0</v>
      </c>
      <c r="BZ199" s="25">
        <f>Segments_Q!CD61/1000000</f>
        <v>0</v>
      </c>
      <c r="CA199" s="25">
        <f>Segments_Q!CE61/1000000</f>
        <v>0</v>
      </c>
    </row>
    <row r="200" spans="1:79" x14ac:dyDescent="0.35">
      <c r="A200" s="9" t="str">
        <f t="shared" si="26"/>
        <v>Albilad</v>
      </c>
      <c r="B200" s="9" t="str">
        <f>VLOOKUP(A200,References!$A$2:$B$11,2,FALSE)</f>
        <v>ALBI AB Equity</v>
      </c>
      <c r="C200" s="9" t="str">
        <f t="shared" si="28"/>
        <v>Retained Earnings</v>
      </c>
      <c r="D200" s="9" t="s">
        <v>131</v>
      </c>
      <c r="E200" s="8" t="str">
        <f>_xll.BDH($B200,$D200,"CQ1 2010","","Dir=H","Per=Q","Days=A","Dts=H")</f>
        <v>#N/A Connection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</row>
    <row r="201" spans="1:79" x14ac:dyDescent="0.35">
      <c r="A201" s="10" t="str">
        <f t="shared" si="26"/>
        <v>Albilad</v>
      </c>
      <c r="B201" s="10" t="str">
        <f>VLOOKUP(A201,References!$A$2:$B$11,2,FALSE)</f>
        <v>ALBI AB Equity</v>
      </c>
      <c r="C201" s="10" t="str">
        <f t="shared" si="28"/>
        <v>Total Equity</v>
      </c>
      <c r="D201" s="10" t="s">
        <v>132</v>
      </c>
      <c r="E201" s="11" t="str">
        <f>_xll.BDH($B201,$D201,"CQ1 2010","","Dir=H","Per=Q","Days=A","Dts=H")</f>
        <v>#N/A Connection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13F5-A61E-4699-847C-F77D6081EB22}">
  <sheetPr codeName="Sheet12">
    <tabColor theme="9" tint="-0.249977111117893"/>
  </sheetPr>
  <dimension ref="A1:BG139"/>
  <sheetViews>
    <sheetView tabSelected="1" workbookViewId="0">
      <selection activeCell="E21" sqref="E21"/>
    </sheetView>
  </sheetViews>
  <sheetFormatPr defaultRowHeight="14.5" x14ac:dyDescent="0.35"/>
  <cols>
    <col min="1" max="1" width="6.90625" bestFit="1" customWidth="1"/>
    <col min="2" max="2" width="16.36328125" customWidth="1"/>
    <col min="3" max="3" width="38.54296875" bestFit="1" customWidth="1"/>
    <col min="4" max="4" width="22.1796875" customWidth="1"/>
    <col min="5" max="7" width="10.08984375" bestFit="1" customWidth="1"/>
    <col min="8" max="10" width="9.6328125" bestFit="1" customWidth="1"/>
    <col min="11" max="11" width="9.7265625" customWidth="1"/>
    <col min="12" max="39" width="9.6328125" bestFit="1" customWidth="1"/>
    <col min="40" max="40" width="10.1796875" bestFit="1" customWidth="1"/>
    <col min="41" max="56" width="9.6328125" bestFit="1" customWidth="1"/>
    <col min="57" max="57" width="9.6328125" customWidth="1"/>
    <col min="58" max="59" width="10.08984375" bestFit="1" customWidth="1"/>
  </cols>
  <sheetData>
    <row r="1" spans="1:59" x14ac:dyDescent="0.35">
      <c r="A1" s="5" t="s">
        <v>149</v>
      </c>
      <c r="B1" s="5" t="s">
        <v>150</v>
      </c>
      <c r="C1" s="5" t="s">
        <v>151</v>
      </c>
      <c r="D1" s="5" t="s">
        <v>152</v>
      </c>
      <c r="E1" s="5" t="s">
        <v>233</v>
      </c>
      <c r="F1" s="5" t="s">
        <v>234</v>
      </c>
      <c r="G1" s="5" t="s">
        <v>235</v>
      </c>
      <c r="H1" s="5" t="s">
        <v>236</v>
      </c>
      <c r="I1" s="5" t="s">
        <v>237</v>
      </c>
      <c r="J1" s="5" t="s">
        <v>238</v>
      </c>
      <c r="K1" s="5" t="s">
        <v>239</v>
      </c>
      <c r="L1" s="5" t="s">
        <v>240</v>
      </c>
      <c r="M1" s="5" t="s">
        <v>241</v>
      </c>
      <c r="N1" s="5" t="s">
        <v>242</v>
      </c>
      <c r="O1" s="5" t="s">
        <v>243</v>
      </c>
      <c r="P1" s="5" t="s">
        <v>244</v>
      </c>
      <c r="Q1" s="5" t="s">
        <v>245</v>
      </c>
      <c r="R1" s="5" t="s">
        <v>246</v>
      </c>
      <c r="S1" s="5" t="s">
        <v>247</v>
      </c>
      <c r="T1" s="5" t="s">
        <v>248</v>
      </c>
      <c r="U1" s="5" t="s">
        <v>249</v>
      </c>
      <c r="V1" s="5" t="s">
        <v>250</v>
      </c>
      <c r="W1" s="5" t="s">
        <v>251</v>
      </c>
      <c r="X1" s="5" t="s">
        <v>252</v>
      </c>
      <c r="Y1" s="5" t="s">
        <v>253</v>
      </c>
      <c r="Z1" s="5" t="s">
        <v>254</v>
      </c>
      <c r="AA1" s="5" t="s">
        <v>255</v>
      </c>
      <c r="AB1" s="5" t="s">
        <v>256</v>
      </c>
      <c r="AC1" s="5" t="s">
        <v>257</v>
      </c>
      <c r="AD1" s="5" t="s">
        <v>258</v>
      </c>
      <c r="AE1" s="5" t="s">
        <v>259</v>
      </c>
      <c r="AF1" s="5" t="s">
        <v>260</v>
      </c>
      <c r="AG1" s="5" t="s">
        <v>261</v>
      </c>
      <c r="AH1" s="5" t="s">
        <v>262</v>
      </c>
      <c r="AI1" s="5" t="s">
        <v>263</v>
      </c>
      <c r="AJ1" s="5" t="s">
        <v>264</v>
      </c>
      <c r="AK1" s="5" t="s">
        <v>265</v>
      </c>
      <c r="AL1" s="5" t="s">
        <v>266</v>
      </c>
      <c r="AM1" s="5" t="s">
        <v>267</v>
      </c>
      <c r="AN1" s="5" t="s">
        <v>268</v>
      </c>
      <c r="AO1" s="5" t="s">
        <v>269</v>
      </c>
      <c r="AP1" s="5" t="s">
        <v>270</v>
      </c>
      <c r="AQ1" s="5" t="s">
        <v>271</v>
      </c>
      <c r="AR1" s="5" t="s">
        <v>272</v>
      </c>
      <c r="AS1" s="5" t="s">
        <v>273</v>
      </c>
      <c r="AT1" s="5" t="s">
        <v>274</v>
      </c>
      <c r="AU1" s="5" t="s">
        <v>275</v>
      </c>
      <c r="AV1" s="5" t="s">
        <v>276</v>
      </c>
      <c r="AW1" s="5" t="s">
        <v>277</v>
      </c>
      <c r="AX1" s="5" t="s">
        <v>278</v>
      </c>
      <c r="AY1" s="5" t="s">
        <v>279</v>
      </c>
      <c r="AZ1" s="5" t="s">
        <v>280</v>
      </c>
      <c r="BA1" s="5" t="s">
        <v>281</v>
      </c>
      <c r="BB1" s="5" t="s">
        <v>282</v>
      </c>
      <c r="BC1" s="5" t="s">
        <v>283</v>
      </c>
      <c r="BD1" s="5" t="s">
        <v>284</v>
      </c>
      <c r="BE1" s="5" t="s">
        <v>285</v>
      </c>
      <c r="BF1" s="5" t="s">
        <v>286</v>
      </c>
      <c r="BG1" s="5" t="s">
        <v>287</v>
      </c>
    </row>
    <row r="2" spans="1:59" x14ac:dyDescent="0.35">
      <c r="A2" s="6" t="s">
        <v>14</v>
      </c>
      <c r="B2" s="6" t="str">
        <f>VLOOKUP(A2,References!$A$2:$B$11,2,FALSE)</f>
        <v>BSFR AB Equity</v>
      </c>
      <c r="C2" s="6" t="s">
        <v>160</v>
      </c>
      <c r="D2" s="6" t="s">
        <v>153</v>
      </c>
      <c r="E2" s="8" t="str">
        <f>_xll.BDH($B2,D2,"CQ1 2010","","Dir=H","Per=Q","Days=A","Dts=H")</f>
        <v>#N/A Connection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</row>
    <row r="3" spans="1:59" x14ac:dyDescent="0.35">
      <c r="A3" s="6" t="str">
        <f>A2</f>
        <v>BSF</v>
      </c>
      <c r="B3" s="6" t="str">
        <f>VLOOKUP(A3,References!$A$2:$B$11,2,FALSE)</f>
        <v>BSFR AB Equity</v>
      </c>
      <c r="C3" s="6" t="s">
        <v>48</v>
      </c>
      <c r="D3" s="6" t="s">
        <v>51</v>
      </c>
      <c r="E3" s="8" t="str">
        <f>_xll.BDH($B3,D3,"CQ1 2010","","Dir=H","Per=Q","Days=A","Dts=H")</f>
        <v>#N/A Connection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</row>
    <row r="4" spans="1:59" x14ac:dyDescent="0.35">
      <c r="A4" s="6" t="str">
        <f t="shared" ref="A4:A11" si="0">A3</f>
        <v>BSF</v>
      </c>
      <c r="B4" s="6" t="str">
        <f>VLOOKUP(A4,References!$A$2:$B$11,2,FALSE)</f>
        <v>BSFR AB Equity</v>
      </c>
      <c r="C4" s="6" t="s">
        <v>231</v>
      </c>
      <c r="D4" s="6" t="s">
        <v>52</v>
      </c>
      <c r="E4" s="8" t="str">
        <f>_xll.BDH($B4,D4,"CQ1 2010","","Dir=H","Per=Q","Days=A","Dts=H")</f>
        <v>#N/A Connection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59" x14ac:dyDescent="0.35">
      <c r="A5" s="6" t="str">
        <f t="shared" si="0"/>
        <v>BSF</v>
      </c>
      <c r="B5" s="6" t="str">
        <f>VLOOKUP(A5,References!$A$2:$B$11,2,FALSE)</f>
        <v>BSFR AB Equity</v>
      </c>
      <c r="C5" s="6" t="s">
        <v>161</v>
      </c>
      <c r="D5" s="6" t="s">
        <v>154</v>
      </c>
      <c r="E5" s="8" t="str">
        <f>_xll.BDH($B5,D5,"CQ1 2010","","Dir=H","Per=Q","Days=A","Dts=H")</f>
        <v>#N/A Connection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</row>
    <row r="6" spans="1:59" x14ac:dyDescent="0.35">
      <c r="A6" s="6" t="str">
        <f t="shared" si="0"/>
        <v>BSF</v>
      </c>
      <c r="B6" s="6" t="str">
        <f>VLOOKUP(A6,References!$A$2:$B$11,2,FALSE)</f>
        <v>BSFR AB Equity</v>
      </c>
      <c r="C6" s="6" t="s">
        <v>162</v>
      </c>
      <c r="D6" s="6" t="s">
        <v>50</v>
      </c>
      <c r="E6" s="8" t="str">
        <f>_xll.BDH($B6,D6,"CQ1 2010","","Dir=H","Per=Q","Days=A","Dts=H")</f>
        <v>#N/A Connection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</row>
    <row r="7" spans="1:59" x14ac:dyDescent="0.35">
      <c r="A7" s="6" t="str">
        <f t="shared" si="0"/>
        <v>BSF</v>
      </c>
      <c r="B7" s="6" t="str">
        <f>VLOOKUP(A7,References!$A$2:$B$11,2,FALSE)</f>
        <v>BSFR AB Equity</v>
      </c>
      <c r="C7" s="6" t="s">
        <v>163</v>
      </c>
      <c r="D7" s="6" t="s">
        <v>155</v>
      </c>
      <c r="E7" s="8" t="str">
        <f>_xll.BDH($B7,D7,"CQ1 2010","","Dir=H","Per=Q","Days=A","Dts=H")</f>
        <v>#N/A Connection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</row>
    <row r="8" spans="1:59" x14ac:dyDescent="0.35">
      <c r="A8" s="6" t="str">
        <f t="shared" si="0"/>
        <v>BSF</v>
      </c>
      <c r="B8" s="6" t="str">
        <f>VLOOKUP(A8,References!$A$2:$B$11,2,FALSE)</f>
        <v>BSFR AB Equity</v>
      </c>
      <c r="C8" s="6" t="s">
        <v>164</v>
      </c>
      <c r="D8" s="6" t="s">
        <v>156</v>
      </c>
      <c r="E8" s="8" t="str">
        <f>_xll.BDH($B8,D8,"CQ1 2010","","Dir=H","Per=Q","Days=A","Dts=H")</f>
        <v>#N/A Connection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</row>
    <row r="9" spans="1:59" x14ac:dyDescent="0.35">
      <c r="A9" s="6" t="str">
        <f t="shared" si="0"/>
        <v>BSF</v>
      </c>
      <c r="B9" s="6" t="str">
        <f>VLOOKUP(A9,References!$A$2:$B$11,2,FALSE)</f>
        <v>BSFR AB Equity</v>
      </c>
      <c r="C9" s="6" t="s">
        <v>232</v>
      </c>
      <c r="D9" s="6" t="s">
        <v>157</v>
      </c>
      <c r="E9" s="8" t="str">
        <f>_xll.BDH($B9,D9,"CQ1 2010","","Dir=H","Per=Q","Days=A","Dts=H")</f>
        <v>#N/A Connection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</row>
    <row r="10" spans="1:59" x14ac:dyDescent="0.35">
      <c r="A10" s="6" t="str">
        <f t="shared" si="0"/>
        <v>BSF</v>
      </c>
      <c r="B10" s="6" t="str">
        <f>VLOOKUP(A10,References!$A$2:$B$11,2,FALSE)</f>
        <v>BSFR AB Equity</v>
      </c>
      <c r="C10" s="6" t="s">
        <v>165</v>
      </c>
      <c r="D10" s="6" t="s">
        <v>158</v>
      </c>
      <c r="E10" s="8" t="str">
        <f>_xll.BDH($B10,D10,"CQ1 2010","","Dir=H","Per=Q","Days=A","Dts=H")</f>
        <v>#N/A Connection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</row>
    <row r="11" spans="1:59" x14ac:dyDescent="0.35">
      <c r="A11" s="6" t="str">
        <f t="shared" si="0"/>
        <v>BSF</v>
      </c>
      <c r="B11" s="6" t="str">
        <f>VLOOKUP(A11,References!$A$2:$B$11,2,FALSE)</f>
        <v>BSFR AB Equity</v>
      </c>
      <c r="C11" s="6" t="s">
        <v>166</v>
      </c>
      <c r="D11" s="6" t="s">
        <v>159</v>
      </c>
      <c r="E11" s="8" t="str">
        <f>_xll.BDH($B11,D11,"CQ1 2010","","Dir=H","Per=Q","Days=A","Dts=H")</f>
        <v>#N/A Connection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</row>
    <row r="12" spans="1:59" x14ac:dyDescent="0.35">
      <c r="A12" s="9" t="s">
        <v>16</v>
      </c>
      <c r="B12" s="9" t="str">
        <f>VLOOKUP(A12,References!$A$2:$B$11,2,FALSE)</f>
        <v>ALINMA AB Equity</v>
      </c>
      <c r="C12" s="9" t="str">
        <f>C2</f>
        <v>Operating Margin</v>
      </c>
      <c r="D12" s="9" t="s">
        <v>153</v>
      </c>
      <c r="E12" s="8" t="str">
        <f>_xll.BDH($B12,D12,"CQ1 2010","","Dir=H","Per=Q","Days=A","Dts=H")</f>
        <v>#N/A Connection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</row>
    <row r="13" spans="1:59" x14ac:dyDescent="0.35">
      <c r="A13" s="9" t="str">
        <f>A12</f>
        <v>Alinma</v>
      </c>
      <c r="B13" s="9" t="str">
        <f>VLOOKUP(A13,References!$A$2:$B$11,2,FALSE)</f>
        <v>ALINMA AB Equity</v>
      </c>
      <c r="C13" s="9" t="str">
        <f t="shared" ref="C13:C86" si="1">C3</f>
        <v>Profit Margin</v>
      </c>
      <c r="D13" s="9" t="s">
        <v>51</v>
      </c>
      <c r="E13" s="8" t="str">
        <f>_xll.BDH($B13,D13,"CQ1 2010","","Dir=H","Per=Q","Days=A","Dts=H")</f>
        <v>#N/A Connection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</row>
    <row r="14" spans="1:59" x14ac:dyDescent="0.35">
      <c r="A14" s="9" t="str">
        <f t="shared" ref="A14:A21" si="2">A13</f>
        <v>Alinma</v>
      </c>
      <c r="B14" s="9" t="str">
        <f>VLOOKUP(A14,References!$A$2:$B$11,2,FALSE)</f>
        <v>ALINMA AB Equity</v>
      </c>
      <c r="C14" s="9" t="str">
        <f t="shared" si="1"/>
        <v>Net Interest Margin (NIM)</v>
      </c>
      <c r="D14" s="9" t="s">
        <v>52</v>
      </c>
      <c r="E14" s="8" t="str">
        <f>_xll.BDH($B14,D14,"CQ1 2010","","Dir=H","Per=Q","Days=A","Dts=H")</f>
        <v>#N/A Connection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</row>
    <row r="15" spans="1:59" x14ac:dyDescent="0.35">
      <c r="A15" s="9" t="str">
        <f t="shared" si="2"/>
        <v>Alinma</v>
      </c>
      <c r="B15" s="9" t="str">
        <f>VLOOKUP(A15,References!$A$2:$B$11,2,FALSE)</f>
        <v>ALINMA AB Equity</v>
      </c>
      <c r="C15" s="9" t="str">
        <f t="shared" si="1"/>
        <v>Sales per Employee</v>
      </c>
      <c r="D15" s="9" t="s">
        <v>154</v>
      </c>
      <c r="E15" s="8" t="str">
        <f>_xll.BDH($B15,D15,"CQ1 2010","","Dir=H","Per=Q","Days=A","Dts=H")</f>
        <v>#N/A Connection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</row>
    <row r="16" spans="1:59" x14ac:dyDescent="0.35">
      <c r="A16" s="9" t="str">
        <f t="shared" si="2"/>
        <v>Alinma</v>
      </c>
      <c r="B16" s="9" t="str">
        <f>VLOOKUP(A16,References!$A$2:$B$11,2,FALSE)</f>
        <v>ALINMA AB Equity</v>
      </c>
      <c r="C16" s="9" t="str">
        <f t="shared" si="1"/>
        <v>Efficiency Ratio</v>
      </c>
      <c r="D16" s="9" t="s">
        <v>50</v>
      </c>
      <c r="E16" s="8" t="str">
        <f>_xll.BDH($B16,D16,"CQ1 2010","","Dir=H","Per=Q","Days=A","Dts=H")</f>
        <v>#N/A Connection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</row>
    <row r="17" spans="1:59" x14ac:dyDescent="0.35">
      <c r="A17" s="9" t="str">
        <f t="shared" si="2"/>
        <v>Alinma</v>
      </c>
      <c r="B17" s="9" t="str">
        <f>VLOOKUP(A17,References!$A$2:$B$11,2,FALSE)</f>
        <v>ALINMA AB Equity</v>
      </c>
      <c r="C17" s="9" t="str">
        <f t="shared" si="1"/>
        <v>Tier 1 Capital Ratio</v>
      </c>
      <c r="D17" s="9" t="s">
        <v>155</v>
      </c>
      <c r="E17" s="8" t="str">
        <f>_xll.BDH($B17,D17,"CQ1 2010","","Dir=H","Per=Q","Days=A","Dts=H")</f>
        <v>#N/A Connection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</row>
    <row r="18" spans="1:59" x14ac:dyDescent="0.35">
      <c r="A18" s="9" t="str">
        <f t="shared" si="2"/>
        <v>Alinma</v>
      </c>
      <c r="B18" s="9" t="str">
        <f>VLOOKUP(A18,References!$A$2:$B$11,2,FALSE)</f>
        <v>ALINMA AB Equity</v>
      </c>
      <c r="C18" s="9" t="str">
        <f t="shared" si="1"/>
        <v>Number of Employees</v>
      </c>
      <c r="D18" s="9" t="s">
        <v>156</v>
      </c>
      <c r="E18" s="8" t="str">
        <f>_xll.BDH($B18,D18,"CQ1 2010","","Dir=H","Per=Q","Days=A","Dts=H")</f>
        <v>#N/A Connection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</row>
    <row r="19" spans="1:59" x14ac:dyDescent="0.35">
      <c r="A19" s="9" t="str">
        <f t="shared" si="2"/>
        <v>Alinma</v>
      </c>
      <c r="B19" s="9" t="str">
        <f>VLOOKUP(A19,References!$A$2:$B$11,2,FALSE)</f>
        <v>ALINMA AB Equity</v>
      </c>
      <c r="C19" s="9" t="str">
        <f t="shared" si="1"/>
        <v>Return on Equity</v>
      </c>
      <c r="D19" s="9" t="s">
        <v>157</v>
      </c>
      <c r="E19" s="8" t="str">
        <f>_xll.BDH($B19,D19,"CQ1 2010","","Dir=H","Per=Q","Days=A","Dts=H")</f>
        <v>#N/A Connection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</row>
    <row r="20" spans="1:59" x14ac:dyDescent="0.35">
      <c r="A20" s="9" t="str">
        <f t="shared" si="2"/>
        <v>Alinma</v>
      </c>
      <c r="B20" s="9" t="str">
        <f>VLOOKUP(A20,References!$A$2:$B$11,2,FALSE)</f>
        <v>ALINMA AB Equity</v>
      </c>
      <c r="C20" s="9" t="str">
        <f t="shared" si="1"/>
        <v>Return on Assets</v>
      </c>
      <c r="D20" s="9" t="s">
        <v>158</v>
      </c>
      <c r="E20" s="8" t="str">
        <f>_xll.BDH($B20,D20,"CQ1 2010","","Dir=H","Per=Q","Days=A","Dts=H")</f>
        <v>#N/A Connection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</row>
    <row r="21" spans="1:59" x14ac:dyDescent="0.35">
      <c r="A21" s="9" t="str">
        <f t="shared" si="2"/>
        <v>Alinma</v>
      </c>
      <c r="B21" s="9" t="str">
        <f>VLOOKUP(A21,References!$A$2:$B$11,2,FALSE)</f>
        <v>ALINMA AB Equity</v>
      </c>
      <c r="C21" s="9" t="str">
        <f t="shared" si="1"/>
        <v>Dividend Payout Ratio</v>
      </c>
      <c r="D21" s="9" t="s">
        <v>159</v>
      </c>
      <c r="E21" s="8" t="str">
        <f>_xll.BDH($B21,D21,"CQ1 2010","","Dir=H","Per=Q","Days=A","Dts=H")</f>
        <v>#N/A Connection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</row>
    <row r="22" spans="1:59" x14ac:dyDescent="0.35">
      <c r="A22" s="6" t="s">
        <v>17</v>
      </c>
      <c r="B22" s="6" t="str">
        <f>VLOOKUP(A22,References!$A$2:$B$11,2,FALSE)</f>
        <v>SABB AB Equity</v>
      </c>
      <c r="C22" s="6" t="str">
        <f t="shared" si="1"/>
        <v>Operating Margin</v>
      </c>
      <c r="D22" s="6" t="s">
        <v>153</v>
      </c>
      <c r="E22" s="8" t="str">
        <f>_xll.BDH($B22,D22,"CQ1 2010","","Dir=H","Per=Q","Days=A","Dts=H")</f>
        <v>#N/A Connection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</row>
    <row r="23" spans="1:59" x14ac:dyDescent="0.35">
      <c r="A23" s="6" t="str">
        <f>A22</f>
        <v>SABB</v>
      </c>
      <c r="B23" s="6" t="str">
        <f>VLOOKUP(A23,References!$A$2:$B$11,2,FALSE)</f>
        <v>SABB AB Equity</v>
      </c>
      <c r="C23" s="6" t="str">
        <f t="shared" si="1"/>
        <v>Profit Margin</v>
      </c>
      <c r="D23" s="6" t="s">
        <v>51</v>
      </c>
      <c r="E23" s="8" t="str">
        <f>_xll.BDH($B23,D23,"CQ1 2010","","Dir=H","Per=Q","Days=A","Dts=H")</f>
        <v>#N/A Connection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</row>
    <row r="24" spans="1:59" x14ac:dyDescent="0.35">
      <c r="A24" s="6" t="str">
        <f t="shared" ref="A24:A31" si="3">A23</f>
        <v>SABB</v>
      </c>
      <c r="B24" s="6" t="str">
        <f>VLOOKUP(A24,References!$A$2:$B$11,2,FALSE)</f>
        <v>SABB AB Equity</v>
      </c>
      <c r="C24" s="6" t="str">
        <f t="shared" si="1"/>
        <v>Net Interest Margin (NIM)</v>
      </c>
      <c r="D24" s="6" t="s">
        <v>52</v>
      </c>
      <c r="E24" s="8" t="str">
        <f>_xll.BDH($B24,D24,"CQ1 2010","","Dir=H","Per=Q","Days=A","Dts=H")</f>
        <v>#N/A Connection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</row>
    <row r="25" spans="1:59" x14ac:dyDescent="0.35">
      <c r="A25" s="6" t="str">
        <f t="shared" si="3"/>
        <v>SABB</v>
      </c>
      <c r="B25" s="6" t="str">
        <f>VLOOKUP(A25,References!$A$2:$B$11,2,FALSE)</f>
        <v>SABB AB Equity</v>
      </c>
      <c r="C25" s="6" t="str">
        <f t="shared" si="1"/>
        <v>Sales per Employee</v>
      </c>
      <c r="D25" s="6" t="s">
        <v>154</v>
      </c>
      <c r="E25" s="8" t="str">
        <f>_xll.BDH($B25,D25,"CQ1 2010","","Dir=H","Per=Q","Days=A","Dts=H")</f>
        <v>#N/A Connection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</row>
    <row r="26" spans="1:59" x14ac:dyDescent="0.35">
      <c r="A26" s="6" t="str">
        <f t="shared" si="3"/>
        <v>SABB</v>
      </c>
      <c r="B26" s="6" t="str">
        <f>VLOOKUP(A26,References!$A$2:$B$11,2,FALSE)</f>
        <v>SABB AB Equity</v>
      </c>
      <c r="C26" s="6" t="str">
        <f t="shared" si="1"/>
        <v>Efficiency Ratio</v>
      </c>
      <c r="D26" s="6" t="s">
        <v>50</v>
      </c>
      <c r="E26" s="8" t="str">
        <f>_xll.BDH($B26,D26,"CQ1 2010","","Dir=H","Per=Q","Days=A","Dts=H")</f>
        <v>#N/A Connection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</row>
    <row r="27" spans="1:59" x14ac:dyDescent="0.35">
      <c r="A27" s="6" t="str">
        <f t="shared" si="3"/>
        <v>SABB</v>
      </c>
      <c r="B27" s="6" t="str">
        <f>VLOOKUP(A27,References!$A$2:$B$11,2,FALSE)</f>
        <v>SABB AB Equity</v>
      </c>
      <c r="C27" s="6" t="str">
        <f t="shared" si="1"/>
        <v>Tier 1 Capital Ratio</v>
      </c>
      <c r="D27" s="6" t="s">
        <v>155</v>
      </c>
      <c r="E27" s="8" t="str">
        <f>_xll.BDH($B27,D27,"CQ1 2010","","Dir=H","Per=Q","Days=A","Dts=H")</f>
        <v>#N/A Connection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</row>
    <row r="28" spans="1:59" x14ac:dyDescent="0.35">
      <c r="A28" s="6" t="str">
        <f t="shared" si="3"/>
        <v>SABB</v>
      </c>
      <c r="B28" s="6" t="str">
        <f>VLOOKUP(A28,References!$A$2:$B$11,2,FALSE)</f>
        <v>SABB AB Equity</v>
      </c>
      <c r="C28" s="6" t="str">
        <f t="shared" si="1"/>
        <v>Number of Employees</v>
      </c>
      <c r="D28" s="6" t="s">
        <v>156</v>
      </c>
      <c r="E28" s="8" t="str">
        <f>_xll.BDH($B28,D28,"CQ1 2010","","Dir=H","Per=Q","Days=A","Dts=H")</f>
        <v>#N/A Connection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</row>
    <row r="29" spans="1:59" x14ac:dyDescent="0.35">
      <c r="A29" s="6" t="str">
        <f t="shared" si="3"/>
        <v>SABB</v>
      </c>
      <c r="B29" s="6" t="str">
        <f>VLOOKUP(A29,References!$A$2:$B$11,2,FALSE)</f>
        <v>SABB AB Equity</v>
      </c>
      <c r="C29" s="6" t="str">
        <f t="shared" si="1"/>
        <v>Return on Equity</v>
      </c>
      <c r="D29" s="6" t="s">
        <v>157</v>
      </c>
      <c r="E29" s="8" t="str">
        <f>_xll.BDH($B29,D29,"CQ1 2010","","Dir=H","Per=Q","Days=A","Dts=H")</f>
        <v>#N/A Connection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</row>
    <row r="30" spans="1:59" x14ac:dyDescent="0.35">
      <c r="A30" s="6" t="str">
        <f t="shared" si="3"/>
        <v>SABB</v>
      </c>
      <c r="B30" s="6" t="str">
        <f>VLOOKUP(A30,References!$A$2:$B$11,2,FALSE)</f>
        <v>SABB AB Equity</v>
      </c>
      <c r="C30" s="6" t="str">
        <f t="shared" si="1"/>
        <v>Return on Assets</v>
      </c>
      <c r="D30" s="6" t="s">
        <v>158</v>
      </c>
      <c r="E30" s="8" t="str">
        <f>_xll.BDH($B30,D30,"CQ1 2010","","Dir=H","Per=Q","Days=A","Dts=H")</f>
        <v>#N/A Connection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</row>
    <row r="31" spans="1:59" x14ac:dyDescent="0.35">
      <c r="A31" s="6" t="str">
        <f t="shared" si="3"/>
        <v>SABB</v>
      </c>
      <c r="B31" s="6" t="str">
        <f>VLOOKUP(A31,References!$A$2:$B$11,2,FALSE)</f>
        <v>SABB AB Equity</v>
      </c>
      <c r="C31" s="6" t="str">
        <f t="shared" si="1"/>
        <v>Dividend Payout Ratio</v>
      </c>
      <c r="D31" s="6" t="s">
        <v>159</v>
      </c>
      <c r="E31" s="8" t="str">
        <f>_xll.BDH($B31,D31,"CQ1 2010","","Dir=H","Per=Q","Days=A","Dts=H")</f>
        <v>#N/A Connection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</row>
    <row r="32" spans="1:59" x14ac:dyDescent="0.35">
      <c r="A32" s="9" t="s">
        <v>19</v>
      </c>
      <c r="B32" s="9" t="str">
        <f>VLOOKUP(A32,References!$A$2:$B$11,2,FALSE)</f>
        <v>ARNB AB Equity</v>
      </c>
      <c r="C32" s="9" t="str">
        <f t="shared" si="1"/>
        <v>Operating Margin</v>
      </c>
      <c r="D32" s="9" t="s">
        <v>153</v>
      </c>
      <c r="E32" s="8" t="str">
        <f>_xll.BDH($B32,D32,"CQ1 2010","","Dir=H","Per=Q","Days=A","Dts=H")</f>
        <v>#N/A Connection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</row>
    <row r="33" spans="1:59" x14ac:dyDescent="0.35">
      <c r="A33" s="9" t="str">
        <f>A32</f>
        <v>ANB</v>
      </c>
      <c r="B33" s="9" t="str">
        <f>VLOOKUP(A33,References!$A$2:$B$11,2,FALSE)</f>
        <v>ARNB AB Equity</v>
      </c>
      <c r="C33" s="9" t="str">
        <f t="shared" si="1"/>
        <v>Profit Margin</v>
      </c>
      <c r="D33" s="9" t="s">
        <v>51</v>
      </c>
      <c r="E33" s="8" t="str">
        <f>_xll.BDH($B33,D33,"CQ1 2010","","Dir=H","Per=Q","Days=A","Dts=H")</f>
        <v>#N/A Connection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</row>
    <row r="34" spans="1:59" x14ac:dyDescent="0.35">
      <c r="A34" s="9" t="str">
        <f t="shared" ref="A34:A41" si="4">A33</f>
        <v>ANB</v>
      </c>
      <c r="B34" s="9" t="str">
        <f>VLOOKUP(A34,References!$A$2:$B$11,2,FALSE)</f>
        <v>ARNB AB Equity</v>
      </c>
      <c r="C34" s="9" t="str">
        <f t="shared" si="1"/>
        <v>Net Interest Margin (NIM)</v>
      </c>
      <c r="D34" s="9" t="s">
        <v>52</v>
      </c>
      <c r="E34" s="8" t="str">
        <f>_xll.BDH($B34,D34,"CQ1 2010","","Dir=H","Per=Q","Days=A","Dts=H")</f>
        <v>#N/A Connection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</row>
    <row r="35" spans="1:59" x14ac:dyDescent="0.35">
      <c r="A35" s="9" t="str">
        <f t="shared" si="4"/>
        <v>ANB</v>
      </c>
      <c r="B35" s="9" t="str">
        <f>VLOOKUP(A35,References!$A$2:$B$11,2,FALSE)</f>
        <v>ARNB AB Equity</v>
      </c>
      <c r="C35" s="9" t="str">
        <f t="shared" si="1"/>
        <v>Sales per Employee</v>
      </c>
      <c r="D35" s="9" t="s">
        <v>154</v>
      </c>
      <c r="E35" s="8" t="str">
        <f>_xll.BDH($B35,D35,"CQ1 2010","","Dir=H","Per=Q","Days=A","Dts=H")</f>
        <v>#N/A Connection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</row>
    <row r="36" spans="1:59" x14ac:dyDescent="0.35">
      <c r="A36" s="9" t="str">
        <f t="shared" si="4"/>
        <v>ANB</v>
      </c>
      <c r="B36" s="9" t="str">
        <f>VLOOKUP(A36,References!$A$2:$B$11,2,FALSE)</f>
        <v>ARNB AB Equity</v>
      </c>
      <c r="C36" s="9" t="str">
        <f t="shared" si="1"/>
        <v>Efficiency Ratio</v>
      </c>
      <c r="D36" s="9" t="s">
        <v>50</v>
      </c>
      <c r="E36" s="8" t="str">
        <f>_xll.BDH($B36,D36,"CQ1 2010","","Dir=H","Per=Q","Days=A","Dts=H")</f>
        <v>#N/A Connection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</row>
    <row r="37" spans="1:59" x14ac:dyDescent="0.35">
      <c r="A37" s="9" t="str">
        <f t="shared" si="4"/>
        <v>ANB</v>
      </c>
      <c r="B37" s="9" t="str">
        <f>VLOOKUP(A37,References!$A$2:$B$11,2,FALSE)</f>
        <v>ARNB AB Equity</v>
      </c>
      <c r="C37" s="9" t="str">
        <f t="shared" si="1"/>
        <v>Tier 1 Capital Ratio</v>
      </c>
      <c r="D37" s="9" t="s">
        <v>155</v>
      </c>
      <c r="E37" s="8" t="str">
        <f>_xll.BDH($B37,D37,"CQ1 2010","","Dir=H","Per=Q","Days=A","Dts=H")</f>
        <v>#N/A Connection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</row>
    <row r="38" spans="1:59" x14ac:dyDescent="0.35">
      <c r="A38" s="9" t="str">
        <f t="shared" si="4"/>
        <v>ANB</v>
      </c>
      <c r="B38" s="9" t="str">
        <f>VLOOKUP(A38,References!$A$2:$B$11,2,FALSE)</f>
        <v>ARNB AB Equity</v>
      </c>
      <c r="C38" s="9" t="str">
        <f t="shared" si="1"/>
        <v>Number of Employees</v>
      </c>
      <c r="D38" s="9" t="s">
        <v>156</v>
      </c>
      <c r="E38" s="8" t="str">
        <f>_xll.BDH($B38,D38,"CQ1 2010","","Dir=H","Per=Q","Days=A","Dts=H")</f>
        <v>#N/A Connection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</row>
    <row r="39" spans="1:59" x14ac:dyDescent="0.35">
      <c r="A39" s="9" t="str">
        <f t="shared" si="4"/>
        <v>ANB</v>
      </c>
      <c r="B39" s="9" t="str">
        <f>VLOOKUP(A39,References!$A$2:$B$11,2,FALSE)</f>
        <v>ARNB AB Equity</v>
      </c>
      <c r="C39" s="9" t="str">
        <f t="shared" si="1"/>
        <v>Return on Equity</v>
      </c>
      <c r="D39" s="9" t="s">
        <v>157</v>
      </c>
      <c r="E39" s="8" t="str">
        <f>_xll.BDH($B39,D39,"CQ1 2010","","Dir=H","Per=Q","Days=A","Dts=H")</f>
        <v>#N/A Connection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</row>
    <row r="40" spans="1:59" x14ac:dyDescent="0.35">
      <c r="A40" s="9" t="str">
        <f t="shared" si="4"/>
        <v>ANB</v>
      </c>
      <c r="B40" s="9" t="str">
        <f>VLOOKUP(A40,References!$A$2:$B$11,2,FALSE)</f>
        <v>ARNB AB Equity</v>
      </c>
      <c r="C40" s="9" t="str">
        <f t="shared" si="1"/>
        <v>Return on Assets</v>
      </c>
      <c r="D40" s="9" t="s">
        <v>158</v>
      </c>
      <c r="E40" s="8" t="str">
        <f>_xll.BDH($B40,D40,"CQ1 2010","","Dir=H","Per=Q","Days=A","Dts=H")</f>
        <v>#N/A Connection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</row>
    <row r="41" spans="1:59" x14ac:dyDescent="0.35">
      <c r="A41" s="9" t="str">
        <f t="shared" si="4"/>
        <v>ANB</v>
      </c>
      <c r="B41" s="9" t="str">
        <f>VLOOKUP(A41,References!$A$2:$B$11,2,FALSE)</f>
        <v>ARNB AB Equity</v>
      </c>
      <c r="C41" s="9" t="str">
        <f t="shared" si="1"/>
        <v>Dividend Payout Ratio</v>
      </c>
      <c r="D41" s="9" t="s">
        <v>159</v>
      </c>
      <c r="E41" s="8" t="str">
        <f>_xll.BDH($B41,D41,"CQ1 2010","","Dir=H","Per=Q","Days=A","Dts=H")</f>
        <v>#N/A Connection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</row>
    <row r="42" spans="1:59" x14ac:dyDescent="0.35">
      <c r="A42" s="6" t="s">
        <v>18</v>
      </c>
      <c r="B42" s="6" t="str">
        <f>VLOOKUP(A42,References!$A$2:$B$11,2,FALSE)</f>
        <v>RIBL AB Equity</v>
      </c>
      <c r="C42" s="6" t="str">
        <f t="shared" ref="C42:C51" si="5">C92</f>
        <v>Operating Margin</v>
      </c>
      <c r="D42" s="6" t="s">
        <v>153</v>
      </c>
      <c r="E42" s="8" t="str">
        <f>_xll.BDH($B42,D42,"CQ1 2010","","Dir=H","Per=Q","Days=A","Dts=H")</f>
        <v>#N/A Connection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</row>
    <row r="43" spans="1:59" x14ac:dyDescent="0.35">
      <c r="A43" s="6" t="str">
        <f>A42</f>
        <v>Riyad</v>
      </c>
      <c r="B43" s="6" t="str">
        <f>VLOOKUP(A43,References!$A$2:$B$11,2,FALSE)</f>
        <v>RIBL AB Equity</v>
      </c>
      <c r="C43" s="6" t="str">
        <f t="shared" si="5"/>
        <v>Profit Margin</v>
      </c>
      <c r="D43" s="6" t="s">
        <v>51</v>
      </c>
      <c r="E43" s="8" t="str">
        <f>_xll.BDH($B43,D43,"CQ1 2010","","Dir=H","Per=Q","Days=A","Dts=H")</f>
        <v>#N/A Connection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</row>
    <row r="44" spans="1:59" x14ac:dyDescent="0.35">
      <c r="A44" s="6" t="str">
        <f t="shared" ref="A44:A51" si="6">A43</f>
        <v>Riyad</v>
      </c>
      <c r="B44" s="6" t="str">
        <f>VLOOKUP(A44,References!$A$2:$B$11,2,FALSE)</f>
        <v>RIBL AB Equity</v>
      </c>
      <c r="C44" s="6" t="str">
        <f t="shared" si="5"/>
        <v>Net Interest Margin (NIM)</v>
      </c>
      <c r="D44" s="6" t="s">
        <v>52</v>
      </c>
      <c r="E44" s="8" t="str">
        <f>_xll.BDH($B44,D44,"CQ1 2010","","Dir=H","Per=Q","Days=A","Dts=H")</f>
        <v>#N/A Connection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</row>
    <row r="45" spans="1:59" x14ac:dyDescent="0.35">
      <c r="A45" s="6" t="str">
        <f t="shared" si="6"/>
        <v>Riyad</v>
      </c>
      <c r="B45" s="6" t="str">
        <f>VLOOKUP(A45,References!$A$2:$B$11,2,FALSE)</f>
        <v>RIBL AB Equity</v>
      </c>
      <c r="C45" s="6" t="str">
        <f t="shared" si="5"/>
        <v>Sales per Employee</v>
      </c>
      <c r="D45" s="6" t="s">
        <v>154</v>
      </c>
      <c r="E45" s="8" t="str">
        <f>_xll.BDH($B45,D45,"CQ1 2010","","Dir=H","Per=Q","Days=A","Dts=H")</f>
        <v>#N/A Connection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</row>
    <row r="46" spans="1:59" x14ac:dyDescent="0.35">
      <c r="A46" s="6" t="str">
        <f t="shared" si="6"/>
        <v>Riyad</v>
      </c>
      <c r="B46" s="6" t="str">
        <f>VLOOKUP(A46,References!$A$2:$B$11,2,FALSE)</f>
        <v>RIBL AB Equity</v>
      </c>
      <c r="C46" s="6" t="str">
        <f t="shared" si="5"/>
        <v>Efficiency Ratio</v>
      </c>
      <c r="D46" s="6" t="s">
        <v>50</v>
      </c>
      <c r="E46" s="8" t="str">
        <f>_xll.BDH($B46,D46,"CQ1 2010","","Dir=H","Per=Q","Days=A","Dts=H")</f>
        <v>#N/A Connection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</row>
    <row r="47" spans="1:59" x14ac:dyDescent="0.35">
      <c r="A47" s="6" t="str">
        <f t="shared" si="6"/>
        <v>Riyad</v>
      </c>
      <c r="B47" s="6" t="str">
        <f>VLOOKUP(A47,References!$A$2:$B$11,2,FALSE)</f>
        <v>RIBL AB Equity</v>
      </c>
      <c r="C47" s="6" t="str">
        <f t="shared" si="5"/>
        <v>Tier 1 Capital Ratio</v>
      </c>
      <c r="D47" s="6" t="s">
        <v>155</v>
      </c>
      <c r="E47" s="8" t="str">
        <f>_xll.BDH($B47,D47,"CQ1 2010","","Dir=H","Per=Q","Days=A","Dts=H")</f>
        <v>#N/A Connection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</row>
    <row r="48" spans="1:59" x14ac:dyDescent="0.35">
      <c r="A48" s="6" t="str">
        <f t="shared" si="6"/>
        <v>Riyad</v>
      </c>
      <c r="B48" s="6" t="str">
        <f>VLOOKUP(A48,References!$A$2:$B$11,2,FALSE)</f>
        <v>RIBL AB Equity</v>
      </c>
      <c r="C48" s="6" t="str">
        <f t="shared" si="5"/>
        <v>Number of Employees</v>
      </c>
      <c r="D48" s="6" t="s">
        <v>156</v>
      </c>
      <c r="E48" s="8" t="str">
        <f>_xll.BDH($B48,D48,"CQ1 2010","","Dir=H","Per=Q","Days=A","Dts=H")</f>
        <v>#N/A Connection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</row>
    <row r="49" spans="1:59" x14ac:dyDescent="0.35">
      <c r="A49" s="6" t="str">
        <f t="shared" si="6"/>
        <v>Riyad</v>
      </c>
      <c r="B49" s="6" t="str">
        <f>VLOOKUP(A49,References!$A$2:$B$11,2,FALSE)</f>
        <v>RIBL AB Equity</v>
      </c>
      <c r="C49" s="6" t="str">
        <f t="shared" si="5"/>
        <v>Return on Equity</v>
      </c>
      <c r="D49" s="6" t="s">
        <v>157</v>
      </c>
      <c r="E49" s="8" t="str">
        <f>_xll.BDH($B49,D49,"CQ1 2010","","Dir=H","Per=Q","Days=A","Dts=H")</f>
        <v>#N/A Connection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</row>
    <row r="50" spans="1:59" x14ac:dyDescent="0.35">
      <c r="A50" s="6" t="str">
        <f t="shared" si="6"/>
        <v>Riyad</v>
      </c>
      <c r="B50" s="6" t="str">
        <f>VLOOKUP(A50,References!$A$2:$B$11,2,FALSE)</f>
        <v>RIBL AB Equity</v>
      </c>
      <c r="C50" s="6" t="str">
        <f t="shared" si="5"/>
        <v>Return on Assets</v>
      </c>
      <c r="D50" s="6" t="s">
        <v>158</v>
      </c>
      <c r="E50" s="8" t="str">
        <f>_xll.BDH($B50,D50,"CQ1 2010","","Dir=H","Per=Q","Days=A","Dts=H")</f>
        <v>#N/A Connection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</row>
    <row r="51" spans="1:59" x14ac:dyDescent="0.35">
      <c r="A51" s="6" t="str">
        <f t="shared" si="6"/>
        <v>Riyad</v>
      </c>
      <c r="B51" s="6" t="str">
        <f>VLOOKUP(A51,References!$A$2:$B$11,2,FALSE)</f>
        <v>RIBL AB Equity</v>
      </c>
      <c r="C51" s="6" t="str">
        <f t="shared" si="5"/>
        <v>Dividend Payout Ratio</v>
      </c>
      <c r="D51" s="6" t="s">
        <v>159</v>
      </c>
      <c r="E51" s="8" t="str">
        <f>_xll.BDH($B51,D51,"CQ1 2010","","Dir=H","Per=Q","Days=A","Dts=H")</f>
        <v>#N/A Connection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</row>
    <row r="52" spans="1:59" x14ac:dyDescent="0.35">
      <c r="A52" s="9" t="s">
        <v>20</v>
      </c>
      <c r="B52" s="9" t="str">
        <f>VLOOKUP(A52,References!$A$2:$B$11,2,FALSE)</f>
        <v>RJHI AB Equity</v>
      </c>
      <c r="C52" s="9" t="str">
        <f t="shared" ref="C52:C61" si="7">C32</f>
        <v>Operating Margin</v>
      </c>
      <c r="D52" s="9" t="s">
        <v>153</v>
      </c>
      <c r="E52" s="8" t="str">
        <f>_xll.BDH($B52,D52,"CQ1 2010","","Dir=H","Per=Q","Days=A","Dts=H")</f>
        <v>#N/A Connection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</row>
    <row r="53" spans="1:59" x14ac:dyDescent="0.35">
      <c r="A53" s="9" t="str">
        <f>A52</f>
        <v>Rajhi</v>
      </c>
      <c r="B53" s="9" t="str">
        <f>VLOOKUP(A53,References!$A$2:$B$11,2,FALSE)</f>
        <v>RJHI AB Equity</v>
      </c>
      <c r="C53" s="9" t="str">
        <f t="shared" si="7"/>
        <v>Profit Margin</v>
      </c>
      <c r="D53" s="9" t="s">
        <v>51</v>
      </c>
      <c r="E53" s="8" t="str">
        <f>_xll.BDH($B53,D53,"CQ1 2010","","Dir=H","Per=Q","Days=A","Dts=H")</f>
        <v>#N/A Connection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</row>
    <row r="54" spans="1:59" x14ac:dyDescent="0.35">
      <c r="A54" s="9" t="str">
        <f t="shared" ref="A54:A61" si="8">A53</f>
        <v>Rajhi</v>
      </c>
      <c r="B54" s="9" t="str">
        <f>VLOOKUP(A54,References!$A$2:$B$11,2,FALSE)</f>
        <v>RJHI AB Equity</v>
      </c>
      <c r="C54" s="9" t="str">
        <f t="shared" si="7"/>
        <v>Net Interest Margin (NIM)</v>
      </c>
      <c r="D54" s="9" t="s">
        <v>52</v>
      </c>
      <c r="E54" s="8" t="str">
        <f>_xll.BDH($B54,D54,"CQ1 2010","","Dir=H","Per=Q","Days=A","Dts=H")</f>
        <v>#N/A Connection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</row>
    <row r="55" spans="1:59" x14ac:dyDescent="0.35">
      <c r="A55" s="9" t="str">
        <f t="shared" si="8"/>
        <v>Rajhi</v>
      </c>
      <c r="B55" s="9" t="str">
        <f>VLOOKUP(A55,References!$A$2:$B$11,2,FALSE)</f>
        <v>RJHI AB Equity</v>
      </c>
      <c r="C55" s="9" t="str">
        <f t="shared" si="7"/>
        <v>Sales per Employee</v>
      </c>
      <c r="D55" s="9" t="s">
        <v>154</v>
      </c>
      <c r="E55" s="8" t="str">
        <f>_xll.BDH($B55,D55,"CQ1 2010","","Dir=H","Per=Q","Days=A","Dts=H")</f>
        <v>#N/A Connection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</row>
    <row r="56" spans="1:59" x14ac:dyDescent="0.35">
      <c r="A56" s="9" t="str">
        <f t="shared" si="8"/>
        <v>Rajhi</v>
      </c>
      <c r="B56" s="9" t="str">
        <f>VLOOKUP(A56,References!$A$2:$B$11,2,FALSE)</f>
        <v>RJHI AB Equity</v>
      </c>
      <c r="C56" s="9" t="str">
        <f t="shared" si="7"/>
        <v>Efficiency Ratio</v>
      </c>
      <c r="D56" s="9" t="s">
        <v>50</v>
      </c>
      <c r="E56" s="8" t="str">
        <f>_xll.BDH($B56,D56,"CQ1 2010","","Dir=H","Per=Q","Days=A","Dts=H")</f>
        <v>#N/A Connection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</row>
    <row r="57" spans="1:59" x14ac:dyDescent="0.35">
      <c r="A57" s="9" t="str">
        <f t="shared" si="8"/>
        <v>Rajhi</v>
      </c>
      <c r="B57" s="9" t="str">
        <f>VLOOKUP(A57,References!$A$2:$B$11,2,FALSE)</f>
        <v>RJHI AB Equity</v>
      </c>
      <c r="C57" s="9" t="str">
        <f t="shared" si="7"/>
        <v>Tier 1 Capital Ratio</v>
      </c>
      <c r="D57" s="9" t="s">
        <v>155</v>
      </c>
      <c r="E57" s="8" t="str">
        <f>_xll.BDH($B57,D57,"CQ1 2010","","Dir=H","Per=Q","Days=A","Dts=H")</f>
        <v>#N/A Connection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</row>
    <row r="58" spans="1:59" x14ac:dyDescent="0.35">
      <c r="A58" s="9" t="str">
        <f t="shared" si="8"/>
        <v>Rajhi</v>
      </c>
      <c r="B58" s="9" t="str">
        <f>VLOOKUP(A58,References!$A$2:$B$11,2,FALSE)</f>
        <v>RJHI AB Equity</v>
      </c>
      <c r="C58" s="9" t="str">
        <f t="shared" si="7"/>
        <v>Number of Employees</v>
      </c>
      <c r="D58" s="9" t="s">
        <v>156</v>
      </c>
      <c r="E58" s="8" t="str">
        <f>_xll.BDH($B58,D58,"CQ1 2010","","Dir=H","Per=Q","Days=A","Dts=H")</f>
        <v>#N/A Connection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</row>
    <row r="59" spans="1:59" x14ac:dyDescent="0.35">
      <c r="A59" s="9" t="str">
        <f t="shared" si="8"/>
        <v>Rajhi</v>
      </c>
      <c r="B59" s="9" t="str">
        <f>VLOOKUP(A59,References!$A$2:$B$11,2,FALSE)</f>
        <v>RJHI AB Equity</v>
      </c>
      <c r="C59" s="9" t="str">
        <f t="shared" si="7"/>
        <v>Return on Equity</v>
      </c>
      <c r="D59" s="9" t="s">
        <v>157</v>
      </c>
      <c r="E59" s="8" t="str">
        <f>_xll.BDH($B59,D59,"CQ1 2010","","Dir=H","Per=Q","Days=A","Dts=H")</f>
        <v>#N/A Connection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</row>
    <row r="60" spans="1:59" x14ac:dyDescent="0.35">
      <c r="A60" s="9" t="str">
        <f t="shared" si="8"/>
        <v>Rajhi</v>
      </c>
      <c r="B60" s="9" t="str">
        <f>VLOOKUP(A60,References!$A$2:$B$11,2,FALSE)</f>
        <v>RJHI AB Equity</v>
      </c>
      <c r="C60" s="9" t="str">
        <f t="shared" si="7"/>
        <v>Return on Assets</v>
      </c>
      <c r="D60" s="9" t="s">
        <v>158</v>
      </c>
      <c r="E60" s="8" t="str">
        <f>_xll.BDH($B60,D60,"CQ1 2010","","Dir=H","Per=Q","Days=A","Dts=H")</f>
        <v>#N/A Connection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</row>
    <row r="61" spans="1:59" x14ac:dyDescent="0.35">
      <c r="A61" s="9" t="str">
        <f t="shared" si="8"/>
        <v>Rajhi</v>
      </c>
      <c r="B61" s="9" t="str">
        <f>VLOOKUP(A61,References!$A$2:$B$11,2,FALSE)</f>
        <v>RJHI AB Equity</v>
      </c>
      <c r="C61" s="9" t="str">
        <f t="shared" si="7"/>
        <v>Dividend Payout Ratio</v>
      </c>
      <c r="D61" s="9" t="s">
        <v>159</v>
      </c>
      <c r="E61" s="8" t="str">
        <f>_xll.BDH($B61,D61,"CQ1 2010","","Dir=H","Per=Q","Days=A","Dts=H")</f>
        <v>#N/A Connection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</row>
    <row r="62" spans="1:59" x14ac:dyDescent="0.35">
      <c r="A62" s="6" t="s">
        <v>15</v>
      </c>
      <c r="B62" s="6" t="str">
        <f>VLOOKUP(A62,References!$A$2:$B$11,2,FALSE)</f>
        <v>SNB AB Equity</v>
      </c>
      <c r="C62" s="6" t="str">
        <f t="shared" si="1"/>
        <v>Operating Margin</v>
      </c>
      <c r="D62" s="6" t="s">
        <v>153</v>
      </c>
      <c r="E62" s="8" t="str">
        <f>_xll.BDH($B62,D62,"CQ1 2010","","Dir=H","Per=Q","Days=A","Dts=H")</f>
        <v>#N/A Connection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</row>
    <row r="63" spans="1:59" x14ac:dyDescent="0.35">
      <c r="A63" s="6" t="str">
        <f>A62</f>
        <v>SNB</v>
      </c>
      <c r="B63" s="6" t="str">
        <f>VLOOKUP(A63,References!$A$2:$B$11,2,FALSE)</f>
        <v>SNB AB Equity</v>
      </c>
      <c r="C63" s="6" t="str">
        <f t="shared" si="1"/>
        <v>Profit Margin</v>
      </c>
      <c r="D63" s="6" t="s">
        <v>51</v>
      </c>
      <c r="E63" s="8" t="str">
        <f>_xll.BDH($B63,D63,"CQ1 2010","","Dir=H","Per=Q","Days=A","Dts=H")</f>
        <v>#N/A Connection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</row>
    <row r="64" spans="1:59" x14ac:dyDescent="0.35">
      <c r="A64" s="6" t="str">
        <f t="shared" ref="A64:A71" si="9">A63</f>
        <v>SNB</v>
      </c>
      <c r="B64" s="6" t="str">
        <f>VLOOKUP(A64,References!$A$2:$B$11,2,FALSE)</f>
        <v>SNB AB Equity</v>
      </c>
      <c r="C64" s="6" t="str">
        <f t="shared" si="1"/>
        <v>Net Interest Margin (NIM)</v>
      </c>
      <c r="D64" s="6" t="s">
        <v>52</v>
      </c>
      <c r="E64" s="8" t="str">
        <f>_xll.BDH($B64,D64,"CQ1 2010","","Dir=H","Per=Q","Days=A","Dts=H")</f>
        <v>#N/A Connection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</row>
    <row r="65" spans="1:59" x14ac:dyDescent="0.35">
      <c r="A65" s="6" t="str">
        <f t="shared" si="9"/>
        <v>SNB</v>
      </c>
      <c r="B65" s="6" t="str">
        <f>VLOOKUP(A65,References!$A$2:$B$11,2,FALSE)</f>
        <v>SNB AB Equity</v>
      </c>
      <c r="C65" s="6" t="str">
        <f t="shared" si="1"/>
        <v>Sales per Employee</v>
      </c>
      <c r="D65" s="6" t="s">
        <v>154</v>
      </c>
      <c r="E65" s="8" t="str">
        <f>_xll.BDH($B65,D65,"CQ1 2010","","Dir=H","Per=Q","Days=A","Dts=H")</f>
        <v>#N/A Connection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</row>
    <row r="66" spans="1:59" x14ac:dyDescent="0.35">
      <c r="A66" s="6" t="str">
        <f t="shared" si="9"/>
        <v>SNB</v>
      </c>
      <c r="B66" s="6" t="str">
        <f>VLOOKUP(A66,References!$A$2:$B$11,2,FALSE)</f>
        <v>SNB AB Equity</v>
      </c>
      <c r="C66" s="6" t="str">
        <f t="shared" si="1"/>
        <v>Efficiency Ratio</v>
      </c>
      <c r="D66" s="6" t="s">
        <v>50</v>
      </c>
      <c r="E66" s="8" t="str">
        <f>_xll.BDH($B66,D66,"CQ1 2010","","Dir=H","Per=Q","Days=A","Dts=H")</f>
        <v>#N/A Connection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</row>
    <row r="67" spans="1:59" x14ac:dyDescent="0.35">
      <c r="A67" s="6" t="str">
        <f t="shared" si="9"/>
        <v>SNB</v>
      </c>
      <c r="B67" s="6" t="str">
        <f>VLOOKUP(A67,References!$A$2:$B$11,2,FALSE)</f>
        <v>SNB AB Equity</v>
      </c>
      <c r="C67" s="6" t="str">
        <f t="shared" si="1"/>
        <v>Tier 1 Capital Ratio</v>
      </c>
      <c r="D67" s="6" t="s">
        <v>155</v>
      </c>
      <c r="E67" s="8" t="str">
        <f>_xll.BDH($B67,D67,"CQ1 2010","","Dir=H","Per=Q","Days=A","Dts=H")</f>
        <v>#N/A Connection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</row>
    <row r="68" spans="1:59" x14ac:dyDescent="0.35">
      <c r="A68" s="6" t="str">
        <f t="shared" si="9"/>
        <v>SNB</v>
      </c>
      <c r="B68" s="6" t="str">
        <f>VLOOKUP(A68,References!$A$2:$B$11,2,FALSE)</f>
        <v>SNB AB Equity</v>
      </c>
      <c r="C68" s="6" t="str">
        <f t="shared" si="1"/>
        <v>Number of Employees</v>
      </c>
      <c r="D68" s="6" t="s">
        <v>156</v>
      </c>
      <c r="E68" s="8" t="str">
        <f>_xll.BDH($B68,D68,"CQ1 2010","","Dir=H","Per=Q","Days=A","Dts=H")</f>
        <v>#N/A Connection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</row>
    <row r="69" spans="1:59" x14ac:dyDescent="0.35">
      <c r="A69" s="6" t="str">
        <f t="shared" si="9"/>
        <v>SNB</v>
      </c>
      <c r="B69" s="6" t="str">
        <f>VLOOKUP(A69,References!$A$2:$B$11,2,FALSE)</f>
        <v>SNB AB Equity</v>
      </c>
      <c r="C69" s="6" t="str">
        <f t="shared" si="1"/>
        <v>Return on Equity</v>
      </c>
      <c r="D69" s="6" t="s">
        <v>157</v>
      </c>
      <c r="E69" s="8" t="str">
        <f>_xll.BDH($B69,D69,"CQ1 2010","","Dir=H","Per=Q","Days=A","Dts=H")</f>
        <v>#N/A Connection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</row>
    <row r="70" spans="1:59" x14ac:dyDescent="0.35">
      <c r="A70" s="6" t="str">
        <f t="shared" si="9"/>
        <v>SNB</v>
      </c>
      <c r="B70" s="6" t="str">
        <f>VLOOKUP(A70,References!$A$2:$B$11,2,FALSE)</f>
        <v>SNB AB Equity</v>
      </c>
      <c r="C70" s="6" t="str">
        <f t="shared" si="1"/>
        <v>Return on Assets</v>
      </c>
      <c r="D70" s="6" t="s">
        <v>158</v>
      </c>
      <c r="E70" s="8" t="str">
        <f>_xll.BDH($B70,D70,"CQ1 2010","","Dir=H","Per=Q","Days=A","Dts=H")</f>
        <v>#N/A Connection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</row>
    <row r="71" spans="1:59" x14ac:dyDescent="0.35">
      <c r="A71" s="6" t="str">
        <f t="shared" si="9"/>
        <v>SNB</v>
      </c>
      <c r="B71" s="6" t="str">
        <f>VLOOKUP(A71,References!$A$2:$B$11,2,FALSE)</f>
        <v>SNB AB Equity</v>
      </c>
      <c r="C71" s="6" t="str">
        <f t="shared" si="1"/>
        <v>Dividend Payout Ratio</v>
      </c>
      <c r="D71" s="6" t="s">
        <v>159</v>
      </c>
      <c r="E71" s="8" t="str">
        <f>_xll.BDH($B71,D71,"CQ1 2010","","Dir=H","Per=Q","Days=A","Dts=H")</f>
        <v>#N/A Connection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</row>
    <row r="72" spans="1:59" x14ac:dyDescent="0.35">
      <c r="A72" s="9" t="s">
        <v>21</v>
      </c>
      <c r="B72" s="9" t="str">
        <f>VLOOKUP(A72,References!$A$2:$B$11,2,FALSE)</f>
        <v>SIBC AB Equity</v>
      </c>
      <c r="C72" s="9" t="str">
        <f t="shared" si="1"/>
        <v>Operating Margin</v>
      </c>
      <c r="D72" s="9" t="s">
        <v>153</v>
      </c>
      <c r="E72" s="8" t="str">
        <f>_xll.BDH($B72,D72,"CQ1 2010","","Dir=H","Per=Q","Days=A","Dts=H")</f>
        <v>#N/A Connection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</row>
    <row r="73" spans="1:59" x14ac:dyDescent="0.35">
      <c r="A73" s="9" t="str">
        <f>A72</f>
        <v>SAIB</v>
      </c>
      <c r="B73" s="9" t="str">
        <f>VLOOKUP(A73,References!$A$2:$B$11,2,FALSE)</f>
        <v>SIBC AB Equity</v>
      </c>
      <c r="C73" s="9" t="str">
        <f t="shared" si="1"/>
        <v>Profit Margin</v>
      </c>
      <c r="D73" s="9" t="s">
        <v>51</v>
      </c>
      <c r="E73" s="8" t="str">
        <f>_xll.BDH($B73,D73,"CQ1 2010","","Dir=H","Per=Q","Days=A","Dts=H")</f>
        <v>#N/A Connection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</row>
    <row r="74" spans="1:59" x14ac:dyDescent="0.35">
      <c r="A74" s="9" t="str">
        <f t="shared" ref="A74:A81" si="10">A73</f>
        <v>SAIB</v>
      </c>
      <c r="B74" s="9" t="str">
        <f>VLOOKUP(A74,References!$A$2:$B$11,2,FALSE)</f>
        <v>SIBC AB Equity</v>
      </c>
      <c r="C74" s="9" t="str">
        <f t="shared" si="1"/>
        <v>Net Interest Margin (NIM)</v>
      </c>
      <c r="D74" s="9" t="s">
        <v>52</v>
      </c>
      <c r="E74" s="8" t="str">
        <f>_xll.BDH($B74,D74,"CQ1 2010","","Dir=H","Per=Q","Days=A","Dts=H")</f>
        <v>#N/A Connection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</row>
    <row r="75" spans="1:59" x14ac:dyDescent="0.35">
      <c r="A75" s="9" t="str">
        <f t="shared" si="10"/>
        <v>SAIB</v>
      </c>
      <c r="B75" s="9" t="str">
        <f>VLOOKUP(A75,References!$A$2:$B$11,2,FALSE)</f>
        <v>SIBC AB Equity</v>
      </c>
      <c r="C75" s="9" t="str">
        <f t="shared" si="1"/>
        <v>Sales per Employee</v>
      </c>
      <c r="D75" s="9" t="s">
        <v>154</v>
      </c>
      <c r="E75" s="8" t="str">
        <f>_xll.BDH($B75,D75,"CQ1 2010","","Dir=H","Per=Q","Days=A","Dts=H")</f>
        <v>#N/A Connection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</row>
    <row r="76" spans="1:59" x14ac:dyDescent="0.35">
      <c r="A76" s="9" t="str">
        <f t="shared" si="10"/>
        <v>SAIB</v>
      </c>
      <c r="B76" s="9" t="str">
        <f>VLOOKUP(A76,References!$A$2:$B$11,2,FALSE)</f>
        <v>SIBC AB Equity</v>
      </c>
      <c r="C76" s="9" t="str">
        <f t="shared" si="1"/>
        <v>Efficiency Ratio</v>
      </c>
      <c r="D76" s="9" t="s">
        <v>50</v>
      </c>
      <c r="E76" s="8" t="str">
        <f>_xll.BDH($B76,D76,"CQ1 2010","","Dir=H","Per=Q","Days=A","Dts=H")</f>
        <v>#N/A Connection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</row>
    <row r="77" spans="1:59" x14ac:dyDescent="0.35">
      <c r="A77" s="9" t="str">
        <f t="shared" si="10"/>
        <v>SAIB</v>
      </c>
      <c r="B77" s="9" t="str">
        <f>VLOOKUP(A77,References!$A$2:$B$11,2,FALSE)</f>
        <v>SIBC AB Equity</v>
      </c>
      <c r="C77" s="9" t="str">
        <f t="shared" si="1"/>
        <v>Tier 1 Capital Ratio</v>
      </c>
      <c r="D77" s="9" t="s">
        <v>155</v>
      </c>
      <c r="E77" s="8" t="str">
        <f>_xll.BDH($B77,D77,"CQ1 2010","","Dir=H","Per=Q","Days=A","Dts=H")</f>
        <v>#N/A Connection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</row>
    <row r="78" spans="1:59" x14ac:dyDescent="0.35">
      <c r="A78" s="9" t="str">
        <f t="shared" si="10"/>
        <v>SAIB</v>
      </c>
      <c r="B78" s="9" t="str">
        <f>VLOOKUP(A78,References!$A$2:$B$11,2,FALSE)</f>
        <v>SIBC AB Equity</v>
      </c>
      <c r="C78" s="9" t="str">
        <f t="shared" si="1"/>
        <v>Number of Employees</v>
      </c>
      <c r="D78" s="9" t="s">
        <v>156</v>
      </c>
      <c r="E78" s="8" t="str">
        <f>_xll.BDH($B78,D78,"CQ1 2010","","Dir=H","Per=Q","Days=A","Dts=H")</f>
        <v>#N/A Connection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</row>
    <row r="79" spans="1:59" x14ac:dyDescent="0.35">
      <c r="A79" s="9" t="str">
        <f t="shared" si="10"/>
        <v>SAIB</v>
      </c>
      <c r="B79" s="9" t="str">
        <f>VLOOKUP(A79,References!$A$2:$B$11,2,FALSE)</f>
        <v>SIBC AB Equity</v>
      </c>
      <c r="C79" s="9" t="str">
        <f t="shared" si="1"/>
        <v>Return on Equity</v>
      </c>
      <c r="D79" s="9" t="s">
        <v>157</v>
      </c>
      <c r="E79" s="8" t="str">
        <f>_xll.BDH($B79,D79,"CQ1 2010","","Dir=H","Per=Q","Days=A","Dts=H")</f>
        <v>#N/A Connection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</row>
    <row r="80" spans="1:59" x14ac:dyDescent="0.35">
      <c r="A80" s="9" t="str">
        <f t="shared" si="10"/>
        <v>SAIB</v>
      </c>
      <c r="B80" s="9" t="str">
        <f>VLOOKUP(A80,References!$A$2:$B$11,2,FALSE)</f>
        <v>SIBC AB Equity</v>
      </c>
      <c r="C80" s="9" t="str">
        <f t="shared" si="1"/>
        <v>Return on Assets</v>
      </c>
      <c r="D80" s="9" t="s">
        <v>158</v>
      </c>
      <c r="E80" s="8" t="str">
        <f>_xll.BDH($B80,D80,"CQ1 2010","","Dir=H","Per=Q","Days=A","Dts=H")</f>
        <v>#N/A Connection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</row>
    <row r="81" spans="1:59" x14ac:dyDescent="0.35">
      <c r="A81" s="9" t="str">
        <f t="shared" si="10"/>
        <v>SAIB</v>
      </c>
      <c r="B81" s="9" t="str">
        <f>VLOOKUP(A81,References!$A$2:$B$11,2,FALSE)</f>
        <v>SIBC AB Equity</v>
      </c>
      <c r="C81" s="9" t="str">
        <f t="shared" si="1"/>
        <v>Dividend Payout Ratio</v>
      </c>
      <c r="D81" s="9" t="s">
        <v>159</v>
      </c>
      <c r="E81" s="8" t="str">
        <f>_xll.BDH($B81,D81,"CQ1 2010","","Dir=H","Per=Q","Days=A","Dts=H")</f>
        <v>#N/A Connection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</row>
    <row r="82" spans="1:59" x14ac:dyDescent="0.35">
      <c r="A82" s="6" t="s">
        <v>22</v>
      </c>
      <c r="B82" s="6" t="str">
        <f>VLOOKUP(A82,References!$A$2:$B$11,2,FALSE)</f>
        <v>BJAZ AB Equity</v>
      </c>
      <c r="C82" s="6" t="str">
        <f t="shared" si="1"/>
        <v>Operating Margin</v>
      </c>
      <c r="D82" s="6" t="s">
        <v>153</v>
      </c>
      <c r="E82" s="8" t="str">
        <f>_xll.BDH($B82,D82,"CQ1 2010","","Dir=H","Per=Q","Days=A","Dts=H")</f>
        <v>#N/A Connection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</row>
    <row r="83" spans="1:59" x14ac:dyDescent="0.35">
      <c r="A83" s="6" t="str">
        <f>A82</f>
        <v>Aljazira</v>
      </c>
      <c r="B83" s="6" t="str">
        <f>VLOOKUP(A83,References!$A$2:$B$11,2,FALSE)</f>
        <v>BJAZ AB Equity</v>
      </c>
      <c r="C83" s="6" t="str">
        <f t="shared" si="1"/>
        <v>Profit Margin</v>
      </c>
      <c r="D83" s="6" t="s">
        <v>51</v>
      </c>
      <c r="E83" s="8" t="str">
        <f>_xll.BDH($B83,D83,"CQ1 2010","","Dir=H","Per=Q","Days=A","Dts=H")</f>
        <v>#N/A Connection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</row>
    <row r="84" spans="1:59" x14ac:dyDescent="0.35">
      <c r="A84" s="6" t="str">
        <f t="shared" ref="A84:A91" si="11">A83</f>
        <v>Aljazira</v>
      </c>
      <c r="B84" s="6" t="str">
        <f>VLOOKUP(A84,References!$A$2:$B$11,2,FALSE)</f>
        <v>BJAZ AB Equity</v>
      </c>
      <c r="C84" s="6" t="str">
        <f t="shared" si="1"/>
        <v>Net Interest Margin (NIM)</v>
      </c>
      <c r="D84" s="6" t="s">
        <v>52</v>
      </c>
      <c r="E84" s="8" t="str">
        <f>_xll.BDH($B84,D84,"CQ1 2010","","Dir=H","Per=Q","Days=A","Dts=H")</f>
        <v>#N/A Connection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</row>
    <row r="85" spans="1:59" x14ac:dyDescent="0.35">
      <c r="A85" s="6" t="str">
        <f t="shared" si="11"/>
        <v>Aljazira</v>
      </c>
      <c r="B85" s="6" t="str">
        <f>VLOOKUP(A85,References!$A$2:$B$11,2,FALSE)</f>
        <v>BJAZ AB Equity</v>
      </c>
      <c r="C85" s="6" t="str">
        <f t="shared" si="1"/>
        <v>Sales per Employee</v>
      </c>
      <c r="D85" s="6" t="s">
        <v>154</v>
      </c>
      <c r="E85" s="8" t="str">
        <f>_xll.BDH($B85,D85,"CQ1 2010","","Dir=H","Per=Q","Days=A","Dts=H")</f>
        <v>#N/A Connection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</row>
    <row r="86" spans="1:59" x14ac:dyDescent="0.35">
      <c r="A86" s="6" t="str">
        <f t="shared" si="11"/>
        <v>Aljazira</v>
      </c>
      <c r="B86" s="6" t="str">
        <f>VLOOKUP(A86,References!$A$2:$B$11,2,FALSE)</f>
        <v>BJAZ AB Equity</v>
      </c>
      <c r="C86" s="6" t="str">
        <f t="shared" si="1"/>
        <v>Efficiency Ratio</v>
      </c>
      <c r="D86" s="6" t="s">
        <v>50</v>
      </c>
      <c r="E86" s="8" t="str">
        <f>_xll.BDH($B86,D86,"CQ1 2010","","Dir=H","Per=Q","Days=A","Dts=H")</f>
        <v>#N/A Connection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</row>
    <row r="87" spans="1:59" x14ac:dyDescent="0.35">
      <c r="A87" s="6" t="str">
        <f t="shared" si="11"/>
        <v>Aljazira</v>
      </c>
      <c r="B87" s="6" t="str">
        <f>VLOOKUP(A87,References!$A$2:$B$11,2,FALSE)</f>
        <v>BJAZ AB Equity</v>
      </c>
      <c r="C87" s="6" t="str">
        <f t="shared" ref="C87:C101" si="12">C77</f>
        <v>Tier 1 Capital Ratio</v>
      </c>
      <c r="D87" s="6" t="s">
        <v>155</v>
      </c>
      <c r="E87" s="8" t="str">
        <f>_xll.BDH($B87,D87,"CQ1 2010","","Dir=H","Per=Q","Days=A","Dts=H")</f>
        <v>#N/A Connection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</row>
    <row r="88" spans="1:59" x14ac:dyDescent="0.35">
      <c r="A88" s="6" t="str">
        <f t="shared" si="11"/>
        <v>Aljazira</v>
      </c>
      <c r="B88" s="6" t="str">
        <f>VLOOKUP(A88,References!$A$2:$B$11,2,FALSE)</f>
        <v>BJAZ AB Equity</v>
      </c>
      <c r="C88" s="6" t="str">
        <f t="shared" si="12"/>
        <v>Number of Employees</v>
      </c>
      <c r="D88" s="6" t="s">
        <v>156</v>
      </c>
      <c r="E88" s="8" t="str">
        <f>_xll.BDH($B88,D88,"CQ1 2010","","Dir=H","Per=Q","Days=A","Dts=H")</f>
        <v>#N/A Connection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</row>
    <row r="89" spans="1:59" x14ac:dyDescent="0.35">
      <c r="A89" s="6" t="str">
        <f t="shared" si="11"/>
        <v>Aljazira</v>
      </c>
      <c r="B89" s="6" t="str">
        <f>VLOOKUP(A89,References!$A$2:$B$11,2,FALSE)</f>
        <v>BJAZ AB Equity</v>
      </c>
      <c r="C89" s="6" t="str">
        <f t="shared" si="12"/>
        <v>Return on Equity</v>
      </c>
      <c r="D89" s="6" t="s">
        <v>157</v>
      </c>
      <c r="E89" s="8" t="str">
        <f>_xll.BDH($B89,D89,"CQ1 2010","","Dir=H","Per=Q","Days=A","Dts=H")</f>
        <v>#N/A Connection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</row>
    <row r="90" spans="1:59" x14ac:dyDescent="0.35">
      <c r="A90" s="6" t="str">
        <f t="shared" si="11"/>
        <v>Aljazira</v>
      </c>
      <c r="B90" s="6" t="str">
        <f>VLOOKUP(A90,References!$A$2:$B$11,2,FALSE)</f>
        <v>BJAZ AB Equity</v>
      </c>
      <c r="C90" s="6" t="str">
        <f t="shared" si="12"/>
        <v>Return on Assets</v>
      </c>
      <c r="D90" s="6" t="s">
        <v>158</v>
      </c>
      <c r="E90" s="8" t="str">
        <f>_xll.BDH($B90,D90,"CQ1 2010","","Dir=H","Per=Q","Days=A","Dts=H")</f>
        <v>#N/A Connection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</row>
    <row r="91" spans="1:59" x14ac:dyDescent="0.35">
      <c r="A91" s="6" t="str">
        <f t="shared" si="11"/>
        <v>Aljazira</v>
      </c>
      <c r="B91" s="6" t="str">
        <f>VLOOKUP(A91,References!$A$2:$B$11,2,FALSE)</f>
        <v>BJAZ AB Equity</v>
      </c>
      <c r="C91" s="6" t="str">
        <f t="shared" si="12"/>
        <v>Dividend Payout Ratio</v>
      </c>
      <c r="D91" s="6" t="s">
        <v>159</v>
      </c>
      <c r="E91" s="8" t="str">
        <f>_xll.BDH($B91,D91,"CQ1 2010","","Dir=H","Per=Q","Days=A","Dts=H")</f>
        <v>#N/A Connection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</row>
    <row r="92" spans="1:59" x14ac:dyDescent="0.35">
      <c r="A92" s="9" t="s">
        <v>23</v>
      </c>
      <c r="B92" s="9" t="str">
        <f>VLOOKUP(A92,References!$A$2:$B$11,2,FALSE)</f>
        <v>ALBI AB Equity</v>
      </c>
      <c r="C92" s="9" t="str">
        <f t="shared" si="12"/>
        <v>Operating Margin</v>
      </c>
      <c r="D92" s="9" t="s">
        <v>153</v>
      </c>
      <c r="E92" s="8" t="str">
        <f>_xll.BDH($B92,D92,"CQ1 2010","","Dir=H","Per=Q","Days=A","Dts=H")</f>
        <v>#N/A Connection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</row>
    <row r="93" spans="1:59" x14ac:dyDescent="0.35">
      <c r="A93" s="9" t="str">
        <f>A92</f>
        <v>Albilad</v>
      </c>
      <c r="B93" s="9" t="str">
        <f>VLOOKUP(A93,References!$A$2:$B$11,2,FALSE)</f>
        <v>ALBI AB Equity</v>
      </c>
      <c r="C93" s="9" t="str">
        <f t="shared" si="12"/>
        <v>Profit Margin</v>
      </c>
      <c r="D93" s="9" t="s">
        <v>51</v>
      </c>
      <c r="E93" s="8" t="str">
        <f>_xll.BDH($B93,D93,"CQ1 2010","","Dir=H","Per=Q","Days=A","Dts=H")</f>
        <v>#N/A Connection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</row>
    <row r="94" spans="1:59" x14ac:dyDescent="0.35">
      <c r="A94" s="9" t="str">
        <f t="shared" ref="A94:A101" si="13">A93</f>
        <v>Albilad</v>
      </c>
      <c r="B94" s="9" t="str">
        <f>VLOOKUP(A94,References!$A$2:$B$11,2,FALSE)</f>
        <v>ALBI AB Equity</v>
      </c>
      <c r="C94" s="9" t="str">
        <f t="shared" si="12"/>
        <v>Net Interest Margin (NIM)</v>
      </c>
      <c r="D94" s="9" t="s">
        <v>52</v>
      </c>
      <c r="E94" s="8" t="str">
        <f>_xll.BDH($B94,D94,"CQ1 2010","","Dir=H","Per=Q","Days=A","Dts=H")</f>
        <v>#N/A Connection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</row>
    <row r="95" spans="1:59" x14ac:dyDescent="0.35">
      <c r="A95" s="9" t="str">
        <f t="shared" si="13"/>
        <v>Albilad</v>
      </c>
      <c r="B95" s="9" t="str">
        <f>VLOOKUP(A95,References!$A$2:$B$11,2,FALSE)</f>
        <v>ALBI AB Equity</v>
      </c>
      <c r="C95" s="9" t="str">
        <f t="shared" si="12"/>
        <v>Sales per Employee</v>
      </c>
      <c r="D95" s="9" t="s">
        <v>154</v>
      </c>
      <c r="E95" s="8" t="str">
        <f>_xll.BDH($B95,D95,"CQ1 2010","","Dir=H","Per=Q","Days=A","Dts=H")</f>
        <v>#N/A Connection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</row>
    <row r="96" spans="1:59" x14ac:dyDescent="0.35">
      <c r="A96" s="9" t="str">
        <f t="shared" si="13"/>
        <v>Albilad</v>
      </c>
      <c r="B96" s="9" t="str">
        <f>VLOOKUP(A96,References!$A$2:$B$11,2,FALSE)</f>
        <v>ALBI AB Equity</v>
      </c>
      <c r="C96" s="9" t="str">
        <f t="shared" si="12"/>
        <v>Efficiency Ratio</v>
      </c>
      <c r="D96" s="9" t="s">
        <v>50</v>
      </c>
      <c r="E96" s="8" t="str">
        <f>_xll.BDH($B96,D96,"CQ1 2010","","Dir=H","Per=Q","Days=A","Dts=H")</f>
        <v>#N/A Connection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</row>
    <row r="97" spans="1:59" x14ac:dyDescent="0.35">
      <c r="A97" s="9" t="str">
        <f t="shared" si="13"/>
        <v>Albilad</v>
      </c>
      <c r="B97" s="9" t="str">
        <f>VLOOKUP(A97,References!$A$2:$B$11,2,FALSE)</f>
        <v>ALBI AB Equity</v>
      </c>
      <c r="C97" s="9" t="str">
        <f t="shared" si="12"/>
        <v>Tier 1 Capital Ratio</v>
      </c>
      <c r="D97" s="9" t="s">
        <v>155</v>
      </c>
      <c r="E97" s="8" t="str">
        <f>_xll.BDH($B97,D97,"CQ1 2010","","Dir=H","Per=Q","Days=A","Dts=H")</f>
        <v>#N/A Connection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</row>
    <row r="98" spans="1:59" x14ac:dyDescent="0.35">
      <c r="A98" s="9" t="str">
        <f t="shared" si="13"/>
        <v>Albilad</v>
      </c>
      <c r="B98" s="9" t="str">
        <f>VLOOKUP(A98,References!$A$2:$B$11,2,FALSE)</f>
        <v>ALBI AB Equity</v>
      </c>
      <c r="C98" s="9" t="str">
        <f t="shared" si="12"/>
        <v>Number of Employees</v>
      </c>
      <c r="D98" s="9" t="s">
        <v>156</v>
      </c>
      <c r="E98" s="8" t="str">
        <f>_xll.BDH($B98,D98,"CQ1 2010","","Dir=H","Per=Q","Days=A","Dts=H")</f>
        <v>#N/A Connection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</row>
    <row r="99" spans="1:59" x14ac:dyDescent="0.35">
      <c r="A99" s="9" t="str">
        <f t="shared" si="13"/>
        <v>Albilad</v>
      </c>
      <c r="B99" s="9" t="str">
        <f>VLOOKUP(A99,References!$A$2:$B$11,2,FALSE)</f>
        <v>ALBI AB Equity</v>
      </c>
      <c r="C99" s="9" t="str">
        <f t="shared" si="12"/>
        <v>Return on Equity</v>
      </c>
      <c r="D99" s="9" t="s">
        <v>157</v>
      </c>
      <c r="E99" s="8" t="str">
        <f>_xll.BDH($B99,D99,"CQ1 2010","","Dir=H","Per=Q","Days=A","Dts=H")</f>
        <v>#N/A Connection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</row>
    <row r="100" spans="1:59" x14ac:dyDescent="0.35">
      <c r="A100" s="9" t="str">
        <f t="shared" si="13"/>
        <v>Albilad</v>
      </c>
      <c r="B100" s="9" t="str">
        <f>VLOOKUP(A100,References!$A$2:$B$11,2,FALSE)</f>
        <v>ALBI AB Equity</v>
      </c>
      <c r="C100" s="9" t="str">
        <f t="shared" si="12"/>
        <v>Return on Assets</v>
      </c>
      <c r="D100" s="9" t="s">
        <v>158</v>
      </c>
      <c r="E100" s="8" t="str">
        <f>_xll.BDH($B100,D100,"CQ1 2010","","Dir=H","Per=Q","Days=A","Dts=H")</f>
        <v>#N/A Connection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</row>
    <row r="101" spans="1:59" x14ac:dyDescent="0.35">
      <c r="A101" s="9" t="str">
        <f t="shared" si="13"/>
        <v>Albilad</v>
      </c>
      <c r="B101" s="9" t="str">
        <f>VLOOKUP(A101,References!$A$2:$B$11,2,FALSE)</f>
        <v>ALBI AB Equity</v>
      </c>
      <c r="C101" s="9" t="str">
        <f t="shared" si="12"/>
        <v>Dividend Payout Ratio</v>
      </c>
      <c r="D101" s="9" t="s">
        <v>159</v>
      </c>
      <c r="E101" s="8" t="str">
        <f>_xll.BDH($B101,D101,"CQ1 2010","","Dir=H","Per=Q","Days=A","Dts=H")</f>
        <v>#N/A Connection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</row>
    <row r="102" spans="1:59" x14ac:dyDescent="0.35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</row>
    <row r="103" spans="1:59" x14ac:dyDescent="0.35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</row>
    <row r="104" spans="1:59" x14ac:dyDescent="0.35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</row>
    <row r="105" spans="1:59" x14ac:dyDescent="0.35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</row>
    <row r="110" spans="1:59" x14ac:dyDescent="0.35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</row>
    <row r="111" spans="1:59" x14ac:dyDescent="0.35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</row>
    <row r="112" spans="1:59" x14ac:dyDescent="0.35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</row>
    <row r="113" spans="1:59" x14ac:dyDescent="0.35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</row>
    <row r="114" spans="1:59" x14ac:dyDescent="0.35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</row>
    <row r="115" spans="1:59" x14ac:dyDescent="0.35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</row>
    <row r="116" spans="1:59" x14ac:dyDescent="0.35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</row>
    <row r="117" spans="1:59" x14ac:dyDescent="0.35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</row>
    <row r="118" spans="1:59" x14ac:dyDescent="0.35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</row>
    <row r="119" spans="1:59" x14ac:dyDescent="0.35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</row>
    <row r="120" spans="1:59" x14ac:dyDescent="0.35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</row>
    <row r="121" spans="1:59" x14ac:dyDescent="0.35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</row>
    <row r="122" spans="1:59" x14ac:dyDescent="0.35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</row>
    <row r="123" spans="1:59" x14ac:dyDescent="0.35">
      <c r="A123" s="3"/>
      <c r="B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</row>
    <row r="124" spans="1:59" x14ac:dyDescent="0.35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</row>
    <row r="125" spans="1:59" x14ac:dyDescent="0.35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</row>
    <row r="126" spans="1:59" x14ac:dyDescent="0.35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</row>
    <row r="127" spans="1:59" x14ac:dyDescent="0.35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</row>
    <row r="128" spans="1:59" x14ac:dyDescent="0.35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</row>
    <row r="129" spans="1:59" x14ac:dyDescent="0.35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</row>
    <row r="130" spans="1:59" x14ac:dyDescent="0.35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</row>
    <row r="131" spans="1:59" x14ac:dyDescent="0.35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</row>
    <row r="132" spans="1:59" x14ac:dyDescent="0.35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</row>
    <row r="133" spans="1:59" x14ac:dyDescent="0.35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</row>
    <row r="134" spans="1:59" x14ac:dyDescent="0.35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</row>
    <row r="135" spans="1:59" x14ac:dyDescent="0.35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</row>
    <row r="136" spans="1:59" x14ac:dyDescent="0.35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</row>
    <row r="137" spans="1:59" x14ac:dyDescent="0.35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</row>
    <row r="138" spans="1:59" x14ac:dyDescent="0.35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</row>
    <row r="139" spans="1:59" x14ac:dyDescent="0.35">
      <c r="A139" s="3"/>
      <c r="B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A53-28B3-43A4-ABDF-E3E2629C5508}">
  <sheetPr codeName="Sheet2">
    <tabColor theme="1"/>
  </sheetPr>
  <dimension ref="A1:Q16"/>
  <sheetViews>
    <sheetView workbookViewId="0">
      <selection activeCell="C16" sqref="C16"/>
    </sheetView>
  </sheetViews>
  <sheetFormatPr defaultRowHeight="14.5" x14ac:dyDescent="0.35"/>
  <cols>
    <col min="1" max="1" width="16.81640625" bestFit="1" customWidth="1"/>
    <col min="2" max="2" width="16.453125" bestFit="1" customWidth="1"/>
    <col min="3" max="3" width="40.7265625" customWidth="1"/>
    <col min="4" max="4" width="34.453125" bestFit="1" customWidth="1"/>
    <col min="5" max="5" width="25.7265625" hidden="1" customWidth="1"/>
    <col min="6" max="6" width="28.81640625" hidden="1" customWidth="1"/>
    <col min="7" max="7" width="19.453125" hidden="1" customWidth="1"/>
    <col min="8" max="8" width="20.1796875" hidden="1" customWidth="1"/>
    <col min="9" max="9" width="10.6328125" customWidth="1"/>
  </cols>
  <sheetData>
    <row r="1" spans="1:17" x14ac:dyDescent="0.35">
      <c r="A1" s="26" t="s">
        <v>12</v>
      </c>
      <c r="B1" s="26"/>
      <c r="C1" s="26" t="s">
        <v>13</v>
      </c>
      <c r="D1" s="26"/>
      <c r="E1" s="26" t="s">
        <v>54</v>
      </c>
      <c r="F1" s="26"/>
      <c r="G1" s="26" t="s">
        <v>55</v>
      </c>
      <c r="H1" s="26"/>
    </row>
    <row r="2" spans="1:17" x14ac:dyDescent="0.35">
      <c r="A2" t="s">
        <v>14</v>
      </c>
      <c r="B2" t="s">
        <v>6</v>
      </c>
      <c r="C2" t="s">
        <v>24</v>
      </c>
      <c r="D2" t="s">
        <v>25</v>
      </c>
      <c r="G2" t="s">
        <v>46</v>
      </c>
      <c r="H2" t="s">
        <v>47</v>
      </c>
      <c r="I2" t="s">
        <v>116</v>
      </c>
      <c r="K2">
        <f>_xll.BDH($B2,D10,"CQ1 2022","","Dir=H","Per=Q","Days=A","Dts=H","cols=7;rows=1")</f>
        <v>329.08800000000002</v>
      </c>
      <c r="L2">
        <v>361.88600000000002</v>
      </c>
      <c r="M2">
        <v>390.93099999999998</v>
      </c>
      <c r="N2">
        <v>390.93099999999998</v>
      </c>
      <c r="O2">
        <v>421.97500000000002</v>
      </c>
      <c r="P2">
        <v>409.32</v>
      </c>
      <c r="Q2">
        <v>453.35</v>
      </c>
    </row>
    <row r="3" spans="1:17" x14ac:dyDescent="0.35">
      <c r="A3" t="s">
        <v>16</v>
      </c>
      <c r="B3" t="s">
        <v>7</v>
      </c>
      <c r="C3" t="s">
        <v>26</v>
      </c>
      <c r="D3" t="s">
        <v>27</v>
      </c>
      <c r="G3" t="s">
        <v>48</v>
      </c>
      <c r="H3" t="s">
        <v>51</v>
      </c>
    </row>
    <row r="4" spans="1:17" x14ac:dyDescent="0.35">
      <c r="A4" t="s">
        <v>17</v>
      </c>
      <c r="B4" t="s">
        <v>9</v>
      </c>
      <c r="C4" t="s">
        <v>28</v>
      </c>
      <c r="D4" t="s">
        <v>29</v>
      </c>
      <c r="G4" t="s">
        <v>49</v>
      </c>
      <c r="H4" t="s">
        <v>50</v>
      </c>
    </row>
    <row r="5" spans="1:17" x14ac:dyDescent="0.35">
      <c r="A5" t="s">
        <v>18</v>
      </c>
      <c r="B5" t="s">
        <v>8</v>
      </c>
      <c r="C5" t="s">
        <v>31</v>
      </c>
      <c r="D5" t="s">
        <v>30</v>
      </c>
      <c r="G5" t="s">
        <v>53</v>
      </c>
      <c r="H5" t="s">
        <v>52</v>
      </c>
    </row>
    <row r="6" spans="1:17" x14ac:dyDescent="0.35">
      <c r="A6" t="s">
        <v>19</v>
      </c>
      <c r="B6" t="s">
        <v>10</v>
      </c>
      <c r="C6" t="s">
        <v>32</v>
      </c>
      <c r="D6" t="s">
        <v>57</v>
      </c>
    </row>
    <row r="7" spans="1:17" x14ac:dyDescent="0.35">
      <c r="A7" t="s">
        <v>20</v>
      </c>
      <c r="B7" t="s">
        <v>2</v>
      </c>
      <c r="C7" t="s">
        <v>33</v>
      </c>
      <c r="D7" t="s">
        <v>39</v>
      </c>
    </row>
    <row r="8" spans="1:17" x14ac:dyDescent="0.35">
      <c r="A8" t="s">
        <v>15</v>
      </c>
      <c r="B8" t="s">
        <v>4</v>
      </c>
      <c r="C8" t="s">
        <v>34</v>
      </c>
      <c r="D8" t="s">
        <v>35</v>
      </c>
    </row>
    <row r="9" spans="1:17" x14ac:dyDescent="0.35">
      <c r="A9" t="s">
        <v>21</v>
      </c>
      <c r="B9" t="s">
        <v>3</v>
      </c>
      <c r="C9" t="s">
        <v>36</v>
      </c>
      <c r="D9" t="s">
        <v>112</v>
      </c>
    </row>
    <row r="10" spans="1:17" x14ac:dyDescent="0.35">
      <c r="A10" t="s">
        <v>22</v>
      </c>
      <c r="B10" t="s">
        <v>11</v>
      </c>
      <c r="C10" t="s">
        <v>37</v>
      </c>
      <c r="D10" t="s">
        <v>1</v>
      </c>
    </row>
    <row r="11" spans="1:17" x14ac:dyDescent="0.35">
      <c r="A11" t="s">
        <v>23</v>
      </c>
      <c r="B11" t="s">
        <v>5</v>
      </c>
      <c r="C11" t="s">
        <v>38</v>
      </c>
      <c r="D11" t="s">
        <v>0</v>
      </c>
      <c r="I11" t="s">
        <v>112</v>
      </c>
    </row>
    <row r="12" spans="1:17" x14ac:dyDescent="0.35">
      <c r="C12" t="s">
        <v>40</v>
      </c>
      <c r="D12" t="s">
        <v>41</v>
      </c>
    </row>
    <row r="13" spans="1:17" x14ac:dyDescent="0.35">
      <c r="C13" t="s">
        <v>43</v>
      </c>
      <c r="D13" t="s">
        <v>42</v>
      </c>
    </row>
    <row r="14" spans="1:17" x14ac:dyDescent="0.35">
      <c r="C14" t="s">
        <v>44</v>
      </c>
      <c r="D14" t="s">
        <v>45</v>
      </c>
    </row>
    <row r="15" spans="1:17" x14ac:dyDescent="0.35">
      <c r="C15" t="s">
        <v>113</v>
      </c>
      <c r="D15" t="s">
        <v>47</v>
      </c>
    </row>
    <row r="16" spans="1:17" x14ac:dyDescent="0.35">
      <c r="C16" t="s">
        <v>114</v>
      </c>
      <c r="D16" t="s">
        <v>115</v>
      </c>
    </row>
  </sheetData>
  <mergeCells count="4">
    <mergeCell ref="C1:D1"/>
    <mergeCell ref="A1:B1"/>
    <mergeCell ref="E1:F1"/>
    <mergeCell ref="G1:H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CA34-2F0C-4477-AB71-2085D9C04BFD}">
  <sheetPr codeName="Sheet3">
    <tabColor theme="1"/>
  </sheetPr>
  <dimension ref="A1:BG34"/>
  <sheetViews>
    <sheetView workbookViewId="0">
      <selection activeCell="C12" sqref="C12"/>
    </sheetView>
  </sheetViews>
  <sheetFormatPr defaultRowHeight="14.5" x14ac:dyDescent="0.35"/>
  <cols>
    <col min="2" max="2" width="11.36328125" bestFit="1" customWidth="1"/>
    <col min="3" max="3" width="21.90625" bestFit="1" customWidth="1"/>
    <col min="4" max="4" width="28.26953125" bestFit="1" customWidth="1"/>
    <col min="5" max="5" width="23.453125" customWidth="1"/>
    <col min="6" max="6" width="17.36328125" bestFit="1" customWidth="1"/>
    <col min="7" max="7" width="18.81640625" bestFit="1" customWidth="1"/>
    <col min="8" max="8" width="17.36328125" bestFit="1" customWidth="1"/>
    <col min="9" max="9" width="18.6328125" bestFit="1" customWidth="1"/>
    <col min="10" max="27" width="14.7265625" bestFit="1" customWidth="1"/>
    <col min="28" max="34" width="14.6328125" bestFit="1" customWidth="1"/>
    <col min="35" max="35" width="16.08984375" bestFit="1" customWidth="1"/>
    <col min="36" max="59" width="14.6328125" bestFit="1" customWidth="1"/>
  </cols>
  <sheetData>
    <row r="1" spans="1:7" x14ac:dyDescent="0.35">
      <c r="A1" s="15" t="s">
        <v>5</v>
      </c>
      <c r="G1" t="s">
        <v>196</v>
      </c>
    </row>
    <row r="4" spans="1:7" x14ac:dyDescent="0.35">
      <c r="C4" t="str">
        <f>_xll.BQL("segments('" &amp; A1 &amp; "')", "segment_name, BS_TOT_ASSET","cols=3;rows=6")</f>
        <v>#N/A Connection</v>
      </c>
      <c r="D4" t="s">
        <v>202</v>
      </c>
      <c r="E4" t="s">
        <v>124</v>
      </c>
    </row>
    <row r="5" spans="1:7" x14ac:dyDescent="0.35">
      <c r="C5" t="s">
        <v>169</v>
      </c>
      <c r="D5" t="s">
        <v>201</v>
      </c>
      <c r="E5">
        <v>59033201000</v>
      </c>
    </row>
    <row r="6" spans="1:7" x14ac:dyDescent="0.35">
      <c r="C6" s="1" t="s">
        <v>168</v>
      </c>
      <c r="D6" t="s">
        <v>200</v>
      </c>
      <c r="E6">
        <v>52199267000</v>
      </c>
    </row>
    <row r="7" spans="1:7" x14ac:dyDescent="0.35">
      <c r="C7" s="1" t="s">
        <v>217</v>
      </c>
      <c r="D7" t="s">
        <v>199</v>
      </c>
      <c r="E7">
        <v>25256004000</v>
      </c>
    </row>
    <row r="8" spans="1:7" x14ac:dyDescent="0.35">
      <c r="C8" t="s">
        <v>218</v>
      </c>
      <c r="D8" t="s">
        <v>213</v>
      </c>
      <c r="E8">
        <v>1084685000</v>
      </c>
    </row>
    <row r="9" spans="1:7" x14ac:dyDescent="0.35">
      <c r="C9" t="s">
        <v>219</v>
      </c>
      <c r="D9" t="s">
        <v>220</v>
      </c>
      <c r="E9" s="2" t="e">
        <v>#N/A</v>
      </c>
    </row>
    <row r="10" spans="1:7" x14ac:dyDescent="0.35">
      <c r="C10" s="1" t="s">
        <v>221</v>
      </c>
      <c r="E10" s="2"/>
    </row>
    <row r="11" spans="1:7" x14ac:dyDescent="0.35">
      <c r="C11" s="1"/>
      <c r="E11" s="2"/>
    </row>
    <row r="12" spans="1:7" x14ac:dyDescent="0.35">
      <c r="C12" t="str" cm="1">
        <f t="array" ref="C12">_xll.BQL("SEG0000670177 Segment", "IS_NET_REV_INCL_EXCL_CRT_ITEMS/1M")</f>
        <v>#N/A Connection</v>
      </c>
    </row>
    <row r="15" spans="1:7" x14ac:dyDescent="0.35">
      <c r="D15" s="2"/>
    </row>
    <row r="17" spans="2:59" x14ac:dyDescent="0.35">
      <c r="C17" t="str">
        <f>_xll.BQL(E34, C10 &amp; "(FPT=A, FPR=range(2010, 2023))","showdates=f", "transpose=t","cols=16;rows=1")</f>
        <v>#N/A Connection</v>
      </c>
      <c r="D17" t="s">
        <v>222</v>
      </c>
      <c r="E17" s="2">
        <v>353282000</v>
      </c>
      <c r="F17" s="2">
        <v>408155000</v>
      </c>
      <c r="G17" s="2">
        <v>499500000</v>
      </c>
      <c r="H17" s="2">
        <v>577049000</v>
      </c>
      <c r="I17" s="2">
        <v>636194000</v>
      </c>
      <c r="J17" s="2">
        <v>733564000</v>
      </c>
      <c r="K17" s="2">
        <v>795807000</v>
      </c>
      <c r="L17" s="2">
        <v>933803000</v>
      </c>
      <c r="M17" s="2">
        <v>962857000</v>
      </c>
      <c r="N17" s="2">
        <v>1057032000</v>
      </c>
      <c r="O17" s="2">
        <v>1004515000</v>
      </c>
      <c r="P17" s="2">
        <v>781802000</v>
      </c>
      <c r="Q17" s="2">
        <v>1414276000</v>
      </c>
      <c r="R17" s="2" t="e">
        <v>#N/A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2:59" x14ac:dyDescent="0.3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59" x14ac:dyDescent="0.35">
      <c r="B19" t="s">
        <v>197</v>
      </c>
      <c r="C19" t="s">
        <v>196</v>
      </c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59" x14ac:dyDescent="0.35">
      <c r="B20" t="s">
        <v>195</v>
      </c>
      <c r="C20" t="s">
        <v>124</v>
      </c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59" x14ac:dyDescent="0.35">
      <c r="B21" t="s">
        <v>194</v>
      </c>
      <c r="C21" t="s">
        <v>130</v>
      </c>
      <c r="D21" s="2"/>
    </row>
    <row r="22" spans="2:59" x14ac:dyDescent="0.35">
      <c r="C22" s="1"/>
      <c r="D22" s="2"/>
    </row>
    <row r="23" spans="2:59" x14ac:dyDescent="0.35">
      <c r="C23" s="1"/>
      <c r="D23" s="2"/>
    </row>
    <row r="24" spans="2:59" x14ac:dyDescent="0.35">
      <c r="B24" t="s">
        <v>149</v>
      </c>
      <c r="C24" s="1"/>
      <c r="D24" s="2" t="s">
        <v>193</v>
      </c>
      <c r="E24" t="s">
        <v>192</v>
      </c>
      <c r="F24" t="s">
        <v>191</v>
      </c>
      <c r="G24" t="s">
        <v>190</v>
      </c>
      <c r="H24" t="s">
        <v>189</v>
      </c>
      <c r="I24" t="s">
        <v>188</v>
      </c>
    </row>
    <row r="25" spans="2:59" x14ac:dyDescent="0.35">
      <c r="B25" t="s">
        <v>14</v>
      </c>
      <c r="C25" t="s">
        <v>6</v>
      </c>
      <c r="D25" t="s">
        <v>187</v>
      </c>
      <c r="E25" t="s">
        <v>186</v>
      </c>
    </row>
    <row r="26" spans="2:59" x14ac:dyDescent="0.35">
      <c r="B26" t="s">
        <v>16</v>
      </c>
      <c r="C26" t="s">
        <v>7</v>
      </c>
      <c r="D26" t="s">
        <v>185</v>
      </c>
      <c r="E26" t="s">
        <v>184</v>
      </c>
    </row>
    <row r="27" spans="2:59" x14ac:dyDescent="0.35">
      <c r="B27" t="s">
        <v>17</v>
      </c>
      <c r="C27" t="s">
        <v>9</v>
      </c>
      <c r="D27" t="s">
        <v>183</v>
      </c>
      <c r="E27" t="s">
        <v>182</v>
      </c>
    </row>
    <row r="28" spans="2:59" x14ac:dyDescent="0.35">
      <c r="B28" t="s">
        <v>18</v>
      </c>
      <c r="C28" t="s">
        <v>8</v>
      </c>
      <c r="D28" t="s">
        <v>181</v>
      </c>
      <c r="E28" t="s">
        <v>180</v>
      </c>
    </row>
    <row r="29" spans="2:59" x14ac:dyDescent="0.35">
      <c r="B29" t="s">
        <v>19</v>
      </c>
      <c r="C29" t="s">
        <v>10</v>
      </c>
      <c r="D29" t="s">
        <v>179</v>
      </c>
      <c r="E29" t="s">
        <v>178</v>
      </c>
    </row>
    <row r="30" spans="2:59" x14ac:dyDescent="0.35">
      <c r="B30" t="s">
        <v>20</v>
      </c>
      <c r="C30" t="s">
        <v>2</v>
      </c>
      <c r="D30" t="s">
        <v>177</v>
      </c>
      <c r="E30" t="s">
        <v>176</v>
      </c>
    </row>
    <row r="31" spans="2:59" x14ac:dyDescent="0.35">
      <c r="B31" t="s">
        <v>15</v>
      </c>
      <c r="C31" t="s">
        <v>4</v>
      </c>
      <c r="D31" t="s">
        <v>175</v>
      </c>
      <c r="E31" t="s">
        <v>174</v>
      </c>
    </row>
    <row r="32" spans="2:59" x14ac:dyDescent="0.35">
      <c r="B32" t="s">
        <v>21</v>
      </c>
      <c r="C32" t="s">
        <v>3</v>
      </c>
      <c r="D32" t="s">
        <v>173</v>
      </c>
      <c r="E32" t="s">
        <v>172</v>
      </c>
    </row>
    <row r="33" spans="2:5" x14ac:dyDescent="0.35">
      <c r="B33" t="s">
        <v>22</v>
      </c>
      <c r="C33" t="s">
        <v>11</v>
      </c>
      <c r="D33" t="s">
        <v>171</v>
      </c>
      <c r="E33" t="s">
        <v>170</v>
      </c>
    </row>
    <row r="34" spans="2:5" x14ac:dyDescent="0.35">
      <c r="B34" t="s">
        <v>23</v>
      </c>
      <c r="C34" t="s">
        <v>5</v>
      </c>
      <c r="D34" t="s">
        <v>169</v>
      </c>
      <c r="E34" t="s">
        <v>168</v>
      </c>
    </row>
  </sheetData>
  <dataValidations count="2">
    <dataValidation type="list" allowBlank="1" showInputMessage="1" showErrorMessage="1" sqref="G1" xr:uid="{66A07DDB-914E-4D41-A6F1-DC7C3E4693F6}">
      <formula1>$C$19:$C$21</formula1>
    </dataValidation>
    <dataValidation type="list" allowBlank="1" showInputMessage="1" showErrorMessage="1" sqref="A1" xr:uid="{BFD6622F-2EB9-4A28-B5AD-60FF3BBF1D7C}">
      <formula1>$C$25:$C$34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3B04-8E93-4EC5-95E9-E68BEC393B0F}">
  <sheetPr codeName="Sheet4"/>
  <dimension ref="A1:BK61"/>
  <sheetViews>
    <sheetView workbookViewId="0">
      <selection activeCell="I10" sqref="I10"/>
    </sheetView>
  </sheetViews>
  <sheetFormatPr defaultRowHeight="14.5" x14ac:dyDescent="0.35"/>
  <cols>
    <col min="2" max="2" width="10.453125" hidden="1" customWidth="1"/>
    <col min="3" max="3" width="11.36328125" hidden="1" customWidth="1"/>
    <col min="4" max="4" width="20.7265625" bestFit="1" customWidth="1"/>
    <col min="5" max="5" width="21.90625" hidden="1" customWidth="1"/>
    <col min="6" max="6" width="18.6328125" hidden="1" customWidth="1"/>
    <col min="7" max="8" width="8.7265625" hidden="1" customWidth="1"/>
    <col min="9" max="24" width="17.1796875" style="2" bestFit="1" customWidth="1"/>
    <col min="25" max="63" width="18.1796875" style="2" bestFit="1" customWidth="1"/>
  </cols>
  <sheetData>
    <row r="1" spans="1:63" x14ac:dyDescent="0.35">
      <c r="A1" s="16" t="s">
        <v>149</v>
      </c>
      <c r="B1" s="16" t="s">
        <v>207</v>
      </c>
      <c r="C1" s="16" t="s">
        <v>206</v>
      </c>
      <c r="D1" s="16" t="s">
        <v>209</v>
      </c>
      <c r="E1" s="16" t="s">
        <v>205</v>
      </c>
      <c r="F1" s="16" t="s">
        <v>204</v>
      </c>
      <c r="G1" s="16" t="s">
        <v>152</v>
      </c>
      <c r="H1" s="16"/>
      <c r="I1" s="5">
        <v>2010</v>
      </c>
      <c r="J1" s="5">
        <v>2011</v>
      </c>
      <c r="K1" s="5">
        <v>2012</v>
      </c>
      <c r="L1" s="5">
        <v>2013</v>
      </c>
      <c r="M1" s="5">
        <v>2014</v>
      </c>
      <c r="N1" s="5">
        <v>2015</v>
      </c>
      <c r="O1" s="5">
        <v>2016</v>
      </c>
      <c r="P1" s="5">
        <v>2017</v>
      </c>
      <c r="Q1" s="5">
        <v>2018</v>
      </c>
      <c r="R1" s="5">
        <v>2019</v>
      </c>
      <c r="S1" s="5">
        <v>2020</v>
      </c>
      <c r="T1" s="5">
        <v>2021</v>
      </c>
      <c r="U1" s="5">
        <v>2022</v>
      </c>
      <c r="V1" s="5">
        <v>2023</v>
      </c>
      <c r="W1" s="5">
        <v>2024</v>
      </c>
      <c r="X1" s="5">
        <v>2025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x14ac:dyDescent="0.35">
      <c r="A2" s="17" t="s">
        <v>14</v>
      </c>
      <c r="B2" s="17" t="s">
        <v>193</v>
      </c>
      <c r="C2" s="17" t="s">
        <v>197</v>
      </c>
      <c r="D2" s="17" t="str">
        <f>B2&amp; " " &amp;C2</f>
        <v>Retail Net Revenue</v>
      </c>
      <c r="E2" s="17" t="str" cm="1">
        <f t="array" ref="E2">INDEX(SID!$B$24:$E$34, MATCH(A2, SID!$B$24:$B$34, 0), IF(B2="Retail", 3, 4))</f>
        <v>SEG0000676019 Segment</v>
      </c>
      <c r="F2" s="17" t="str">
        <f>VLOOKUP(C2,SID!$B$19:$C$21,2,FALSE)</f>
        <v>CB_IS_NET_REVENUE</v>
      </c>
      <c r="G2" s="17" t="str">
        <f>_xll.BQL(E2, F2 &amp; "(FPT=A, FPR=range(2010, 2023))","showdates=f", "transpose=t","cols=16;rows=1")</f>
        <v>#N/A Connection</v>
      </c>
      <c r="H2" s="17" t="s">
        <v>210</v>
      </c>
      <c r="I2" s="18">
        <v>1349510000</v>
      </c>
      <c r="J2" s="18">
        <v>1557202000</v>
      </c>
      <c r="K2" s="18">
        <v>1415054000</v>
      </c>
      <c r="L2" s="18">
        <v>1450363000</v>
      </c>
      <c r="M2" s="18">
        <v>1419493000</v>
      </c>
      <c r="N2" s="18">
        <v>1506182000</v>
      </c>
      <c r="O2" s="18">
        <v>1491064000</v>
      </c>
      <c r="P2" s="18">
        <v>1552810000</v>
      </c>
      <c r="Q2" s="18">
        <v>1751019000</v>
      </c>
      <c r="R2" s="18">
        <v>1884766000</v>
      </c>
      <c r="S2" s="18">
        <v>1810727000</v>
      </c>
      <c r="T2" s="18">
        <v>1865864000</v>
      </c>
      <c r="U2" s="18">
        <v>2256868000</v>
      </c>
      <c r="V2" s="18" t="e">
        <v>#N/A</v>
      </c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</row>
    <row r="3" spans="1:63" x14ac:dyDescent="0.35">
      <c r="A3" s="17" t="str">
        <f>A2</f>
        <v>BSF</v>
      </c>
      <c r="B3" s="17" t="s">
        <v>192</v>
      </c>
      <c r="C3" s="17" t="s">
        <v>197</v>
      </c>
      <c r="D3" s="17" t="str">
        <f t="shared" ref="D3:D13" si="0">B3&amp; " " &amp;C3</f>
        <v>Wholesale Net Revenue</v>
      </c>
      <c r="E3" s="17" t="str" cm="1">
        <f t="array" ref="E3">INDEX(SID!$B$24:$E$34, MATCH(A3, SID!$B$24:$B$34, 0), IF(B3="Retail", 3, 4))</f>
        <v>SEG0000675991 Segment</v>
      </c>
      <c r="F3" s="17" t="str">
        <f>VLOOKUP(C3,SID!$B$19:$C$21,2,FALSE)</f>
        <v>CB_IS_NET_REVENUE</v>
      </c>
      <c r="G3" s="17" t="str">
        <f>_xll.BQL(E3, F3 &amp; "(FPT=A, FPR=range(2010, 2023))","showdates=f", "transpose=t","cols=16;rows=1")</f>
        <v>#N/A Connection</v>
      </c>
      <c r="H3" s="17" t="s">
        <v>210</v>
      </c>
      <c r="I3" s="18">
        <v>2037008000</v>
      </c>
      <c r="J3" s="18">
        <v>2154327000</v>
      </c>
      <c r="K3" s="18">
        <v>2337384000</v>
      </c>
      <c r="L3" s="18">
        <v>2518980000</v>
      </c>
      <c r="M3" s="18">
        <v>2740813000</v>
      </c>
      <c r="N3" s="18">
        <v>3058470000</v>
      </c>
      <c r="O3" s="18">
        <v>3102854000</v>
      </c>
      <c r="P3" s="18">
        <v>3000580000</v>
      </c>
      <c r="Q3" s="18">
        <v>3092645000</v>
      </c>
      <c r="R3" s="18">
        <v>3059771000</v>
      </c>
      <c r="S3" s="18">
        <v>2926420000</v>
      </c>
      <c r="T3" s="18">
        <v>2944021000</v>
      </c>
      <c r="U3" s="18">
        <v>3543948000</v>
      </c>
      <c r="V3" s="18" t="e">
        <v>#N/A</v>
      </c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</row>
    <row r="4" spans="1:63" x14ac:dyDescent="0.35">
      <c r="A4" s="17" t="str">
        <f t="shared" ref="A4:A7" si="1">A3</f>
        <v>BSF</v>
      </c>
      <c r="B4" s="17" t="s">
        <v>193</v>
      </c>
      <c r="C4" s="17" t="s">
        <v>195</v>
      </c>
      <c r="D4" s="17" t="str">
        <f t="shared" si="0"/>
        <v>Retail Assets</v>
      </c>
      <c r="E4" s="17" t="str" cm="1">
        <f t="array" ref="E4">INDEX(SID!$B$24:$E$34, MATCH(A4, SID!$B$24:$B$34, 0), IF(B4="Retail", 3, 4))</f>
        <v>SEG0000676019 Segment</v>
      </c>
      <c r="F4" s="17" t="str">
        <f>VLOOKUP(C4,SID!$B$19:$C$21,2,FALSE)</f>
        <v>BS_TOT_ASSET</v>
      </c>
      <c r="G4" s="17" t="str">
        <f>_xll.BQL(E4, F4 &amp; "(FPT=A, FPR=range(2010, 2023))","showdates=f", "transpose=t","cols=16;rows=1")</f>
        <v>#N/A Connection</v>
      </c>
      <c r="H4" s="17" t="s">
        <v>211</v>
      </c>
      <c r="I4" s="18">
        <v>14203918000</v>
      </c>
      <c r="J4" s="18">
        <v>16802119000</v>
      </c>
      <c r="K4" s="18">
        <v>15769666000</v>
      </c>
      <c r="L4" s="18">
        <v>16006414000</v>
      </c>
      <c r="M4" s="18">
        <v>14190365000</v>
      </c>
      <c r="N4" s="18">
        <v>15977792000</v>
      </c>
      <c r="O4" s="18">
        <v>16500468000</v>
      </c>
      <c r="P4" s="18">
        <v>17791035000</v>
      </c>
      <c r="Q4" s="18">
        <v>19763892000</v>
      </c>
      <c r="R4" s="18">
        <v>23704697000</v>
      </c>
      <c r="S4" s="18">
        <v>29086054000</v>
      </c>
      <c r="T4" s="18">
        <v>34195496000</v>
      </c>
      <c r="U4" s="18">
        <v>38411305000</v>
      </c>
      <c r="V4" s="18" t="e">
        <v>#N/A</v>
      </c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</row>
    <row r="5" spans="1:63" x14ac:dyDescent="0.35">
      <c r="A5" s="17" t="str">
        <f t="shared" si="1"/>
        <v>BSF</v>
      </c>
      <c r="B5" s="17" t="s">
        <v>192</v>
      </c>
      <c r="C5" s="17" t="s">
        <v>195</v>
      </c>
      <c r="D5" s="17" t="str">
        <f t="shared" si="0"/>
        <v>Wholesale Assets</v>
      </c>
      <c r="E5" s="17" t="str" cm="1">
        <f t="array" ref="E5">INDEX(SID!$B$24:$E$34, MATCH(A5, SID!$B$24:$B$34, 0), IF(B5="Retail", 3, 4))</f>
        <v>SEG0000675991 Segment</v>
      </c>
      <c r="F5" s="17" t="str">
        <f>VLOOKUP(C5,SID!$B$19:$C$21,2,FALSE)</f>
        <v>BS_TOT_ASSET</v>
      </c>
      <c r="G5" s="17" t="str">
        <f>_xll.BQL(E5, F5 &amp; "(FPT=A, FPR=range(2010, 2023))","showdates=f", "transpose=t","cols=16;rows=1")</f>
        <v>#N/A Connection</v>
      </c>
      <c r="H5" s="17" t="s">
        <v>211</v>
      </c>
      <c r="I5" s="18">
        <v>71821358000</v>
      </c>
      <c r="J5" s="18">
        <v>79965066000</v>
      </c>
      <c r="K5" s="18">
        <v>90979517000</v>
      </c>
      <c r="L5" s="18">
        <v>98733562000</v>
      </c>
      <c r="M5" s="18">
        <v>105680567000</v>
      </c>
      <c r="N5" s="18">
        <v>110465599000</v>
      </c>
      <c r="O5" s="18">
        <v>116504685000</v>
      </c>
      <c r="P5" s="18">
        <v>107093458000</v>
      </c>
      <c r="Q5" s="18">
        <v>102522524000</v>
      </c>
      <c r="R5" s="18">
        <v>103245226000</v>
      </c>
      <c r="S5" s="18">
        <v>102506558000</v>
      </c>
      <c r="T5" s="18">
        <v>114226146000</v>
      </c>
      <c r="U5" s="18">
        <v>122840810000</v>
      </c>
      <c r="V5" s="18" t="e">
        <v>#N/A</v>
      </c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</row>
    <row r="6" spans="1:63" x14ac:dyDescent="0.35">
      <c r="A6" s="17" t="str">
        <f t="shared" si="1"/>
        <v>BSF</v>
      </c>
      <c r="B6" s="17" t="s">
        <v>193</v>
      </c>
      <c r="C6" s="17" t="s">
        <v>194</v>
      </c>
      <c r="D6" s="17" t="str">
        <f t="shared" si="0"/>
        <v xml:space="preserve">Retail Liabilities </v>
      </c>
      <c r="E6" s="17" t="str" cm="1">
        <f t="array" ref="E6">INDEX(SID!$B$24:$E$34, MATCH(A6, SID!$B$24:$B$34, 0), IF(B6="Retail", 3, 4))</f>
        <v>SEG0000676019 Segment</v>
      </c>
      <c r="F6" s="17" t="str">
        <f>VLOOKUP(C6,SID!$B$19:$C$21,2,FALSE)</f>
        <v>BS_TOT_LIAB2</v>
      </c>
      <c r="G6" s="17" t="str">
        <f>_xll.BQL(E6, F6 &amp; "(FPT=A, FPR=range(2010, 2023))","showdates=f", "transpose=t","cols=16;rows=1")</f>
        <v>#N/A Connection</v>
      </c>
      <c r="H6" s="17" t="s">
        <v>212</v>
      </c>
      <c r="I6" s="18">
        <v>40584924000</v>
      </c>
      <c r="J6" s="18">
        <v>45950747000</v>
      </c>
      <c r="K6" s="18">
        <v>53797177000</v>
      </c>
      <c r="L6" s="18">
        <v>66101013000</v>
      </c>
      <c r="M6" s="18">
        <v>70327832000</v>
      </c>
      <c r="N6" s="18">
        <v>77454529000</v>
      </c>
      <c r="O6" s="18">
        <v>82875331000</v>
      </c>
      <c r="P6" s="18">
        <v>71996172000</v>
      </c>
      <c r="Q6" s="18">
        <v>70767490000</v>
      </c>
      <c r="R6" s="18">
        <v>70547235000</v>
      </c>
      <c r="S6" s="18">
        <v>74966550000</v>
      </c>
      <c r="T6" s="18">
        <v>81535610000</v>
      </c>
      <c r="U6" s="18">
        <v>78542043000</v>
      </c>
      <c r="V6" s="18" t="e">
        <v>#N/A</v>
      </c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</row>
    <row r="7" spans="1:63" x14ac:dyDescent="0.35">
      <c r="A7" s="19" t="str">
        <f t="shared" si="1"/>
        <v>BSF</v>
      </c>
      <c r="B7" s="19" t="s">
        <v>192</v>
      </c>
      <c r="C7" s="19" t="s">
        <v>194</v>
      </c>
      <c r="D7" s="19" t="str">
        <f t="shared" si="0"/>
        <v xml:space="preserve">Wholesale Liabilities </v>
      </c>
      <c r="E7" s="19" t="str" cm="1">
        <f t="array" ref="E7">INDEX(SID!$B$24:$E$34, MATCH(A7, SID!$B$24:$B$34, 0), IF(B7="Retail", 3, 4))</f>
        <v>SEG0000675991 Segment</v>
      </c>
      <c r="F7" s="19" t="str">
        <f>VLOOKUP(C7,SID!$B$19:$C$21,2,FALSE)</f>
        <v>BS_TOT_LIAB2</v>
      </c>
      <c r="G7" s="19" t="str">
        <f>_xll.BQL(E7, F7 &amp; "(FPT=A, FPR=range(2010, 2023))","showdates=f", "transpose=t","cols=16;rows=1")</f>
        <v>#N/A Connection</v>
      </c>
      <c r="H7" s="19" t="s">
        <v>212</v>
      </c>
      <c r="I7" s="20">
        <v>53587463000</v>
      </c>
      <c r="J7" s="20">
        <v>64017307000</v>
      </c>
      <c r="K7" s="20">
        <v>61828944000</v>
      </c>
      <c r="L7" s="20">
        <v>65806674000</v>
      </c>
      <c r="M7" s="20">
        <v>75836737000</v>
      </c>
      <c r="N7" s="20">
        <v>65059259000</v>
      </c>
      <c r="O7" s="20">
        <v>72637713000</v>
      </c>
      <c r="P7" s="20">
        <v>80341090000</v>
      </c>
      <c r="Q7" s="20">
        <v>78633093000</v>
      </c>
      <c r="R7" s="20">
        <v>64397001000</v>
      </c>
      <c r="S7" s="20">
        <v>54368111000</v>
      </c>
      <c r="T7" s="20">
        <v>62773053000</v>
      </c>
      <c r="U7" s="20">
        <v>81980544000</v>
      </c>
      <c r="V7" s="20" t="e">
        <v>#N/A</v>
      </c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</row>
    <row r="8" spans="1:63" x14ac:dyDescent="0.35">
      <c r="A8" s="9" t="s">
        <v>16</v>
      </c>
      <c r="B8" s="9" t="s">
        <v>193</v>
      </c>
      <c r="C8" s="9" t="s">
        <v>197</v>
      </c>
      <c r="D8" s="9" t="str">
        <f t="shared" si="0"/>
        <v>Retail Net Revenue</v>
      </c>
      <c r="E8" s="9" t="str" cm="1">
        <f t="array" ref="E8">INDEX(SID!$B$24:$E$34, MATCH(A8, SID!$B$24:$B$34, 0), IF(B8="Retail", 3, 4))</f>
        <v>SEG0000670127 Segment</v>
      </c>
      <c r="F8" s="9" t="str">
        <f>VLOOKUP(C8,SID!$B$19:$C$21,2,FALSE)</f>
        <v>CB_IS_NET_REVENUE</v>
      </c>
      <c r="G8" s="9" t="str">
        <f>_xll.BQL(E8, F8 &amp; "(FPT=A, FPR=range(2010, 2023))","showdates=f", "transpose=t","cols=16;rows=1")</f>
        <v>#N/A Connection</v>
      </c>
      <c r="H8" s="9" t="s">
        <v>210</v>
      </c>
      <c r="I8" s="21">
        <v>53625000</v>
      </c>
      <c r="J8" s="21">
        <v>273395000</v>
      </c>
      <c r="K8" s="21">
        <v>453728000</v>
      </c>
      <c r="L8" s="21">
        <v>631416000</v>
      </c>
      <c r="M8" s="21">
        <v>840322000</v>
      </c>
      <c r="N8" s="21">
        <v>1041705000</v>
      </c>
      <c r="O8" s="21">
        <v>1135672000</v>
      </c>
      <c r="P8" s="21">
        <v>1621880000</v>
      </c>
      <c r="Q8" s="21" t="e">
        <v>#N/A</v>
      </c>
      <c r="R8" s="21" t="e">
        <v>#N/A</v>
      </c>
      <c r="S8" s="21" t="e">
        <v>#N/A</v>
      </c>
      <c r="T8" s="21">
        <v>2568184000</v>
      </c>
      <c r="U8" s="21">
        <v>3247037000</v>
      </c>
      <c r="V8" s="21" t="e">
        <v>#N/A</v>
      </c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</row>
    <row r="9" spans="1:63" x14ac:dyDescent="0.35">
      <c r="A9" s="9" t="str">
        <f>A8</f>
        <v>Alinma</v>
      </c>
      <c r="B9" s="9" t="s">
        <v>192</v>
      </c>
      <c r="C9" s="9" t="s">
        <v>197</v>
      </c>
      <c r="D9" s="9" t="str">
        <f t="shared" si="0"/>
        <v>Wholesale Net Revenue</v>
      </c>
      <c r="E9" s="9" t="str" cm="1">
        <f t="array" ref="E9">INDEX(SID!$B$24:$E$34, MATCH(A9, SID!$B$24:$B$34, 0), IF(B9="Retail", 3, 4))</f>
        <v>SEG0000670126 Segment</v>
      </c>
      <c r="F9" s="9" t="str">
        <f>VLOOKUP(C9,SID!$B$19:$C$21,2,FALSE)</f>
        <v>CB_IS_NET_REVENUE</v>
      </c>
      <c r="G9" s="9" t="str">
        <f>_xll.BQL(E9, F9 &amp; "(FPT=A, FPR=range(2010, 2023))","showdates=f", "transpose=t","cols=16;rows=1")</f>
        <v>#N/A Connection</v>
      </c>
      <c r="H9" s="9" t="s">
        <v>210</v>
      </c>
      <c r="I9" s="21">
        <v>332906000</v>
      </c>
      <c r="J9" s="21">
        <v>674270000</v>
      </c>
      <c r="K9" s="21">
        <v>978400000</v>
      </c>
      <c r="L9" s="21">
        <v>1125236000</v>
      </c>
      <c r="M9" s="21">
        <v>1194981000</v>
      </c>
      <c r="N9" s="21">
        <v>1435016000</v>
      </c>
      <c r="O9" s="21">
        <v>1440585000</v>
      </c>
      <c r="P9" s="21">
        <v>1699997000</v>
      </c>
      <c r="Q9" s="21" t="e">
        <v>#N/A</v>
      </c>
      <c r="R9" s="21" t="e">
        <v>#N/A</v>
      </c>
      <c r="S9" s="21" t="e">
        <v>#N/A</v>
      </c>
      <c r="T9" s="21">
        <v>2408120000</v>
      </c>
      <c r="U9" s="21">
        <v>2812791000</v>
      </c>
      <c r="V9" s="21" t="e">
        <v>#N/A</v>
      </c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</row>
    <row r="10" spans="1:63" x14ac:dyDescent="0.35">
      <c r="A10" s="9" t="str">
        <f t="shared" ref="A10:A13" si="2">A9</f>
        <v>Alinma</v>
      </c>
      <c r="B10" s="9" t="s">
        <v>193</v>
      </c>
      <c r="C10" s="9" t="s">
        <v>195</v>
      </c>
      <c r="D10" s="9" t="str">
        <f t="shared" si="0"/>
        <v>Retail Assets</v>
      </c>
      <c r="E10" s="9" t="str" cm="1">
        <f t="array" ref="E10">INDEX(SID!$B$24:$E$34, MATCH(A10, SID!$B$24:$B$34, 0), IF(B10="Retail", 3, 4))</f>
        <v>SEG0000670127 Segment</v>
      </c>
      <c r="F10" s="9" t="str">
        <f>VLOOKUP(C10,SID!$B$19:$C$21,2,FALSE)</f>
        <v>BS_TOT_ASSET</v>
      </c>
      <c r="G10" s="9" t="str">
        <f>_xll.BQL(E10, F10 &amp; "(FPT=A, FPR=range(2010, 2023))","showdates=f", "transpose=t","cols=16;rows=1")</f>
        <v>#N/A Connection</v>
      </c>
      <c r="H10" s="9" t="s">
        <v>211</v>
      </c>
      <c r="I10" s="21">
        <v>2031326000</v>
      </c>
      <c r="J10" s="21">
        <v>4772439000</v>
      </c>
      <c r="K10" s="21">
        <v>7522860000</v>
      </c>
      <c r="L10" s="21">
        <v>11182470000</v>
      </c>
      <c r="M10" s="21">
        <v>13550763000</v>
      </c>
      <c r="N10" s="21">
        <v>15466259000</v>
      </c>
      <c r="O10" s="21">
        <v>17590090000</v>
      </c>
      <c r="P10" s="21">
        <v>17703057000</v>
      </c>
      <c r="Q10" s="21">
        <v>15255752000</v>
      </c>
      <c r="R10" s="21">
        <v>19175780000</v>
      </c>
      <c r="S10" s="21">
        <v>22936078000</v>
      </c>
      <c r="T10" s="21">
        <v>26602261000</v>
      </c>
      <c r="U10" s="21">
        <v>35600568000</v>
      </c>
      <c r="V10" s="21" t="e">
        <v>#N/A</v>
      </c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</row>
    <row r="11" spans="1:63" x14ac:dyDescent="0.35">
      <c r="A11" s="9" t="str">
        <f t="shared" si="2"/>
        <v>Alinma</v>
      </c>
      <c r="B11" s="9" t="s">
        <v>192</v>
      </c>
      <c r="C11" s="9" t="s">
        <v>195</v>
      </c>
      <c r="D11" s="9" t="str">
        <f t="shared" si="0"/>
        <v>Wholesale Assets</v>
      </c>
      <c r="E11" s="9" t="str" cm="1">
        <f t="array" ref="E11">INDEX(SID!$B$24:$E$34, MATCH(A11, SID!$B$24:$B$34, 0), IF(B11="Retail", 3, 4))</f>
        <v>SEG0000670126 Segment</v>
      </c>
      <c r="F11" s="9" t="str">
        <f>VLOOKUP(C11,SID!$B$19:$C$21,2,FALSE)</f>
        <v>BS_TOT_ASSET</v>
      </c>
      <c r="G11" s="9" t="str">
        <f>_xll.BQL(E11, F11 &amp; "(FPT=A, FPR=range(2010, 2023))","showdates=f", "transpose=t","cols=16;rows=1")</f>
        <v>#N/A Connection</v>
      </c>
      <c r="H11" s="9" t="s">
        <v>211</v>
      </c>
      <c r="I11" s="21">
        <v>13795070000</v>
      </c>
      <c r="J11" s="21">
        <v>20997338000</v>
      </c>
      <c r="K11" s="21">
        <v>32754572000</v>
      </c>
      <c r="L11" s="21">
        <v>36953160000</v>
      </c>
      <c r="M11" s="21">
        <v>42998935000</v>
      </c>
      <c r="N11" s="21">
        <v>45380329000</v>
      </c>
      <c r="O11" s="21">
        <v>57566502000</v>
      </c>
      <c r="P11" s="21">
        <v>65936266000</v>
      </c>
      <c r="Q11" s="21">
        <v>68208752000</v>
      </c>
      <c r="R11" s="21">
        <v>75263314000</v>
      </c>
      <c r="S11" s="21">
        <v>87670882000</v>
      </c>
      <c r="T11" s="21">
        <v>98764555000</v>
      </c>
      <c r="U11" s="21">
        <v>109953692000</v>
      </c>
      <c r="V11" s="21" t="e">
        <v>#N/A</v>
      </c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</row>
    <row r="12" spans="1:63" x14ac:dyDescent="0.35">
      <c r="A12" s="9" t="str">
        <f t="shared" si="2"/>
        <v>Alinma</v>
      </c>
      <c r="B12" s="9" t="s">
        <v>193</v>
      </c>
      <c r="C12" s="9" t="s">
        <v>194</v>
      </c>
      <c r="D12" s="9" t="str">
        <f t="shared" si="0"/>
        <v xml:space="preserve">Retail Liabilities </v>
      </c>
      <c r="E12" s="9" t="str" cm="1">
        <f t="array" ref="E12">INDEX(SID!$B$24:$E$34, MATCH(A12, SID!$B$24:$B$34, 0), IF(B12="Retail", 3, 4))</f>
        <v>SEG0000670127 Segment</v>
      </c>
      <c r="F12" s="9" t="str">
        <f>VLOOKUP(C12,SID!$B$19:$C$21,2,FALSE)</f>
        <v>BS_TOT_LIAB2</v>
      </c>
      <c r="G12" s="9" t="str">
        <f>_xll.BQL(E12, F12 &amp; "(FPT=A, FPR=range(2010, 2023))","showdates=f", "transpose=t","cols=16;rows=1")</f>
        <v>#N/A Connection</v>
      </c>
      <c r="H12" s="9" t="s">
        <v>212</v>
      </c>
      <c r="I12" s="21">
        <v>4378043000</v>
      </c>
      <c r="J12" s="21">
        <v>10226979000</v>
      </c>
      <c r="K12" s="21">
        <v>15067028000</v>
      </c>
      <c r="L12" s="21">
        <v>25238662000</v>
      </c>
      <c r="M12" s="21">
        <v>37451678000</v>
      </c>
      <c r="N12" s="21">
        <v>41940849000</v>
      </c>
      <c r="O12" s="21">
        <v>50956498000</v>
      </c>
      <c r="P12" s="21">
        <v>59482498000</v>
      </c>
      <c r="Q12" s="21">
        <v>68596428000</v>
      </c>
      <c r="R12" s="21">
        <v>74389387000</v>
      </c>
      <c r="S12" s="21">
        <v>83341976000</v>
      </c>
      <c r="T12" s="21">
        <v>81503711000</v>
      </c>
      <c r="U12" s="21">
        <v>97108721000</v>
      </c>
      <c r="V12" s="21" t="e">
        <v>#N/A</v>
      </c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</row>
    <row r="13" spans="1:63" x14ac:dyDescent="0.35">
      <c r="A13" s="10" t="str">
        <f t="shared" si="2"/>
        <v>Alinma</v>
      </c>
      <c r="B13" s="10" t="s">
        <v>192</v>
      </c>
      <c r="C13" s="10" t="s">
        <v>194</v>
      </c>
      <c r="D13" s="10" t="str">
        <f t="shared" si="0"/>
        <v xml:space="preserve">Wholesale Liabilities </v>
      </c>
      <c r="E13" s="10" t="str" cm="1">
        <f t="array" ref="E13">INDEX(SID!$B$24:$E$34, MATCH(A13, SID!$B$24:$B$34, 0), IF(B13="Retail", 3, 4))</f>
        <v>SEG0000670126 Segment</v>
      </c>
      <c r="F13" s="10" t="str">
        <f>VLOOKUP(C13,SID!$B$19:$C$21,2,FALSE)</f>
        <v>BS_TOT_LIAB2</v>
      </c>
      <c r="G13" s="10" t="str">
        <f>_xll.BQL(E13, F13 &amp; "(FPT=A, FPR=range(2010, 2023))","showdates=f", "transpose=t","cols=16;rows=1")</f>
        <v>#N/A Connection</v>
      </c>
      <c r="H13" s="10" t="s">
        <v>212</v>
      </c>
      <c r="I13" s="22">
        <v>1653965000</v>
      </c>
      <c r="J13" s="22">
        <v>3558191000</v>
      </c>
      <c r="K13" s="22">
        <v>11263756000</v>
      </c>
      <c r="L13" s="22">
        <v>6464671000</v>
      </c>
      <c r="M13" s="22">
        <v>6874566000</v>
      </c>
      <c r="N13" s="22">
        <v>6656017000</v>
      </c>
      <c r="O13" s="22">
        <v>8181961000</v>
      </c>
      <c r="P13" s="22">
        <v>9165695000</v>
      </c>
      <c r="Q13" s="22">
        <v>6352496000</v>
      </c>
      <c r="R13" s="22">
        <v>7043829000</v>
      </c>
      <c r="S13" s="22">
        <v>5182966000</v>
      </c>
      <c r="T13" s="22">
        <v>23727274000</v>
      </c>
      <c r="U13" s="22">
        <v>23711603000</v>
      </c>
      <c r="V13" s="22" t="e">
        <v>#N/A</v>
      </c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</row>
    <row r="14" spans="1:63" x14ac:dyDescent="0.35">
      <c r="A14" s="17" t="s">
        <v>17</v>
      </c>
      <c r="B14" s="17" t="s">
        <v>193</v>
      </c>
      <c r="C14" s="17" t="s">
        <v>197</v>
      </c>
      <c r="D14" s="17" t="str">
        <f>B14&amp; " " &amp;C14</f>
        <v>Retail Net Revenue</v>
      </c>
      <c r="E14" s="17" t="str" cm="1">
        <f t="array" ref="E14">INDEX(SID!$B$24:$E$34, MATCH(A14, SID!$B$24:$B$34, 0), IF(B14="Retail", 3, 4))</f>
        <v>SEG0000703923 Segment</v>
      </c>
      <c r="F14" s="17" t="str">
        <f>VLOOKUP(C14,SID!$B$19:$C$21,2,FALSE)</f>
        <v>CB_IS_NET_REVENUE</v>
      </c>
      <c r="G14" s="17" t="str">
        <f>_xll.BQL(E14, F14 &amp; "(FPT=A, FPR=range(2010, 2023))","showdates=f", "transpose=t","cols=16;rows=1")</f>
        <v>#N/A Connection</v>
      </c>
      <c r="H14" s="17" t="s">
        <v>210</v>
      </c>
      <c r="I14" s="18">
        <v>1544536000</v>
      </c>
      <c r="J14" s="18">
        <v>1396914000</v>
      </c>
      <c r="K14" s="18">
        <v>1604708000</v>
      </c>
      <c r="L14" s="18">
        <v>1930506000</v>
      </c>
      <c r="M14" s="18">
        <v>2247934000</v>
      </c>
      <c r="N14" s="18">
        <v>2311689000</v>
      </c>
      <c r="O14" s="18">
        <v>2217505000</v>
      </c>
      <c r="P14" s="18">
        <v>2567438000</v>
      </c>
      <c r="Q14" s="18">
        <v>2623369000</v>
      </c>
      <c r="R14" s="18">
        <v>3469346000</v>
      </c>
      <c r="S14" s="18">
        <v>3162640000</v>
      </c>
      <c r="T14" s="18">
        <v>2522519000</v>
      </c>
      <c r="U14" s="18">
        <v>2825977000</v>
      </c>
      <c r="V14" s="18" t="e">
        <v>#N/A</v>
      </c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</row>
    <row r="15" spans="1:63" x14ac:dyDescent="0.35">
      <c r="A15" s="17" t="str">
        <f>A14</f>
        <v>SABB</v>
      </c>
      <c r="B15" s="17" t="s">
        <v>192</v>
      </c>
      <c r="C15" s="17" t="s">
        <v>197</v>
      </c>
      <c r="D15" s="17" t="str">
        <f t="shared" ref="D15:D25" si="3">B15&amp; " " &amp;C15</f>
        <v>Wholesale Net Revenue</v>
      </c>
      <c r="E15" s="17" t="str" cm="1">
        <f t="array" ref="E15">INDEX(SID!$B$24:$E$34, MATCH(A15, SID!$B$24:$B$34, 0), IF(B15="Retail", 3, 4))</f>
        <v>SEG0000703907 Segment</v>
      </c>
      <c r="F15" s="17" t="str">
        <f>VLOOKUP(C15,SID!$B$19:$C$21,2,FALSE)</f>
        <v>CB_IS_NET_REVENUE</v>
      </c>
      <c r="G15" s="17" t="str">
        <f>_xll.BQL(E15, F15 &amp; "(FPT=A, FPR=range(2010, 2023))","showdates=f", "transpose=t","cols=16;rows=1")</f>
        <v>#N/A Connection</v>
      </c>
      <c r="H15" s="17" t="s">
        <v>210</v>
      </c>
      <c r="I15" s="18">
        <v>2265864000</v>
      </c>
      <c r="J15" s="18">
        <v>2370371000</v>
      </c>
      <c r="K15" s="18">
        <v>2468852000</v>
      </c>
      <c r="L15" s="18">
        <v>2711442000</v>
      </c>
      <c r="M15" s="18">
        <v>2993006000</v>
      </c>
      <c r="N15" s="18">
        <v>2970362000</v>
      </c>
      <c r="O15" s="18">
        <v>4212457000</v>
      </c>
      <c r="P15" s="18">
        <v>3219555000</v>
      </c>
      <c r="Q15" s="18">
        <v>3439920000</v>
      </c>
      <c r="R15" s="18">
        <v>4446016000</v>
      </c>
      <c r="S15" s="18">
        <v>4032784000</v>
      </c>
      <c r="T15" s="18">
        <v>3239891000</v>
      </c>
      <c r="U15" s="18">
        <v>4858650000</v>
      </c>
      <c r="V15" s="18" t="e">
        <v>#N/A</v>
      </c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</row>
    <row r="16" spans="1:63" x14ac:dyDescent="0.35">
      <c r="A16" s="17" t="str">
        <f t="shared" ref="A16:A19" si="4">A15</f>
        <v>SABB</v>
      </c>
      <c r="B16" s="17" t="s">
        <v>193</v>
      </c>
      <c r="C16" s="17" t="s">
        <v>195</v>
      </c>
      <c r="D16" s="17" t="str">
        <f t="shared" si="3"/>
        <v>Retail Assets</v>
      </c>
      <c r="E16" s="17" t="str" cm="1">
        <f t="array" ref="E16">INDEX(SID!$B$24:$E$34, MATCH(A16, SID!$B$24:$B$34, 0), IF(B16="Retail", 3, 4))</f>
        <v>SEG0000703923 Segment</v>
      </c>
      <c r="F16" s="17" t="str">
        <f>VLOOKUP(C16,SID!$B$19:$C$21,2,FALSE)</f>
        <v>BS_TOT_ASSET</v>
      </c>
      <c r="G16" s="17" t="str">
        <f>_xll.BQL(E16, F16 &amp; "(FPT=A, FPR=range(2010, 2023))","showdates=f", "transpose=t","cols=16;rows=1")</f>
        <v>#N/A Connection</v>
      </c>
      <c r="H16" s="17" t="s">
        <v>211</v>
      </c>
      <c r="I16" s="18">
        <v>20513312000</v>
      </c>
      <c r="J16" s="18">
        <v>21521146000</v>
      </c>
      <c r="K16" s="18">
        <v>26571637000</v>
      </c>
      <c r="L16" s="18">
        <v>33585039000</v>
      </c>
      <c r="M16" s="18">
        <v>35455551000</v>
      </c>
      <c r="N16" s="18">
        <v>33000077000</v>
      </c>
      <c r="O16" s="18">
        <v>31557936000</v>
      </c>
      <c r="P16" s="18">
        <v>27728040000</v>
      </c>
      <c r="Q16" s="18">
        <v>25890110000</v>
      </c>
      <c r="R16" s="18">
        <v>48153527000</v>
      </c>
      <c r="S16" s="18">
        <v>46051535000</v>
      </c>
      <c r="T16" s="18">
        <v>49389856000</v>
      </c>
      <c r="U16" s="18">
        <v>54775263000</v>
      </c>
      <c r="V16" s="18" t="e">
        <v>#N/A</v>
      </c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</row>
    <row r="17" spans="1:63" x14ac:dyDescent="0.35">
      <c r="A17" s="17" t="str">
        <f t="shared" si="4"/>
        <v>SABB</v>
      </c>
      <c r="B17" s="17" t="s">
        <v>192</v>
      </c>
      <c r="C17" s="17" t="s">
        <v>195</v>
      </c>
      <c r="D17" s="17" t="str">
        <f t="shared" si="3"/>
        <v>Wholesale Assets</v>
      </c>
      <c r="E17" s="17" t="str" cm="1">
        <f t="array" ref="E17">INDEX(SID!$B$24:$E$34, MATCH(A17, SID!$B$24:$B$34, 0), IF(B17="Retail", 3, 4))</f>
        <v>SEG0000703907 Segment</v>
      </c>
      <c r="F17" s="17" t="str">
        <f>VLOOKUP(C17,SID!$B$19:$C$21,2,FALSE)</f>
        <v>BS_TOT_ASSET</v>
      </c>
      <c r="G17" s="17" t="str">
        <f>_xll.BQL(E17, F17 &amp; "(FPT=A, FPR=range(2010, 2023))","showdates=f", "transpose=t","cols=16;rows=1")</f>
        <v>#N/A Connection</v>
      </c>
      <c r="H17" s="17" t="s">
        <v>211</v>
      </c>
      <c r="I17" s="18">
        <v>55952908000</v>
      </c>
      <c r="J17" s="18">
        <v>65234092000</v>
      </c>
      <c r="K17" s="18">
        <v>71828318000</v>
      </c>
      <c r="L17" s="18">
        <v>76688800000</v>
      </c>
      <c r="M17" s="18">
        <v>84313335000</v>
      </c>
      <c r="N17" s="18">
        <v>96850258000</v>
      </c>
      <c r="O17" s="18">
        <v>92352010000</v>
      </c>
      <c r="P17" s="18">
        <v>92111925000</v>
      </c>
      <c r="Q17" s="18">
        <v>87743771000</v>
      </c>
      <c r="R17" s="18">
        <v>126387847000</v>
      </c>
      <c r="S17" s="18">
        <v>121743337000</v>
      </c>
      <c r="T17" s="18">
        <v>131346804000</v>
      </c>
      <c r="U17" s="18">
        <v>139458637000</v>
      </c>
      <c r="V17" s="18" t="e">
        <v>#N/A</v>
      </c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</row>
    <row r="18" spans="1:63" x14ac:dyDescent="0.35">
      <c r="A18" s="17" t="str">
        <f t="shared" si="4"/>
        <v>SABB</v>
      </c>
      <c r="B18" s="17" t="s">
        <v>193</v>
      </c>
      <c r="C18" s="17" t="s">
        <v>194</v>
      </c>
      <c r="D18" s="17" t="str">
        <f t="shared" si="3"/>
        <v xml:space="preserve">Retail Liabilities </v>
      </c>
      <c r="E18" s="17" t="str" cm="1">
        <f t="array" ref="E18">INDEX(SID!$B$24:$E$34, MATCH(A18, SID!$B$24:$B$34, 0), IF(B18="Retail", 3, 4))</f>
        <v>SEG0000703923 Segment</v>
      </c>
      <c r="F18" s="17" t="str">
        <f>VLOOKUP(C18,SID!$B$19:$C$21,2,FALSE)</f>
        <v>BS_TOT_LIAB2</v>
      </c>
      <c r="G18" s="17" t="str">
        <f>_xll.BQL(E18, F18 &amp; "(FPT=A, FPR=range(2010, 2023))","showdates=f", "transpose=t","cols=16;rows=1")</f>
        <v>#N/A Connection</v>
      </c>
      <c r="H18" s="17" t="s">
        <v>212</v>
      </c>
      <c r="I18" s="18">
        <v>37459293000</v>
      </c>
      <c r="J18" s="18">
        <v>41418513000</v>
      </c>
      <c r="K18" s="18">
        <v>49314859000</v>
      </c>
      <c r="L18" s="18">
        <v>57072930000</v>
      </c>
      <c r="M18" s="18">
        <v>57653291000</v>
      </c>
      <c r="N18" s="18">
        <v>61345170000</v>
      </c>
      <c r="O18" s="18">
        <v>62549688000</v>
      </c>
      <c r="P18" s="18">
        <v>58902458000</v>
      </c>
      <c r="Q18" s="18">
        <v>59238230000</v>
      </c>
      <c r="R18" s="18">
        <v>89260791000</v>
      </c>
      <c r="S18" s="18">
        <v>84419941000</v>
      </c>
      <c r="T18" s="18">
        <v>81840357000</v>
      </c>
      <c r="U18" s="18">
        <v>75467137000</v>
      </c>
      <c r="V18" s="18" t="e">
        <v>#N/A</v>
      </c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</row>
    <row r="19" spans="1:63" x14ac:dyDescent="0.35">
      <c r="A19" s="19" t="str">
        <f t="shared" si="4"/>
        <v>SABB</v>
      </c>
      <c r="B19" s="19" t="s">
        <v>192</v>
      </c>
      <c r="C19" s="19" t="s">
        <v>194</v>
      </c>
      <c r="D19" s="19" t="str">
        <f t="shared" si="3"/>
        <v xml:space="preserve">Wholesale Liabilities </v>
      </c>
      <c r="E19" s="19" t="str" cm="1">
        <f t="array" ref="E19">INDEX(SID!$B$24:$E$34, MATCH(A19, SID!$B$24:$B$34, 0), IF(B19="Retail", 3, 4))</f>
        <v>SEG0000703907 Segment</v>
      </c>
      <c r="F19" s="19" t="str">
        <f>VLOOKUP(C19,SID!$B$19:$C$21,2,FALSE)</f>
        <v>BS_TOT_LIAB2</v>
      </c>
      <c r="G19" s="19" t="str">
        <f>_xll.BQL(E19, F19 &amp; "(FPT=A, FPR=range(2010, 2023))","showdates=f", "transpose=t","cols=16;rows=1")</f>
        <v>#N/A Connection</v>
      </c>
      <c r="H19" s="19" t="s">
        <v>212</v>
      </c>
      <c r="I19" s="20">
        <v>47781713000</v>
      </c>
      <c r="J19" s="20">
        <v>53261190000</v>
      </c>
      <c r="K19" s="20">
        <v>60843828000</v>
      </c>
      <c r="L19" s="20">
        <v>70046474000</v>
      </c>
      <c r="M19" s="20">
        <v>80471238000</v>
      </c>
      <c r="N19" s="20">
        <v>75311894000</v>
      </c>
      <c r="O19" s="20">
        <v>69843491000</v>
      </c>
      <c r="P19" s="20">
        <v>73940989000</v>
      </c>
      <c r="Q19" s="20">
        <v>67606923000</v>
      </c>
      <c r="R19" s="20">
        <v>106703602000</v>
      </c>
      <c r="S19" s="20">
        <v>105671181000</v>
      </c>
      <c r="T19" s="20">
        <v>110847436000</v>
      </c>
      <c r="U19" s="20">
        <v>136274783000</v>
      </c>
      <c r="V19" s="20" t="e">
        <v>#N/A</v>
      </c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</row>
    <row r="20" spans="1:63" x14ac:dyDescent="0.35">
      <c r="A20" s="9" t="s">
        <v>18</v>
      </c>
      <c r="B20" s="9" t="s">
        <v>193</v>
      </c>
      <c r="C20" s="9" t="s">
        <v>197</v>
      </c>
      <c r="D20" s="9" t="str">
        <f t="shared" si="3"/>
        <v>Retail Net Revenue</v>
      </c>
      <c r="E20" s="9" t="str" cm="1">
        <f t="array" ref="E20">INDEX(SID!$B$24:$E$34, MATCH(A20, SID!$B$24:$B$34, 0), IF(B20="Retail", 3, 4))</f>
        <v>SEG0000712491 Segment</v>
      </c>
      <c r="F20" s="9" t="str">
        <f>VLOOKUP(C20,SID!$B$19:$C$21,2,FALSE)</f>
        <v>CB_IS_NET_REVENUE</v>
      </c>
      <c r="G20" s="9" t="str">
        <f>_xll.BQL(E20, F20 &amp; "(FPT=A, FPR=range(2010, 2023))","showdates=f", "transpose=t","cols=16;rows=1")</f>
        <v>#N/A Connection</v>
      </c>
      <c r="H20" s="9" t="s">
        <v>210</v>
      </c>
      <c r="I20" s="21">
        <v>1655675000</v>
      </c>
      <c r="J20" s="21">
        <v>1930206000</v>
      </c>
      <c r="K20" s="21">
        <v>2006642000</v>
      </c>
      <c r="L20" s="21">
        <v>2373354000</v>
      </c>
      <c r="M20" s="21">
        <v>2502060000</v>
      </c>
      <c r="N20" s="21">
        <v>2732615000</v>
      </c>
      <c r="O20" s="21">
        <v>2321852000</v>
      </c>
      <c r="P20" s="21">
        <v>2619606000</v>
      </c>
      <c r="Q20" s="21">
        <v>3197392000</v>
      </c>
      <c r="R20" s="21">
        <v>3898044000</v>
      </c>
      <c r="S20" s="21">
        <v>3744544000</v>
      </c>
      <c r="T20" s="21">
        <v>3751513000</v>
      </c>
      <c r="U20" s="21">
        <v>3996626000</v>
      </c>
      <c r="V20" s="21" t="e">
        <v>#N/A</v>
      </c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</row>
    <row r="21" spans="1:63" x14ac:dyDescent="0.35">
      <c r="A21" s="9" t="str">
        <f>A20</f>
        <v>Riyad</v>
      </c>
      <c r="B21" s="9" t="s">
        <v>192</v>
      </c>
      <c r="C21" s="9" t="s">
        <v>197</v>
      </c>
      <c r="D21" s="9" t="str">
        <f t="shared" si="3"/>
        <v>Wholesale Net Revenue</v>
      </c>
      <c r="E21" s="9" t="str" cm="1">
        <f t="array" ref="E21">INDEX(SID!$B$24:$E$34, MATCH(A21, SID!$B$24:$B$34, 0), IF(B21="Retail", 3, 4))</f>
        <v>SEG0000712471 Segment</v>
      </c>
      <c r="F21" s="9" t="str">
        <f>VLOOKUP(C21,SID!$B$19:$C$21,2,FALSE)</f>
        <v>CB_IS_NET_REVENUE</v>
      </c>
      <c r="G21" s="9" t="str">
        <f>_xll.BQL(E21, F21 &amp; "(FPT=A, FPR=range(2010, 2023))","showdates=f", "transpose=t","cols=16;rows=1")</f>
        <v>#N/A Connection</v>
      </c>
      <c r="H21" s="9" t="s">
        <v>210</v>
      </c>
      <c r="I21" s="21">
        <v>2448964000</v>
      </c>
      <c r="J21" s="21">
        <v>2879297000</v>
      </c>
      <c r="K21" s="21">
        <v>2943737000</v>
      </c>
      <c r="L21" s="21">
        <v>3212105000</v>
      </c>
      <c r="M21" s="21">
        <v>3621563000</v>
      </c>
      <c r="N21" s="21">
        <v>3368601000</v>
      </c>
      <c r="O21" s="21">
        <v>2863271000</v>
      </c>
      <c r="P21" s="21">
        <v>3481054000</v>
      </c>
      <c r="Q21" s="21">
        <v>3576043000</v>
      </c>
      <c r="R21" s="21">
        <v>4062047000</v>
      </c>
      <c r="S21" s="21">
        <v>4301581000</v>
      </c>
      <c r="T21" s="21">
        <v>4307252000</v>
      </c>
      <c r="U21" s="21">
        <v>5638051000</v>
      </c>
      <c r="V21" s="21" t="e">
        <v>#N/A</v>
      </c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</row>
    <row r="22" spans="1:63" x14ac:dyDescent="0.35">
      <c r="A22" s="9" t="str">
        <f t="shared" ref="A22:A25" si="5">A21</f>
        <v>Riyad</v>
      </c>
      <c r="B22" s="9" t="s">
        <v>193</v>
      </c>
      <c r="C22" s="9" t="s">
        <v>195</v>
      </c>
      <c r="D22" s="9" t="str">
        <f t="shared" si="3"/>
        <v>Retail Assets</v>
      </c>
      <c r="E22" s="9" t="str" cm="1">
        <f t="array" ref="E22">INDEX(SID!$B$24:$E$34, MATCH(A22, SID!$B$24:$B$34, 0), IF(B22="Retail", 3, 4))</f>
        <v>SEG0000712491 Segment</v>
      </c>
      <c r="F22" s="9" t="str">
        <f>VLOOKUP(C22,SID!$B$19:$C$21,2,FALSE)</f>
        <v>BS_TOT_ASSET</v>
      </c>
      <c r="G22" s="9" t="str">
        <f>_xll.BQL(E22, F22 &amp; "(FPT=A, FPR=range(2010, 2023))","showdates=f", "transpose=t","cols=16;rows=1")</f>
        <v>#N/A Connection</v>
      </c>
      <c r="H22" s="9" t="s">
        <v>211</v>
      </c>
      <c r="I22" s="21">
        <v>21877126000</v>
      </c>
      <c r="J22" s="21">
        <v>26678641000</v>
      </c>
      <c r="K22" s="21">
        <v>31972505000</v>
      </c>
      <c r="L22" s="21">
        <v>34852809000</v>
      </c>
      <c r="M22" s="21">
        <v>41995034000</v>
      </c>
      <c r="N22" s="21">
        <v>39686188000</v>
      </c>
      <c r="O22" s="21">
        <v>44895922000</v>
      </c>
      <c r="P22" s="21">
        <v>49248483000</v>
      </c>
      <c r="Q22" s="21">
        <v>56293608000</v>
      </c>
      <c r="R22" s="21">
        <v>71292636000</v>
      </c>
      <c r="S22" s="21">
        <v>77494745000</v>
      </c>
      <c r="T22" s="21">
        <v>91223134000</v>
      </c>
      <c r="U22" s="21">
        <v>101042509000</v>
      </c>
      <c r="V22" s="21" t="e">
        <v>#N/A</v>
      </c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</row>
    <row r="23" spans="1:63" x14ac:dyDescent="0.35">
      <c r="A23" s="9" t="str">
        <f t="shared" si="5"/>
        <v>Riyad</v>
      </c>
      <c r="B23" s="9" t="s">
        <v>192</v>
      </c>
      <c r="C23" s="9" t="s">
        <v>195</v>
      </c>
      <c r="D23" s="9" t="str">
        <f t="shared" si="3"/>
        <v>Wholesale Assets</v>
      </c>
      <c r="E23" s="9" t="str" cm="1">
        <f t="array" ref="E23">INDEX(SID!$B$24:$E$34, MATCH(A23, SID!$B$24:$B$34, 0), IF(B23="Retail", 3, 4))</f>
        <v>SEG0000712471 Segment</v>
      </c>
      <c r="F23" s="9" t="str">
        <f>VLOOKUP(C23,SID!$B$19:$C$21,2,FALSE)</f>
        <v>BS_TOT_ASSET</v>
      </c>
      <c r="G23" s="9" t="str">
        <f>_xll.BQL(E23, F23 &amp; "(FPT=A, FPR=range(2010, 2023))","showdates=f", "transpose=t","cols=16;rows=1")</f>
        <v>#N/A Connection</v>
      </c>
      <c r="H23" s="9" t="s">
        <v>211</v>
      </c>
      <c r="I23" s="21">
        <v>86364273000</v>
      </c>
      <c r="J23" s="21">
        <v>87441546000</v>
      </c>
      <c r="K23" s="21">
        <v>86682792000</v>
      </c>
      <c r="L23" s="21">
        <v>97331299000</v>
      </c>
      <c r="M23" s="21">
        <v>92530193000</v>
      </c>
      <c r="N23" s="21">
        <v>105782910000</v>
      </c>
      <c r="O23" s="21">
        <v>103624050000</v>
      </c>
      <c r="P23" s="21">
        <v>95886608000</v>
      </c>
      <c r="Q23" s="21">
        <v>110221419000</v>
      </c>
      <c r="R23" s="21">
        <v>122370875000</v>
      </c>
      <c r="S23" s="21">
        <v>133403533000</v>
      </c>
      <c r="T23" s="21">
        <v>144200109000</v>
      </c>
      <c r="U23" s="21">
        <v>162042320000</v>
      </c>
      <c r="V23" s="21" t="e">
        <v>#N/A</v>
      </c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</row>
    <row r="24" spans="1:63" x14ac:dyDescent="0.35">
      <c r="A24" s="9" t="str">
        <f t="shared" si="5"/>
        <v>Riyad</v>
      </c>
      <c r="B24" s="9" t="s">
        <v>193</v>
      </c>
      <c r="C24" s="9" t="s">
        <v>194</v>
      </c>
      <c r="D24" s="9" t="str">
        <f t="shared" si="3"/>
        <v xml:space="preserve">Retail Liabilities </v>
      </c>
      <c r="E24" s="9" t="str" cm="1">
        <f t="array" ref="E24">INDEX(SID!$B$24:$E$34, MATCH(A24, SID!$B$24:$B$34, 0), IF(B24="Retail", 3, 4))</f>
        <v>SEG0000712491 Segment</v>
      </c>
      <c r="F24" s="9" t="str">
        <f>VLOOKUP(C24,SID!$B$19:$C$21,2,FALSE)</f>
        <v>BS_TOT_LIAB2</v>
      </c>
      <c r="G24" s="9" t="str">
        <f>_xll.BQL(E24, F24 &amp; "(FPT=A, FPR=range(2010, 2023))","showdates=f", "transpose=t","cols=16;rows=1")</f>
        <v>#N/A Connection</v>
      </c>
      <c r="H24" s="9" t="s">
        <v>212</v>
      </c>
      <c r="I24" s="21">
        <v>40919794000</v>
      </c>
      <c r="J24" s="21">
        <v>44693376000</v>
      </c>
      <c r="K24" s="21">
        <v>54103848000</v>
      </c>
      <c r="L24" s="21">
        <v>57272414000</v>
      </c>
      <c r="M24" s="21">
        <v>56764324000</v>
      </c>
      <c r="N24" s="21">
        <v>59657328000</v>
      </c>
      <c r="O24" s="21">
        <v>61273889000</v>
      </c>
      <c r="P24" s="21">
        <v>66096309000</v>
      </c>
      <c r="Q24" s="21">
        <v>80948660000</v>
      </c>
      <c r="R24" s="21">
        <v>87456194000</v>
      </c>
      <c r="S24" s="21">
        <v>92921098000</v>
      </c>
      <c r="T24" s="21">
        <v>98183158000</v>
      </c>
      <c r="U24" s="21">
        <v>102058965000</v>
      </c>
      <c r="V24" s="21" t="e">
        <v>#N/A</v>
      </c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</row>
    <row r="25" spans="1:63" x14ac:dyDescent="0.35">
      <c r="A25" s="10" t="str">
        <f t="shared" si="5"/>
        <v>Riyad</v>
      </c>
      <c r="B25" s="10" t="s">
        <v>192</v>
      </c>
      <c r="C25" s="10" t="s">
        <v>194</v>
      </c>
      <c r="D25" s="10" t="str">
        <f t="shared" si="3"/>
        <v xml:space="preserve">Wholesale Liabilities </v>
      </c>
      <c r="E25" s="10" t="str" cm="1">
        <f t="array" ref="E25">INDEX(SID!$B$24:$E$34, MATCH(A25, SID!$B$24:$B$34, 0), IF(B25="Retail", 3, 4))</f>
        <v>SEG0000712471 Segment</v>
      </c>
      <c r="F25" s="10" t="str">
        <f>VLOOKUP(C25,SID!$B$19:$C$21,2,FALSE)</f>
        <v>BS_TOT_LIAB2</v>
      </c>
      <c r="G25" s="10" t="str">
        <f>_xll.BQL(E25, F25 &amp; "(FPT=A, FPR=range(2010, 2023))","showdates=f", "transpose=t","cols=16;rows=1")</f>
        <v>#N/A Connection</v>
      </c>
      <c r="H25" s="10" t="s">
        <v>212</v>
      </c>
      <c r="I25" s="22">
        <v>87774172000</v>
      </c>
      <c r="J25" s="22">
        <v>95219691000</v>
      </c>
      <c r="K25" s="22">
        <v>92084229000</v>
      </c>
      <c r="L25" s="22">
        <v>96246225000</v>
      </c>
      <c r="M25" s="22">
        <v>106457015000</v>
      </c>
      <c r="N25" s="22">
        <v>107863926000</v>
      </c>
      <c r="O25" s="22">
        <v>94541329000</v>
      </c>
      <c r="P25" s="22">
        <v>87351530000</v>
      </c>
      <c r="Q25" s="22">
        <v>96683322000</v>
      </c>
      <c r="R25" s="22">
        <v>105297654000</v>
      </c>
      <c r="S25" s="22">
        <v>149572763000</v>
      </c>
      <c r="T25" s="22">
        <v>153233554000</v>
      </c>
      <c r="U25" s="22">
        <v>174405485000</v>
      </c>
      <c r="V25" s="22" t="e">
        <v>#N/A</v>
      </c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</row>
    <row r="26" spans="1:63" x14ac:dyDescent="0.35">
      <c r="A26" s="17" t="s">
        <v>19</v>
      </c>
      <c r="B26" s="17" t="s">
        <v>193</v>
      </c>
      <c r="C26" s="17" t="s">
        <v>197</v>
      </c>
      <c r="D26" s="17" t="str">
        <f>B26&amp; " " &amp;C26</f>
        <v>Retail Net Revenue</v>
      </c>
      <c r="E26" s="17" t="str" cm="1">
        <f t="array" ref="E26">INDEX(SID!$B$24:$E$34, MATCH(A26, SID!$B$24:$B$34, 0), IF(B26="Retail", 3, 4))</f>
        <v>SEG0000711723 Segment</v>
      </c>
      <c r="F26" s="17" t="str">
        <f>VLOOKUP(C26,SID!$B$19:$C$21,2,FALSE)</f>
        <v>CB_IS_NET_REVENUE</v>
      </c>
      <c r="G26" s="17" t="str">
        <f>_xll.BQL(E26, F26 &amp; "(FPT=A, FPR=range(2010, 2023))","showdates=f", "transpose=t","cols=16;rows=1")</f>
        <v>#N/A Connection</v>
      </c>
      <c r="H26" s="17" t="s">
        <v>210</v>
      </c>
      <c r="I26" s="18">
        <v>2170357000</v>
      </c>
      <c r="J26" s="18">
        <v>2194068000</v>
      </c>
      <c r="K26" s="18">
        <v>2145472000</v>
      </c>
      <c r="L26" s="18">
        <v>2093443000</v>
      </c>
      <c r="M26" s="18">
        <v>2178012000</v>
      </c>
      <c r="N26" s="18">
        <v>2290295000</v>
      </c>
      <c r="O26" s="18">
        <v>2331504000</v>
      </c>
      <c r="P26" s="18">
        <v>2389850000</v>
      </c>
      <c r="Q26" s="18">
        <v>2456817000</v>
      </c>
      <c r="R26" s="18">
        <v>2749949000</v>
      </c>
      <c r="S26" s="18">
        <v>2207620000</v>
      </c>
      <c r="T26" s="18">
        <v>1971463000</v>
      </c>
      <c r="U26" s="18">
        <v>2294339000</v>
      </c>
      <c r="V26" s="18" t="e">
        <v>#N/A</v>
      </c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</row>
    <row r="27" spans="1:63" x14ac:dyDescent="0.35">
      <c r="A27" s="17" t="str">
        <f>A26</f>
        <v>ANB</v>
      </c>
      <c r="B27" s="17" t="s">
        <v>192</v>
      </c>
      <c r="C27" s="17" t="s">
        <v>197</v>
      </c>
      <c r="D27" s="17" t="str">
        <f t="shared" ref="D27:D37" si="6">B27&amp; " " &amp;C27</f>
        <v>Wholesale Net Revenue</v>
      </c>
      <c r="E27" s="17" t="str" cm="1">
        <f t="array" ref="E27">INDEX(SID!$B$24:$E$34, MATCH(A27, SID!$B$24:$B$34, 0), IF(B27="Retail", 3, 4))</f>
        <v>SEG0000711695 Segment</v>
      </c>
      <c r="F27" s="17" t="str">
        <f>VLOOKUP(C27,SID!$B$19:$C$21,2,FALSE)</f>
        <v>CB_IS_NET_REVENUE</v>
      </c>
      <c r="G27" s="17" t="str">
        <f>_xll.BQL(E27, F27 &amp; "(FPT=A, FPR=range(2010, 2023))","showdates=f", "transpose=t","cols=16;rows=1")</f>
        <v>#N/A Connection</v>
      </c>
      <c r="H27" s="17" t="s">
        <v>210</v>
      </c>
      <c r="I27" s="18">
        <v>1252973000</v>
      </c>
      <c r="J27" s="18">
        <v>1429297000</v>
      </c>
      <c r="K27" s="18">
        <v>1507933000</v>
      </c>
      <c r="L27" s="18">
        <v>1781241000</v>
      </c>
      <c r="M27" s="18">
        <v>2105068000</v>
      </c>
      <c r="N27" s="18">
        <v>2235071000</v>
      </c>
      <c r="O27" s="18">
        <v>2008451000</v>
      </c>
      <c r="P27" s="18">
        <v>2443897000</v>
      </c>
      <c r="Q27" s="18">
        <v>2470827000</v>
      </c>
      <c r="R27" s="18">
        <v>2567633000</v>
      </c>
      <c r="S27" s="18">
        <v>2293684000</v>
      </c>
      <c r="T27" s="18">
        <v>1946255000</v>
      </c>
      <c r="U27" s="18">
        <v>2633109000</v>
      </c>
      <c r="V27" s="18" t="e">
        <v>#N/A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</row>
    <row r="28" spans="1:63" x14ac:dyDescent="0.35">
      <c r="A28" s="17" t="str">
        <f t="shared" ref="A28:A31" si="7">A27</f>
        <v>ANB</v>
      </c>
      <c r="B28" s="17" t="s">
        <v>193</v>
      </c>
      <c r="C28" s="17" t="s">
        <v>195</v>
      </c>
      <c r="D28" s="17" t="str">
        <f t="shared" si="6"/>
        <v>Retail Assets</v>
      </c>
      <c r="E28" s="17" t="str" cm="1">
        <f t="array" ref="E28">INDEX(SID!$B$24:$E$34, MATCH(A28, SID!$B$24:$B$34, 0), IF(B28="Retail", 3, 4))</f>
        <v>SEG0000711723 Segment</v>
      </c>
      <c r="F28" s="17" t="str">
        <f>VLOOKUP(C28,SID!$B$19:$C$21,2,FALSE)</f>
        <v>BS_TOT_ASSET</v>
      </c>
      <c r="G28" s="17" t="str">
        <f>_xll.BQL(E28, F28 &amp; "(FPT=A, FPR=range(2010, 2023))","showdates=f", "transpose=t","cols=16;rows=1")</f>
        <v>#N/A Connection</v>
      </c>
      <c r="H28" s="17" t="s">
        <v>211</v>
      </c>
      <c r="I28" s="18">
        <v>25070493000</v>
      </c>
      <c r="J28" s="18">
        <v>27720931000</v>
      </c>
      <c r="K28" s="18">
        <v>30819872000</v>
      </c>
      <c r="L28" s="18">
        <v>32028809000</v>
      </c>
      <c r="M28" s="18">
        <v>36974998000</v>
      </c>
      <c r="N28" s="18">
        <v>39172737000</v>
      </c>
      <c r="O28" s="18">
        <v>38646384000</v>
      </c>
      <c r="P28" s="18">
        <v>35667915000</v>
      </c>
      <c r="Q28" s="18">
        <v>38204960000</v>
      </c>
      <c r="R28" s="18">
        <v>41072411000</v>
      </c>
      <c r="S28" s="18">
        <v>40672018000</v>
      </c>
      <c r="T28" s="18">
        <v>45239488000</v>
      </c>
      <c r="U28" s="18">
        <v>54906322000</v>
      </c>
      <c r="V28" s="18" t="e">
        <v>#N/A</v>
      </c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</row>
    <row r="29" spans="1:63" x14ac:dyDescent="0.35">
      <c r="A29" s="17" t="str">
        <f t="shared" si="7"/>
        <v>ANB</v>
      </c>
      <c r="B29" s="17" t="s">
        <v>192</v>
      </c>
      <c r="C29" s="17" t="s">
        <v>195</v>
      </c>
      <c r="D29" s="17" t="str">
        <f t="shared" si="6"/>
        <v>Wholesale Assets</v>
      </c>
      <c r="E29" s="17" t="str" cm="1">
        <f t="array" ref="E29">INDEX(SID!$B$24:$E$34, MATCH(A29, SID!$B$24:$B$34, 0), IF(B29="Retail", 3, 4))</f>
        <v>SEG0000711695 Segment</v>
      </c>
      <c r="F29" s="17" t="str">
        <f>VLOOKUP(C29,SID!$B$19:$C$21,2,FALSE)</f>
        <v>BS_TOT_ASSET</v>
      </c>
      <c r="G29" s="17" t="str">
        <f>_xll.BQL(E29, F29 &amp; "(FPT=A, FPR=range(2010, 2023))","showdates=f", "transpose=t","cols=16;rows=1")</f>
        <v>#N/A Connection</v>
      </c>
      <c r="H29" s="17" t="s">
        <v>211</v>
      </c>
      <c r="I29" s="18">
        <v>45635351000</v>
      </c>
      <c r="J29" s="18">
        <v>49270375000</v>
      </c>
      <c r="K29" s="18">
        <v>59315473000</v>
      </c>
      <c r="L29" s="18">
        <v>60352931000</v>
      </c>
      <c r="M29" s="18">
        <v>72324880000</v>
      </c>
      <c r="N29" s="18">
        <v>81990562000</v>
      </c>
      <c r="O29" s="18">
        <v>81688890000</v>
      </c>
      <c r="P29" s="18">
        <v>82667224000</v>
      </c>
      <c r="Q29" s="18">
        <v>86119766000</v>
      </c>
      <c r="R29" s="18">
        <v>82064505000</v>
      </c>
      <c r="S29" s="18">
        <v>76951380000</v>
      </c>
      <c r="T29" s="18">
        <v>85226879000</v>
      </c>
      <c r="U29" s="18">
        <v>94194082000</v>
      </c>
      <c r="V29" s="18" t="e">
        <v>#N/A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</row>
    <row r="30" spans="1:63" x14ac:dyDescent="0.35">
      <c r="A30" s="17" t="str">
        <f t="shared" si="7"/>
        <v>ANB</v>
      </c>
      <c r="B30" s="17" t="s">
        <v>193</v>
      </c>
      <c r="C30" s="17" t="s">
        <v>194</v>
      </c>
      <c r="D30" s="17" t="str">
        <f t="shared" si="6"/>
        <v xml:space="preserve">Retail Liabilities </v>
      </c>
      <c r="E30" s="17" t="str" cm="1">
        <f t="array" ref="E30">INDEX(SID!$B$24:$E$34, MATCH(A30, SID!$B$24:$B$34, 0), IF(B30="Retail", 3, 4))</f>
        <v>SEG0000711723 Segment</v>
      </c>
      <c r="F30" s="17" t="str">
        <f>VLOOKUP(C30,SID!$B$19:$C$21,2,FALSE)</f>
        <v>BS_TOT_LIAB2</v>
      </c>
      <c r="G30" s="17" t="str">
        <f>_xll.BQL(E30, F30 &amp; "(FPT=A, FPR=range(2010, 2023))","showdates=f", "transpose=t","cols=16;rows=1")</f>
        <v>#N/A Connection</v>
      </c>
      <c r="H30" s="17" t="s">
        <v>212</v>
      </c>
      <c r="I30" s="18">
        <v>41101822000</v>
      </c>
      <c r="J30" s="18">
        <v>46047493000</v>
      </c>
      <c r="K30" s="18">
        <v>51822096000</v>
      </c>
      <c r="L30" s="18">
        <v>57363915000</v>
      </c>
      <c r="M30" s="18">
        <v>66587059000</v>
      </c>
      <c r="N30" s="18">
        <v>66465039000</v>
      </c>
      <c r="O30" s="18">
        <v>70312127000</v>
      </c>
      <c r="P30" s="18">
        <v>69272729000</v>
      </c>
      <c r="Q30" s="18">
        <v>67303484000</v>
      </c>
      <c r="R30" s="18">
        <v>67106110000</v>
      </c>
      <c r="S30" s="18">
        <v>65167293000</v>
      </c>
      <c r="T30" s="18">
        <v>70009290000</v>
      </c>
      <c r="U30" s="18">
        <v>72862044000</v>
      </c>
      <c r="V30" s="18" t="e">
        <v>#N/A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</row>
    <row r="31" spans="1:63" x14ac:dyDescent="0.35">
      <c r="A31" s="19" t="str">
        <f t="shared" si="7"/>
        <v>ANB</v>
      </c>
      <c r="B31" s="19" t="s">
        <v>192</v>
      </c>
      <c r="C31" s="19" t="s">
        <v>194</v>
      </c>
      <c r="D31" s="19" t="str">
        <f t="shared" si="6"/>
        <v xml:space="preserve">Wholesale Liabilities </v>
      </c>
      <c r="E31" s="19" t="str" cm="1">
        <f t="array" ref="E31">INDEX(SID!$B$24:$E$34, MATCH(A31, SID!$B$24:$B$34, 0), IF(B31="Retail", 3, 4))</f>
        <v>SEG0000711695 Segment</v>
      </c>
      <c r="F31" s="19" t="str">
        <f>VLOOKUP(C31,SID!$B$19:$C$21,2,FALSE)</f>
        <v>BS_TOT_LIAB2</v>
      </c>
      <c r="G31" s="19" t="str">
        <f>_xll.BQL(E31, F31 &amp; "(FPT=A, FPR=range(2010, 2023))","showdates=f", "transpose=t","cols=16;rows=1")</f>
        <v>#N/A Connection</v>
      </c>
      <c r="H31" s="19" t="s">
        <v>212</v>
      </c>
      <c r="I31" s="20">
        <v>45014061000</v>
      </c>
      <c r="J31" s="20">
        <v>43775015000</v>
      </c>
      <c r="K31" s="20">
        <v>57833016000</v>
      </c>
      <c r="L31" s="20">
        <v>51321417000</v>
      </c>
      <c r="M31" s="20">
        <v>66432279000</v>
      </c>
      <c r="N31" s="20">
        <v>72640878000</v>
      </c>
      <c r="O31" s="20">
        <v>69597993000</v>
      </c>
      <c r="P31" s="20">
        <v>70371879000</v>
      </c>
      <c r="Q31" s="20">
        <v>77773557000</v>
      </c>
      <c r="R31" s="20">
        <v>78622167000</v>
      </c>
      <c r="S31" s="20">
        <v>67453814000</v>
      </c>
      <c r="T31" s="20">
        <v>71041265000</v>
      </c>
      <c r="U31" s="20">
        <v>85898001000</v>
      </c>
      <c r="V31" s="20" t="e">
        <v>#N/A</v>
      </c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</row>
    <row r="32" spans="1:63" x14ac:dyDescent="0.35">
      <c r="A32" s="9" t="s">
        <v>20</v>
      </c>
      <c r="B32" s="9" t="s">
        <v>193</v>
      </c>
      <c r="C32" s="9" t="s">
        <v>197</v>
      </c>
      <c r="D32" s="9" t="str">
        <f t="shared" si="6"/>
        <v>Retail Net Revenue</v>
      </c>
      <c r="E32" s="9" t="str" cm="1">
        <f t="array" ref="E32">INDEX(SID!$B$24:$E$34, MATCH(A32, SID!$B$24:$B$34, 0), IF(B32="Retail", 3, 4))</f>
        <v>SEG0000708296 Segment</v>
      </c>
      <c r="F32" s="9" t="str">
        <f>VLOOKUP(C32,SID!$B$19:$C$21,2,FALSE)</f>
        <v>CB_IS_NET_REVENUE</v>
      </c>
      <c r="G32" s="9" t="str">
        <f>_xll.BQL(E32, F32 &amp; "(FPT=A, FPR=range(2010, 2023))","showdates=f", "transpose=t","cols=16;rows=1")</f>
        <v>#N/A Connection</v>
      </c>
      <c r="H32" s="9" t="s">
        <v>210</v>
      </c>
      <c r="I32" s="21">
        <v>7881379000</v>
      </c>
      <c r="J32" s="21">
        <v>8808241000</v>
      </c>
      <c r="K32" s="21">
        <v>9556617000</v>
      </c>
      <c r="L32" s="21">
        <v>9826352000</v>
      </c>
      <c r="M32" s="21">
        <v>10240130000</v>
      </c>
      <c r="N32" s="21">
        <v>9222919000</v>
      </c>
      <c r="O32" s="21">
        <v>11018057000</v>
      </c>
      <c r="P32" s="21">
        <v>11838379000</v>
      </c>
      <c r="Q32" s="21">
        <v>11623435000</v>
      </c>
      <c r="R32" s="21">
        <v>13590815000</v>
      </c>
      <c r="S32" s="21">
        <v>13361369000</v>
      </c>
      <c r="T32" s="21">
        <v>14050539000</v>
      </c>
      <c r="U32" s="21">
        <v>15528348000</v>
      </c>
      <c r="V32" s="21" t="e">
        <v>#N/A</v>
      </c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</row>
    <row r="33" spans="1:63" x14ac:dyDescent="0.35">
      <c r="A33" s="9" t="str">
        <f>A32</f>
        <v>Rajhi</v>
      </c>
      <c r="B33" s="9" t="s">
        <v>192</v>
      </c>
      <c r="C33" s="9" t="s">
        <v>197</v>
      </c>
      <c r="D33" s="9" t="str">
        <f t="shared" si="6"/>
        <v>Wholesale Net Revenue</v>
      </c>
      <c r="E33" s="9" t="str" cm="1">
        <f t="array" ref="E33">INDEX(SID!$B$24:$E$34, MATCH(A33, SID!$B$24:$B$34, 0), IF(B33="Retail", 3, 4))</f>
        <v>SEG0000708294 Segment</v>
      </c>
      <c r="F33" s="9" t="str">
        <f>VLOOKUP(C33,SID!$B$19:$C$21,2,FALSE)</f>
        <v>CB_IS_NET_REVENUE</v>
      </c>
      <c r="G33" s="9" t="str">
        <f>_xll.BQL(E33, F33 &amp; "(FPT=A, FPR=range(2010, 2023))","showdates=f", "transpose=t","cols=16;rows=1")</f>
        <v>#N/A Connection</v>
      </c>
      <c r="H33" s="9" t="s">
        <v>210</v>
      </c>
      <c r="I33" s="21">
        <v>2380340000</v>
      </c>
      <c r="J33" s="21">
        <v>2181239000</v>
      </c>
      <c r="K33" s="21">
        <v>1925775000</v>
      </c>
      <c r="L33" s="21">
        <v>1847224000</v>
      </c>
      <c r="M33" s="21">
        <v>1557091000</v>
      </c>
      <c r="N33" s="21">
        <v>2239705000</v>
      </c>
      <c r="O33" s="21">
        <v>1994788000</v>
      </c>
      <c r="P33" s="21">
        <v>2309486000</v>
      </c>
      <c r="Q33" s="21">
        <v>2314980000</v>
      </c>
      <c r="R33" s="21">
        <v>2531922000</v>
      </c>
      <c r="S33" s="21">
        <v>2614691000</v>
      </c>
      <c r="T33" s="21">
        <v>2844643000</v>
      </c>
      <c r="U33" s="21">
        <v>4506686000</v>
      </c>
      <c r="V33" s="21" t="e">
        <v>#N/A</v>
      </c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</row>
    <row r="34" spans="1:63" x14ac:dyDescent="0.35">
      <c r="A34" s="9" t="str">
        <f t="shared" ref="A34:A37" si="8">A33</f>
        <v>Rajhi</v>
      </c>
      <c r="B34" s="9" t="s">
        <v>193</v>
      </c>
      <c r="C34" s="9" t="s">
        <v>195</v>
      </c>
      <c r="D34" s="9" t="str">
        <f t="shared" si="6"/>
        <v>Retail Assets</v>
      </c>
      <c r="E34" s="9" t="str" cm="1">
        <f t="array" ref="E34">INDEX(SID!$B$24:$E$34, MATCH(A34, SID!$B$24:$B$34, 0), IF(B34="Retail", 3, 4))</f>
        <v>SEG0000708296 Segment</v>
      </c>
      <c r="F34" s="9" t="str">
        <f>VLOOKUP(C34,SID!$B$19:$C$21,2,FALSE)</f>
        <v>BS_TOT_ASSET</v>
      </c>
      <c r="G34" s="9" t="str">
        <f>_xll.BQL(E34, F34 &amp; "(FPT=A, FPR=range(2010, 2023))","showdates=f", "transpose=t","cols=16;rows=1")</f>
        <v>#N/A Connection</v>
      </c>
      <c r="H34" s="9" t="s">
        <v>211</v>
      </c>
      <c r="I34" s="21">
        <v>82397368000</v>
      </c>
      <c r="J34" s="21">
        <v>103331875000</v>
      </c>
      <c r="K34" s="21">
        <v>128452440000</v>
      </c>
      <c r="L34" s="21">
        <v>141604240000</v>
      </c>
      <c r="M34" s="21">
        <v>158098603000</v>
      </c>
      <c r="N34" s="21">
        <v>165964007000</v>
      </c>
      <c r="O34" s="21">
        <v>177178353000</v>
      </c>
      <c r="P34" s="21">
        <v>183538671000</v>
      </c>
      <c r="Q34" s="21">
        <v>186924991000</v>
      </c>
      <c r="R34" s="21">
        <v>208945668000</v>
      </c>
      <c r="S34" s="21">
        <v>268108817000</v>
      </c>
      <c r="T34" s="21">
        <v>381273640000</v>
      </c>
      <c r="U34" s="21">
        <v>458403446000</v>
      </c>
      <c r="V34" s="21" t="e">
        <v>#N/A</v>
      </c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</row>
    <row r="35" spans="1:63" x14ac:dyDescent="0.35">
      <c r="A35" s="9" t="str">
        <f t="shared" si="8"/>
        <v>Rajhi</v>
      </c>
      <c r="B35" s="9" t="s">
        <v>192</v>
      </c>
      <c r="C35" s="9" t="s">
        <v>195</v>
      </c>
      <c r="D35" s="9" t="str">
        <f t="shared" si="6"/>
        <v>Wholesale Assets</v>
      </c>
      <c r="E35" s="9" t="str" cm="1">
        <f t="array" ref="E35">INDEX(SID!$B$24:$E$34, MATCH(A35, SID!$B$24:$B$34, 0), IF(B35="Retail", 3, 4))</f>
        <v>SEG0000708294 Segment</v>
      </c>
      <c r="F35" s="9" t="str">
        <f>VLOOKUP(C35,SID!$B$19:$C$21,2,FALSE)</f>
        <v>BS_TOT_ASSET</v>
      </c>
      <c r="G35" s="9" t="str">
        <f>_xll.BQL(E35, F35 &amp; "(FPT=A, FPR=range(2010, 2023))","showdates=f", "transpose=t","cols=16;rows=1")</f>
        <v>#N/A Connection</v>
      </c>
      <c r="H35" s="9" t="s">
        <v>211</v>
      </c>
      <c r="I35" s="21">
        <v>47568053000</v>
      </c>
      <c r="J35" s="21">
        <v>47548619000</v>
      </c>
      <c r="K35" s="21">
        <v>54591453000</v>
      </c>
      <c r="L35" s="21">
        <v>58082365000</v>
      </c>
      <c r="M35" s="21">
        <v>62393738000</v>
      </c>
      <c r="N35" s="21">
        <v>55517678000</v>
      </c>
      <c r="O35" s="21">
        <v>61796699000</v>
      </c>
      <c r="P35" s="21">
        <v>63535244000</v>
      </c>
      <c r="Q35" s="21">
        <v>62102306000</v>
      </c>
      <c r="R35" s="21">
        <v>59406741000</v>
      </c>
      <c r="S35" s="21">
        <v>66837087000</v>
      </c>
      <c r="T35" s="21">
        <v>91815182000</v>
      </c>
      <c r="U35" s="21">
        <v>133149990000</v>
      </c>
      <c r="V35" s="21" t="e">
        <v>#N/A</v>
      </c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</row>
    <row r="36" spans="1:63" x14ac:dyDescent="0.35">
      <c r="A36" s="9" t="str">
        <f t="shared" si="8"/>
        <v>Rajhi</v>
      </c>
      <c r="B36" s="9" t="s">
        <v>193</v>
      </c>
      <c r="C36" s="9" t="s">
        <v>194</v>
      </c>
      <c r="D36" s="9" t="str">
        <f t="shared" si="6"/>
        <v xml:space="preserve">Retail Liabilities </v>
      </c>
      <c r="E36" s="9" t="str" cm="1">
        <f t="array" ref="E36">INDEX(SID!$B$24:$E$34, MATCH(A36, SID!$B$24:$B$34, 0), IF(B36="Retail", 3, 4))</f>
        <v>SEG0000708296 Segment</v>
      </c>
      <c r="F36" s="9" t="str">
        <f>VLOOKUP(C36,SID!$B$19:$C$21,2,FALSE)</f>
        <v>BS_TOT_LIAB2</v>
      </c>
      <c r="G36" s="9" t="str">
        <f>_xll.BQL(E36, F36 &amp; "(FPT=A, FPR=range(2010, 2023))","showdates=f", "transpose=t","cols=16;rows=1")</f>
        <v>#N/A Connection</v>
      </c>
      <c r="H36" s="9" t="s">
        <v>212</v>
      </c>
      <c r="I36" s="21">
        <v>106730123000</v>
      </c>
      <c r="J36" s="21">
        <v>135608235000</v>
      </c>
      <c r="K36" s="21">
        <v>173997759000</v>
      </c>
      <c r="L36" s="21">
        <v>191041339000</v>
      </c>
      <c r="M36" s="21">
        <v>211093979000</v>
      </c>
      <c r="N36" s="21">
        <v>242821617000</v>
      </c>
      <c r="O36" s="21">
        <v>243517074000</v>
      </c>
      <c r="P36" s="21">
        <v>249098604000</v>
      </c>
      <c r="Q36" s="21">
        <v>273115320000</v>
      </c>
      <c r="R36" s="21">
        <v>289628309000</v>
      </c>
      <c r="S36" s="21">
        <v>289583836000</v>
      </c>
      <c r="T36" s="21">
        <v>319479167000</v>
      </c>
      <c r="U36" s="21">
        <v>294470416000</v>
      </c>
      <c r="V36" s="21" t="e">
        <v>#N/A</v>
      </c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</row>
    <row r="37" spans="1:63" x14ac:dyDescent="0.35">
      <c r="A37" s="10" t="str">
        <f t="shared" si="8"/>
        <v>Rajhi</v>
      </c>
      <c r="B37" s="10" t="s">
        <v>192</v>
      </c>
      <c r="C37" s="10" t="s">
        <v>194</v>
      </c>
      <c r="D37" s="10" t="str">
        <f t="shared" si="6"/>
        <v xml:space="preserve">Wholesale Liabilities </v>
      </c>
      <c r="E37" s="10" t="str" cm="1">
        <f t="array" ref="E37">INDEX(SID!$B$24:$E$34, MATCH(A37, SID!$B$24:$B$34, 0), IF(B37="Retail", 3, 4))</f>
        <v>SEG0000708294 Segment</v>
      </c>
      <c r="F37" s="10" t="str">
        <f>VLOOKUP(C37,SID!$B$19:$C$21,2,FALSE)</f>
        <v>BS_TOT_LIAB2</v>
      </c>
      <c r="G37" s="10" t="str">
        <f>_xll.BQL(E37, F37 &amp; "(FPT=A, FPR=range(2010, 2023))","showdates=f", "transpose=t","cols=16;rows=1")</f>
        <v>#N/A Connection</v>
      </c>
      <c r="H37" s="10" t="s">
        <v>212</v>
      </c>
      <c r="I37" s="22">
        <v>42679043000</v>
      </c>
      <c r="J37" s="22">
        <v>45570953000</v>
      </c>
      <c r="K37" s="22">
        <v>54324761000</v>
      </c>
      <c r="L37" s="22">
        <v>45810276000</v>
      </c>
      <c r="M37" s="22">
        <v>50906848000</v>
      </c>
      <c r="N37" s="22">
        <v>16418369000</v>
      </c>
      <c r="O37" s="22">
        <v>33307549000</v>
      </c>
      <c r="P37" s="22">
        <v>27343604000</v>
      </c>
      <c r="Q37" s="22">
        <v>28763133000</v>
      </c>
      <c r="R37" s="22">
        <v>34753212000</v>
      </c>
      <c r="S37" s="22">
        <v>108514833000</v>
      </c>
      <c r="T37" s="22">
        <v>207879265000</v>
      </c>
      <c r="U37" s="22">
        <v>278627535000</v>
      </c>
      <c r="V37" s="22" t="e">
        <v>#N/A</v>
      </c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</row>
    <row r="38" spans="1:63" x14ac:dyDescent="0.35">
      <c r="A38" s="17" t="s">
        <v>15</v>
      </c>
      <c r="B38" s="17" t="s">
        <v>193</v>
      </c>
      <c r="C38" s="17" t="s">
        <v>197</v>
      </c>
      <c r="D38" s="17" t="str">
        <f>B38&amp; " " &amp;C38</f>
        <v>Retail Net Revenue</v>
      </c>
      <c r="E38" s="17" t="str" cm="1">
        <f t="array" ref="E38">INDEX(SID!$B$24:$E$34, MATCH(A38, SID!$B$24:$B$34, 0), IF(B38="Retail", 3, 4))</f>
        <v>SEG0000710134 Segment</v>
      </c>
      <c r="F38" s="17" t="str">
        <f>VLOOKUP(C38,SID!$B$19:$C$21,2,FALSE)</f>
        <v>CB_IS_NET_REVENUE</v>
      </c>
      <c r="G38" s="17" t="str">
        <f>_xll.BQL(E38, F38 &amp; "(FPT=A, FPR=range(2010, 2023))","showdates=f", "transpose=t","cols=16;rows=1")</f>
        <v>#N/A Connection</v>
      </c>
      <c r="H38" s="17" t="s">
        <v>210</v>
      </c>
      <c r="I38" s="18" t="e">
        <v>#N/A</v>
      </c>
      <c r="J38" s="18" t="e">
        <v>#N/A</v>
      </c>
      <c r="K38" s="18" t="e">
        <v>#N/A</v>
      </c>
      <c r="L38" s="18">
        <v>5302632000</v>
      </c>
      <c r="M38" s="18">
        <v>5721013000</v>
      </c>
      <c r="N38" s="18">
        <v>6360612000</v>
      </c>
      <c r="O38" s="18">
        <v>7704967000</v>
      </c>
      <c r="P38" s="18">
        <v>8141013000</v>
      </c>
      <c r="Q38" s="18">
        <v>8672300000</v>
      </c>
      <c r="R38" s="18">
        <v>9707744000</v>
      </c>
      <c r="S38" s="18">
        <v>10188688000</v>
      </c>
      <c r="T38" s="18">
        <v>12466292000</v>
      </c>
      <c r="U38" s="18">
        <v>14627046000</v>
      </c>
      <c r="V38" s="18" t="e">
        <v>#N/A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</row>
    <row r="39" spans="1:63" x14ac:dyDescent="0.35">
      <c r="A39" s="17" t="str">
        <f>A38</f>
        <v>SNB</v>
      </c>
      <c r="B39" s="17" t="s">
        <v>192</v>
      </c>
      <c r="C39" s="17" t="s">
        <v>197</v>
      </c>
      <c r="D39" s="17" t="str">
        <f t="shared" ref="D39:D49" si="9">B39&amp; " " &amp;C39</f>
        <v>Wholesale Net Revenue</v>
      </c>
      <c r="E39" s="17" t="str" cm="1">
        <f t="array" ref="E39">INDEX(SID!$B$24:$E$34, MATCH(A39, SID!$B$24:$B$34, 0), IF(B39="Retail", 3, 4))</f>
        <v>SEG0000709216 Segment</v>
      </c>
      <c r="F39" s="17" t="str">
        <f>VLOOKUP(C39,SID!$B$19:$C$21,2,FALSE)</f>
        <v>CB_IS_NET_REVENUE</v>
      </c>
      <c r="G39" s="17" t="str">
        <f>_xll.BQL(E39, F39 &amp; "(FPT=A, FPR=range(2010, 2023))","showdates=f", "transpose=t","cols=16;rows=1")</f>
        <v>#N/A Connection</v>
      </c>
      <c r="H39" s="17" t="s">
        <v>210</v>
      </c>
      <c r="I39" s="18" t="e">
        <v>#N/A</v>
      </c>
      <c r="J39" s="18" t="e">
        <v>#N/A</v>
      </c>
      <c r="K39" s="18" t="e">
        <v>#N/A</v>
      </c>
      <c r="L39" s="18" t="e">
        <v>#N/A</v>
      </c>
      <c r="M39" s="18" t="e">
        <v>#N/A</v>
      </c>
      <c r="N39" s="18" t="e">
        <v>#N/A</v>
      </c>
      <c r="O39" s="18" t="e">
        <v>#N/A</v>
      </c>
      <c r="P39" s="18" t="e">
        <v>#N/A</v>
      </c>
      <c r="Q39" s="18" t="e">
        <v>#N/A</v>
      </c>
      <c r="R39" s="18" t="e">
        <v>#N/A</v>
      </c>
      <c r="S39" s="18">
        <v>8533729000</v>
      </c>
      <c r="T39" s="18">
        <v>12502374000</v>
      </c>
      <c r="U39" s="18">
        <v>13854359000</v>
      </c>
      <c r="V39" s="18" t="e">
        <v>#N/A</v>
      </c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</row>
    <row r="40" spans="1:63" x14ac:dyDescent="0.35">
      <c r="A40" s="17" t="str">
        <f t="shared" ref="A40:A43" si="10">A39</f>
        <v>SNB</v>
      </c>
      <c r="B40" s="17" t="s">
        <v>193</v>
      </c>
      <c r="C40" s="17" t="s">
        <v>195</v>
      </c>
      <c r="D40" s="17" t="str">
        <f t="shared" si="9"/>
        <v>Retail Assets</v>
      </c>
      <c r="E40" s="17" t="str" cm="1">
        <f t="array" ref="E40">INDEX(SID!$B$24:$E$34, MATCH(A40, SID!$B$24:$B$34, 0), IF(B40="Retail", 3, 4))</f>
        <v>SEG0000710134 Segment</v>
      </c>
      <c r="F40" s="17" t="str">
        <f>VLOOKUP(C40,SID!$B$19:$C$21,2,FALSE)</f>
        <v>BS_TOT_ASSET</v>
      </c>
      <c r="G40" s="17" t="str">
        <f>_xll.BQL(E40, F40 &amp; "(FPT=A, FPR=range(2010, 2023))","showdates=f", "transpose=t","cols=16;rows=1")</f>
        <v>#N/A Connection</v>
      </c>
      <c r="H40" s="17" t="s">
        <v>211</v>
      </c>
      <c r="I40" s="18" t="e">
        <v>#N/A</v>
      </c>
      <c r="J40" s="18" t="e">
        <v>#N/A</v>
      </c>
      <c r="K40" s="18" t="e">
        <v>#N/A</v>
      </c>
      <c r="L40" s="18">
        <v>75251356000</v>
      </c>
      <c r="M40" s="18">
        <v>88915469000</v>
      </c>
      <c r="N40" s="18">
        <v>99916346000</v>
      </c>
      <c r="O40" s="18">
        <v>104971649000</v>
      </c>
      <c r="P40" s="18">
        <v>116530257000</v>
      </c>
      <c r="Q40" s="18">
        <v>134020882000</v>
      </c>
      <c r="R40" s="18">
        <v>154249478000</v>
      </c>
      <c r="S40" s="18">
        <v>223615566000</v>
      </c>
      <c r="T40" s="18">
        <v>339622102000</v>
      </c>
      <c r="U40" s="18">
        <v>380314319000</v>
      </c>
      <c r="V40" s="18" t="e">
        <v>#N/A</v>
      </c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</row>
    <row r="41" spans="1:63" x14ac:dyDescent="0.35">
      <c r="A41" s="17" t="str">
        <f t="shared" si="10"/>
        <v>SNB</v>
      </c>
      <c r="B41" s="17" t="s">
        <v>192</v>
      </c>
      <c r="C41" s="17" t="s">
        <v>195</v>
      </c>
      <c r="D41" s="17" t="str">
        <f t="shared" si="9"/>
        <v>Wholesale Assets</v>
      </c>
      <c r="E41" s="17" t="str" cm="1">
        <f t="array" ref="E41">INDEX(SID!$B$24:$E$34, MATCH(A41, SID!$B$24:$B$34, 0), IF(B41="Retail", 3, 4))</f>
        <v>SEG0000709216 Segment</v>
      </c>
      <c r="F41" s="17" t="str">
        <f>VLOOKUP(C41,SID!$B$19:$C$21,2,FALSE)</f>
        <v>BS_TOT_ASSET</v>
      </c>
      <c r="G41" s="17" t="str">
        <f>_xll.BQL(E41, F41 &amp; "(FPT=A, FPR=range(2010, 2023))","showdates=f", "transpose=t","cols=16;rows=1")</f>
        <v>#N/A Connection</v>
      </c>
      <c r="H41" s="17" t="s">
        <v>211</v>
      </c>
      <c r="I41" s="18" t="e">
        <v>#N/A</v>
      </c>
      <c r="J41" s="18" t="e">
        <v>#N/A</v>
      </c>
      <c r="K41" s="18" t="e">
        <v>#N/A</v>
      </c>
      <c r="L41" s="18" t="e">
        <v>#N/A</v>
      </c>
      <c r="M41" s="18" t="e">
        <v>#N/A</v>
      </c>
      <c r="N41" s="18" t="e">
        <v>#N/A</v>
      </c>
      <c r="O41" s="18" t="e">
        <v>#N/A</v>
      </c>
      <c r="P41" s="18" t="e">
        <v>#N/A</v>
      </c>
      <c r="Q41" s="18" t="e">
        <v>#N/A</v>
      </c>
      <c r="R41" s="18" t="e">
        <v>#N/A</v>
      </c>
      <c r="S41" s="18">
        <v>331948659000</v>
      </c>
      <c r="T41" s="18">
        <v>532110268000</v>
      </c>
      <c r="U41" s="18">
        <v>519029669000</v>
      </c>
      <c r="V41" s="18" t="e">
        <v>#N/A</v>
      </c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</row>
    <row r="42" spans="1:63" x14ac:dyDescent="0.35">
      <c r="A42" s="17" t="str">
        <f t="shared" si="10"/>
        <v>SNB</v>
      </c>
      <c r="B42" s="17" t="s">
        <v>193</v>
      </c>
      <c r="C42" s="17" t="s">
        <v>194</v>
      </c>
      <c r="D42" s="17" t="str">
        <f t="shared" si="9"/>
        <v xml:space="preserve">Retail Liabilities </v>
      </c>
      <c r="E42" s="17" t="str" cm="1">
        <f t="array" ref="E42">INDEX(SID!$B$24:$E$34, MATCH(A42, SID!$B$24:$B$34, 0), IF(B42="Retail", 3, 4))</f>
        <v>SEG0000710134 Segment</v>
      </c>
      <c r="F42" s="17" t="str">
        <f>VLOOKUP(C42,SID!$B$19:$C$21,2,FALSE)</f>
        <v>BS_TOT_LIAB2</v>
      </c>
      <c r="G42" s="17" t="str">
        <f>_xll.BQL(E42, F42 &amp; "(FPT=A, FPR=range(2010, 2023))","showdates=f", "transpose=t","cols=16;rows=1")</f>
        <v>#N/A Connection</v>
      </c>
      <c r="H42" s="17" t="s">
        <v>212</v>
      </c>
      <c r="I42" s="18" t="e">
        <v>#N/A</v>
      </c>
      <c r="J42" s="18" t="e">
        <v>#N/A</v>
      </c>
      <c r="K42" s="18" t="e">
        <v>#N/A</v>
      </c>
      <c r="L42" s="18">
        <v>145880810000</v>
      </c>
      <c r="M42" s="18">
        <v>143199689000</v>
      </c>
      <c r="N42" s="18">
        <v>185373097000</v>
      </c>
      <c r="O42" s="18">
        <v>201637470000</v>
      </c>
      <c r="P42" s="18">
        <v>242116000000</v>
      </c>
      <c r="Q42" s="18">
        <v>254924846000</v>
      </c>
      <c r="R42" s="18">
        <v>221023704000</v>
      </c>
      <c r="S42" s="18">
        <v>248003888000</v>
      </c>
      <c r="T42" s="18">
        <v>346731282000</v>
      </c>
      <c r="U42" s="18">
        <v>343085724000</v>
      </c>
      <c r="V42" s="18" t="e">
        <v>#N/A</v>
      </c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</row>
    <row r="43" spans="1:63" x14ac:dyDescent="0.35">
      <c r="A43" s="19" t="str">
        <f t="shared" si="10"/>
        <v>SNB</v>
      </c>
      <c r="B43" s="19" t="s">
        <v>192</v>
      </c>
      <c r="C43" s="19" t="s">
        <v>194</v>
      </c>
      <c r="D43" s="19" t="str">
        <f t="shared" si="9"/>
        <v xml:space="preserve">Wholesale Liabilities </v>
      </c>
      <c r="E43" s="19" t="str" cm="1">
        <f t="array" ref="E43">INDEX(SID!$B$24:$E$34, MATCH(A43, SID!$B$24:$B$34, 0), IF(B43="Retail", 3, 4))</f>
        <v>SEG0000709216 Segment</v>
      </c>
      <c r="F43" s="19" t="str">
        <f>VLOOKUP(C43,SID!$B$19:$C$21,2,FALSE)</f>
        <v>BS_TOT_LIAB2</v>
      </c>
      <c r="G43" s="19" t="str">
        <f>_xll.BQL(E43, F43 &amp; "(FPT=A, FPR=range(2010, 2023))","showdates=f", "transpose=t","cols=16;rows=1")</f>
        <v>#N/A Connection</v>
      </c>
      <c r="H43" s="19" t="s">
        <v>212</v>
      </c>
      <c r="I43" s="20" t="e">
        <v>#N/A</v>
      </c>
      <c r="J43" s="20" t="e">
        <v>#N/A</v>
      </c>
      <c r="K43" s="20" t="e">
        <v>#N/A</v>
      </c>
      <c r="L43" s="20" t="e">
        <v>#N/A</v>
      </c>
      <c r="M43" s="20" t="e">
        <v>#N/A</v>
      </c>
      <c r="N43" s="20" t="e">
        <v>#N/A</v>
      </c>
      <c r="O43" s="20" t="e">
        <v>#N/A</v>
      </c>
      <c r="P43" s="20" t="e">
        <v>#N/A</v>
      </c>
      <c r="Q43" s="20" t="e">
        <v>#N/A</v>
      </c>
      <c r="R43" s="20" t="e">
        <v>#N/A</v>
      </c>
      <c r="S43" s="20">
        <v>233671968000</v>
      </c>
      <c r="T43" s="20">
        <v>371303567000</v>
      </c>
      <c r="U43" s="20">
        <v>403053452000</v>
      </c>
      <c r="V43" s="20" t="e">
        <v>#N/A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</row>
    <row r="44" spans="1:63" x14ac:dyDescent="0.35">
      <c r="A44" s="9" t="s">
        <v>21</v>
      </c>
      <c r="B44" s="9" t="s">
        <v>193</v>
      </c>
      <c r="C44" s="9" t="s">
        <v>197</v>
      </c>
      <c r="D44" s="9" t="str">
        <f t="shared" si="9"/>
        <v>Retail Net Revenue</v>
      </c>
      <c r="E44" s="9" t="str" cm="1">
        <f t="array" ref="E44">INDEX(SID!$B$24:$E$34, MATCH(A44, SID!$B$24:$B$34, 0), IF(B44="Retail", 3, 4))</f>
        <v>SEG0000813467 Segment</v>
      </c>
      <c r="F44" s="9" t="str">
        <f>VLOOKUP(C44,SID!$B$19:$C$21,2,FALSE)</f>
        <v>CB_IS_NET_REVENUE</v>
      </c>
      <c r="G44" s="9" t="str">
        <f>_xll.BQL(E44, F44 &amp; "(FPT=A, FPR=range(2010, 2023))","showdates=f", "transpose=t","cols=16;rows=1")</f>
        <v>#N/A Connection</v>
      </c>
      <c r="H44" s="9" t="s">
        <v>210</v>
      </c>
      <c r="I44" s="21" t="e">
        <v>#N/A</v>
      </c>
      <c r="J44" s="21">
        <v>646061000</v>
      </c>
      <c r="K44" s="21">
        <v>687706000</v>
      </c>
      <c r="L44" s="21">
        <v>678188000</v>
      </c>
      <c r="M44" s="21">
        <v>922886000</v>
      </c>
      <c r="N44" s="21">
        <v>908313000</v>
      </c>
      <c r="O44" s="21">
        <v>1002705000</v>
      </c>
      <c r="P44" s="21">
        <v>1171410000</v>
      </c>
      <c r="Q44" s="21">
        <v>1072307000</v>
      </c>
      <c r="R44" s="21">
        <v>763300000</v>
      </c>
      <c r="S44" s="21">
        <v>932283000</v>
      </c>
      <c r="T44" s="21">
        <v>847017000</v>
      </c>
      <c r="U44" s="21">
        <v>1248712000</v>
      </c>
      <c r="V44" s="21">
        <v>1517625599.1600001</v>
      </c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</row>
    <row r="45" spans="1:63" x14ac:dyDescent="0.35">
      <c r="A45" s="9" t="str">
        <f>A44</f>
        <v>SAIB</v>
      </c>
      <c r="B45" s="9" t="s">
        <v>192</v>
      </c>
      <c r="C45" s="9" t="s">
        <v>197</v>
      </c>
      <c r="D45" s="9" t="str">
        <f t="shared" si="9"/>
        <v>Wholesale Net Revenue</v>
      </c>
      <c r="E45" s="9" t="str" cm="1">
        <f t="array" ref="E45">INDEX(SID!$B$24:$E$34, MATCH(A45, SID!$B$24:$B$34, 0), IF(B45="Retail", 3, 4))</f>
        <v>SEG0000813464 Segment</v>
      </c>
      <c r="F45" s="9" t="str">
        <f>VLOOKUP(C45,SID!$B$19:$C$21,2,FALSE)</f>
        <v>CB_IS_NET_REVENUE</v>
      </c>
      <c r="G45" s="9" t="str">
        <f>_xll.BQL(E45, F45 &amp; "(FPT=A, FPR=range(2010, 2023))","showdates=f", "transpose=t","cols=16;rows=1")</f>
        <v>#N/A Connection</v>
      </c>
      <c r="H45" s="9" t="s">
        <v>210</v>
      </c>
      <c r="I45" s="21" t="e">
        <v>#N/A</v>
      </c>
      <c r="J45" s="21">
        <v>671263000</v>
      </c>
      <c r="K45" s="21">
        <v>620589000</v>
      </c>
      <c r="L45" s="21">
        <v>605354000</v>
      </c>
      <c r="M45" s="21">
        <v>827742000</v>
      </c>
      <c r="N45" s="21">
        <v>959327000</v>
      </c>
      <c r="O45" s="21">
        <v>1113803000</v>
      </c>
      <c r="P45" s="21">
        <v>1071037000</v>
      </c>
      <c r="Q45" s="21">
        <v>1068153000</v>
      </c>
      <c r="R45" s="21">
        <v>1362380000</v>
      </c>
      <c r="S45" s="21">
        <v>1105734000</v>
      </c>
      <c r="T45" s="21">
        <v>838078000</v>
      </c>
      <c r="U45" s="21">
        <v>1260379000</v>
      </c>
      <c r="V45" s="21" t="e">
        <v>#N/A</v>
      </c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</row>
    <row r="46" spans="1:63" x14ac:dyDescent="0.35">
      <c r="A46" s="9" t="str">
        <f t="shared" ref="A46:A49" si="11">A45</f>
        <v>SAIB</v>
      </c>
      <c r="B46" s="9" t="s">
        <v>193</v>
      </c>
      <c r="C46" s="9" t="s">
        <v>195</v>
      </c>
      <c r="D46" s="9" t="str">
        <f t="shared" si="9"/>
        <v>Retail Assets</v>
      </c>
      <c r="E46" s="9" t="str" cm="1">
        <f t="array" ref="E46">INDEX(SID!$B$24:$E$34, MATCH(A46, SID!$B$24:$B$34, 0), IF(B46="Retail", 3, 4))</f>
        <v>SEG0000813467 Segment</v>
      </c>
      <c r="F46" s="9" t="str">
        <f>VLOOKUP(C46,SID!$B$19:$C$21,2,FALSE)</f>
        <v>BS_TOT_ASSET</v>
      </c>
      <c r="G46" s="9" t="str">
        <f>_xll.BQL(E46, F46 &amp; "(FPT=A, FPR=range(2010, 2023))","showdates=f", "transpose=t","cols=16;rows=1")</f>
        <v>#N/A Connection</v>
      </c>
      <c r="H46" s="9" t="s">
        <v>211</v>
      </c>
      <c r="I46" s="21">
        <v>12620408000</v>
      </c>
      <c r="J46" s="21">
        <v>13241687000</v>
      </c>
      <c r="K46" s="21">
        <v>14932160000</v>
      </c>
      <c r="L46" s="21">
        <v>19760596000</v>
      </c>
      <c r="M46" s="21">
        <v>23193047000</v>
      </c>
      <c r="N46" s="21">
        <v>26218149000</v>
      </c>
      <c r="O46" s="21">
        <v>28418146000</v>
      </c>
      <c r="P46" s="21">
        <v>27699853000</v>
      </c>
      <c r="Q46" s="21">
        <v>23677143000</v>
      </c>
      <c r="R46" s="21">
        <v>20790582000</v>
      </c>
      <c r="S46" s="21">
        <v>19296534000</v>
      </c>
      <c r="T46" s="21">
        <v>19373170000</v>
      </c>
      <c r="U46" s="21">
        <v>21294409000</v>
      </c>
      <c r="V46" s="21" t="e">
        <v>#N/A</v>
      </c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</row>
    <row r="47" spans="1:63" x14ac:dyDescent="0.35">
      <c r="A47" s="9" t="str">
        <f t="shared" si="11"/>
        <v>SAIB</v>
      </c>
      <c r="B47" s="9" t="s">
        <v>192</v>
      </c>
      <c r="C47" s="9" t="s">
        <v>195</v>
      </c>
      <c r="D47" s="9" t="str">
        <f t="shared" si="9"/>
        <v>Wholesale Assets</v>
      </c>
      <c r="E47" s="9" t="str" cm="1">
        <f t="array" ref="E47">INDEX(SID!$B$24:$E$34, MATCH(A47, SID!$B$24:$B$34, 0), IF(B47="Retail", 3, 4))</f>
        <v>SEG0000813464 Segment</v>
      </c>
      <c r="F47" s="9" t="str">
        <f>VLOOKUP(C47,SID!$B$19:$C$21,2,FALSE)</f>
        <v>BS_TOT_ASSET</v>
      </c>
      <c r="G47" s="9" t="str">
        <f>_xll.BQL(E47, F47 &amp; "(FPT=A, FPR=range(2010, 2023))","showdates=f", "transpose=t","cols=16;rows=1")</f>
        <v>#N/A Connection</v>
      </c>
      <c r="H47" s="9" t="s">
        <v>211</v>
      </c>
      <c r="I47" s="21">
        <v>21134601000</v>
      </c>
      <c r="J47" s="21">
        <v>17321895000</v>
      </c>
      <c r="K47" s="21">
        <v>22204027000</v>
      </c>
      <c r="L47" s="21">
        <v>30357079000</v>
      </c>
      <c r="M47" s="21">
        <v>38278086000</v>
      </c>
      <c r="N47" s="21">
        <v>38261793000</v>
      </c>
      <c r="O47" s="21">
        <v>35602348000</v>
      </c>
      <c r="P47" s="21">
        <v>35564170000</v>
      </c>
      <c r="Q47" s="21">
        <v>35870049000</v>
      </c>
      <c r="R47" s="21">
        <v>36304956000</v>
      </c>
      <c r="S47" s="21">
        <v>35423920000</v>
      </c>
      <c r="T47" s="21">
        <v>37850491000</v>
      </c>
      <c r="U47" s="21">
        <v>47288720000</v>
      </c>
      <c r="V47" s="21" t="e">
        <v>#N/A</v>
      </c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</row>
    <row r="48" spans="1:63" x14ac:dyDescent="0.35">
      <c r="A48" s="9" t="str">
        <f t="shared" si="11"/>
        <v>SAIB</v>
      </c>
      <c r="B48" s="9" t="s">
        <v>193</v>
      </c>
      <c r="C48" s="9" t="s">
        <v>194</v>
      </c>
      <c r="D48" s="9" t="str">
        <f t="shared" si="9"/>
        <v xml:space="preserve">Retail Liabilities </v>
      </c>
      <c r="E48" s="9" t="str" cm="1">
        <f t="array" ref="E48">INDEX(SID!$B$24:$E$34, MATCH(A48, SID!$B$24:$B$34, 0), IF(B48="Retail", 3, 4))</f>
        <v>SEG0000813467 Segment</v>
      </c>
      <c r="F48" s="9" t="str">
        <f>VLOOKUP(C48,SID!$B$19:$C$21,2,FALSE)</f>
        <v>BS_TOT_LIAB2</v>
      </c>
      <c r="G48" s="9" t="str">
        <f>_xll.BQL(E48, F48 &amp; "(FPT=A, FPR=range(2010, 2023))","showdates=f", "transpose=t","cols=16;rows=1")</f>
        <v>#N/A Connection</v>
      </c>
      <c r="H48" s="9" t="s">
        <v>212</v>
      </c>
      <c r="I48" s="21">
        <v>10915248000</v>
      </c>
      <c r="J48" s="21">
        <v>14641590000</v>
      </c>
      <c r="K48" s="21">
        <v>14073387000</v>
      </c>
      <c r="L48" s="21">
        <v>19283662000</v>
      </c>
      <c r="M48" s="21">
        <v>16980001000</v>
      </c>
      <c r="N48" s="21">
        <v>54395563000</v>
      </c>
      <c r="O48" s="21">
        <v>47560355000</v>
      </c>
      <c r="P48" s="21">
        <v>50538379000</v>
      </c>
      <c r="Q48" s="21">
        <v>22382297000</v>
      </c>
      <c r="R48" s="21">
        <v>19590724000</v>
      </c>
      <c r="S48" s="21">
        <v>21593865000</v>
      </c>
      <c r="T48" s="21">
        <v>23104835000</v>
      </c>
      <c r="U48" s="21">
        <v>24714662000</v>
      </c>
      <c r="V48" s="21" t="e">
        <v>#N/A</v>
      </c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</row>
    <row r="49" spans="1:63" x14ac:dyDescent="0.35">
      <c r="A49" s="10" t="str">
        <f t="shared" si="11"/>
        <v>SAIB</v>
      </c>
      <c r="B49" s="10" t="s">
        <v>192</v>
      </c>
      <c r="C49" s="10" t="s">
        <v>194</v>
      </c>
      <c r="D49" s="10" t="str">
        <f t="shared" si="9"/>
        <v xml:space="preserve">Wholesale Liabilities </v>
      </c>
      <c r="E49" s="10" t="str" cm="1">
        <f t="array" ref="E49">INDEX(SID!$B$24:$E$34, MATCH(A49, SID!$B$24:$B$34, 0), IF(B49="Retail", 3, 4))</f>
        <v>SEG0000813464 Segment</v>
      </c>
      <c r="F49" s="10" t="str">
        <f>VLOOKUP(C49,SID!$B$19:$C$21,2,FALSE)</f>
        <v>BS_TOT_LIAB2</v>
      </c>
      <c r="G49" s="10" t="str">
        <f>_xll.BQL(E49, F49 &amp; "(FPT=A, FPR=range(2010, 2023))","showdates=f", "transpose=t","cols=16;rows=1")</f>
        <v>#N/A Connection</v>
      </c>
      <c r="H49" s="10" t="s">
        <v>212</v>
      </c>
      <c r="I49" s="22">
        <v>26660874000</v>
      </c>
      <c r="J49" s="22">
        <v>21290879000</v>
      </c>
      <c r="K49" s="22">
        <v>5233452000</v>
      </c>
      <c r="L49" s="22">
        <v>5184039000</v>
      </c>
      <c r="M49" s="22">
        <v>12107762000</v>
      </c>
      <c r="N49" s="22">
        <v>14704564000</v>
      </c>
      <c r="O49" s="22">
        <v>8539382000</v>
      </c>
      <c r="P49" s="22">
        <v>7974977000</v>
      </c>
      <c r="Q49" s="22">
        <v>6088379000</v>
      </c>
      <c r="R49" s="22">
        <v>7879088000</v>
      </c>
      <c r="S49" s="22">
        <v>6887766000</v>
      </c>
      <c r="T49" s="22">
        <v>8876380000</v>
      </c>
      <c r="U49" s="22">
        <v>10182710000</v>
      </c>
      <c r="V49" s="22" t="e">
        <v>#N/A</v>
      </c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</row>
    <row r="50" spans="1:63" x14ac:dyDescent="0.35">
      <c r="A50" s="17" t="s">
        <v>22</v>
      </c>
      <c r="B50" s="17" t="s">
        <v>193</v>
      </c>
      <c r="C50" s="17" t="s">
        <v>197</v>
      </c>
      <c r="D50" s="17" t="str">
        <f>B50&amp; " " &amp;C50</f>
        <v>Retail Net Revenue</v>
      </c>
      <c r="E50" s="17" t="str" cm="1">
        <f t="array" ref="E50">INDEX(SID!$B$24:$E$34, MATCH(A50, SID!$B$24:$B$34, 0), IF(B50="Retail", 3, 4))</f>
        <v>SEG0000813644 Segment</v>
      </c>
      <c r="F50" s="17" t="str">
        <f>VLOOKUP(C50,SID!$B$19:$C$21,2,FALSE)</f>
        <v>CB_IS_NET_REVENUE</v>
      </c>
      <c r="G50" s="17" t="str">
        <f>_xll.BQL(E50, F50 &amp; "(FPT=A, FPR=range(2010, 2023))","showdates=f", "transpose=t","cols=16;rows=1")</f>
        <v>#N/A Connection</v>
      </c>
      <c r="H50" s="17" t="s">
        <v>210</v>
      </c>
      <c r="I50" s="18">
        <v>352076000</v>
      </c>
      <c r="J50" s="18">
        <v>329462000</v>
      </c>
      <c r="K50" s="18">
        <v>383507000</v>
      </c>
      <c r="L50" s="18">
        <v>547923000</v>
      </c>
      <c r="M50" s="18">
        <v>739724000</v>
      </c>
      <c r="N50" s="18">
        <v>893937000</v>
      </c>
      <c r="O50" s="18">
        <v>919286000</v>
      </c>
      <c r="P50" s="18">
        <v>1082223000</v>
      </c>
      <c r="Q50" s="18">
        <v>1185477000</v>
      </c>
      <c r="R50" s="18">
        <v>1402208000</v>
      </c>
      <c r="S50" s="18">
        <v>1687957000</v>
      </c>
      <c r="T50" s="18">
        <v>1912639000</v>
      </c>
      <c r="U50" s="18">
        <v>1816030000</v>
      </c>
      <c r="V50" s="18" t="e">
        <v>#N/A</v>
      </c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</row>
    <row r="51" spans="1:63" x14ac:dyDescent="0.35">
      <c r="A51" s="17" t="str">
        <f>A50</f>
        <v>Aljazira</v>
      </c>
      <c r="B51" s="17" t="s">
        <v>192</v>
      </c>
      <c r="C51" s="17" t="s">
        <v>197</v>
      </c>
      <c r="D51" s="17" t="str">
        <f t="shared" ref="D51:D61" si="12">B51&amp; " " &amp;C51</f>
        <v>Wholesale Net Revenue</v>
      </c>
      <c r="E51" s="17" t="str" cm="1">
        <f t="array" ref="E51">INDEX(SID!$B$24:$E$34, MATCH(A51, SID!$B$24:$B$34, 0), IF(B51="Retail", 3, 4))</f>
        <v>SEG0000813643 Segment</v>
      </c>
      <c r="F51" s="17" t="str">
        <f>VLOOKUP(C51,SID!$B$19:$C$21,2,FALSE)</f>
        <v>CB_IS_NET_REVENUE</v>
      </c>
      <c r="G51" s="17" t="str">
        <f>_xll.BQL(E51, F51 &amp; "(FPT=A, FPR=range(2010, 2023))","showdates=f", "transpose=t","cols=16;rows=1")</f>
        <v>#N/A Connection</v>
      </c>
      <c r="H51" s="17" t="s">
        <v>210</v>
      </c>
      <c r="I51" s="18">
        <v>509487000</v>
      </c>
      <c r="J51" s="18">
        <v>431722000</v>
      </c>
      <c r="K51" s="18">
        <v>434062000</v>
      </c>
      <c r="L51" s="18">
        <v>491845000</v>
      </c>
      <c r="M51" s="18">
        <v>558507000</v>
      </c>
      <c r="N51" s="18">
        <v>577674000</v>
      </c>
      <c r="O51" s="18">
        <v>484208000</v>
      </c>
      <c r="P51" s="18">
        <v>538186000</v>
      </c>
      <c r="Q51" s="18">
        <v>433391000</v>
      </c>
      <c r="R51" s="18">
        <v>556712000</v>
      </c>
      <c r="S51" s="18">
        <v>605297000</v>
      </c>
      <c r="T51" s="18">
        <v>680043000</v>
      </c>
      <c r="U51" s="18">
        <v>807534000</v>
      </c>
      <c r="V51" s="18" t="e">
        <v>#N/A</v>
      </c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</row>
    <row r="52" spans="1:63" x14ac:dyDescent="0.35">
      <c r="A52" s="17" t="str">
        <f t="shared" ref="A52:A55" si="13">A51</f>
        <v>Aljazira</v>
      </c>
      <c r="B52" s="17" t="s">
        <v>193</v>
      </c>
      <c r="C52" s="17" t="s">
        <v>195</v>
      </c>
      <c r="D52" s="17" t="str">
        <f t="shared" si="12"/>
        <v>Retail Assets</v>
      </c>
      <c r="E52" s="17" t="str" cm="1">
        <f t="array" ref="E52">INDEX(SID!$B$24:$E$34, MATCH(A52, SID!$B$24:$B$34, 0), IF(B52="Retail", 3, 4))</f>
        <v>SEG0000813644 Segment</v>
      </c>
      <c r="F52" s="17" t="str">
        <f>VLOOKUP(C52,SID!$B$19:$C$21,2,FALSE)</f>
        <v>BS_TOT_ASSET</v>
      </c>
      <c r="G52" s="17" t="str">
        <f>_xll.BQL(E52, F52 &amp; "(FPT=A, FPR=range(2010, 2023))","showdates=f", "transpose=t","cols=16;rows=1")</f>
        <v>#N/A Connection</v>
      </c>
      <c r="H52" s="17" t="s">
        <v>211</v>
      </c>
      <c r="I52" s="18">
        <v>6228876000</v>
      </c>
      <c r="J52" s="18">
        <v>9303028000</v>
      </c>
      <c r="K52" s="18">
        <v>13062987000</v>
      </c>
      <c r="L52" s="18">
        <v>17379558000</v>
      </c>
      <c r="M52" s="18">
        <v>18939307000</v>
      </c>
      <c r="N52" s="18">
        <v>19624233000</v>
      </c>
      <c r="O52" s="18">
        <v>20166780000</v>
      </c>
      <c r="P52" s="18">
        <v>19810852000</v>
      </c>
      <c r="Q52" s="18">
        <v>21658836000</v>
      </c>
      <c r="R52" s="18">
        <v>27568359000</v>
      </c>
      <c r="S52" s="18">
        <v>30563365000</v>
      </c>
      <c r="T52" s="18">
        <v>34768520000</v>
      </c>
      <c r="U52" s="18">
        <v>35719471000</v>
      </c>
      <c r="V52" s="18" t="e">
        <v>#N/A</v>
      </c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</row>
    <row r="53" spans="1:63" x14ac:dyDescent="0.35">
      <c r="A53" s="17" t="str">
        <f t="shared" si="13"/>
        <v>Aljazira</v>
      </c>
      <c r="B53" s="17" t="s">
        <v>192</v>
      </c>
      <c r="C53" s="17" t="s">
        <v>195</v>
      </c>
      <c r="D53" s="17" t="str">
        <f t="shared" si="12"/>
        <v>Wholesale Assets</v>
      </c>
      <c r="E53" s="17" t="str" cm="1">
        <f t="array" ref="E53">INDEX(SID!$B$24:$E$34, MATCH(A53, SID!$B$24:$B$34, 0), IF(B53="Retail", 3, 4))</f>
        <v>SEG0000813643 Segment</v>
      </c>
      <c r="F53" s="17" t="str">
        <f>VLOOKUP(C53,SID!$B$19:$C$21,2,FALSE)</f>
        <v>BS_TOT_ASSET</v>
      </c>
      <c r="G53" s="17" t="str">
        <f>_xll.BQL(E53, F53 &amp; "(FPT=A, FPR=range(2010, 2023))","showdates=f", "transpose=t","cols=16;rows=1")</f>
        <v>#N/A Connection</v>
      </c>
      <c r="H53" s="17" t="s">
        <v>211</v>
      </c>
      <c r="I53" s="18">
        <v>13986811000</v>
      </c>
      <c r="J53" s="18">
        <v>15465984000</v>
      </c>
      <c r="K53" s="18">
        <v>18140294000</v>
      </c>
      <c r="L53" s="18">
        <v>20558555000</v>
      </c>
      <c r="M53" s="18">
        <v>23577234000</v>
      </c>
      <c r="N53" s="18">
        <v>23027684000</v>
      </c>
      <c r="O53" s="18">
        <v>22681991000</v>
      </c>
      <c r="P53" s="18">
        <v>19820983000</v>
      </c>
      <c r="Q53" s="18">
        <v>18738072000</v>
      </c>
      <c r="R53" s="18">
        <v>22083463000</v>
      </c>
      <c r="S53" s="18">
        <v>23467253000</v>
      </c>
      <c r="T53" s="18">
        <v>28579132000</v>
      </c>
      <c r="U53" s="18">
        <v>33694784000</v>
      </c>
      <c r="V53" s="18" t="e">
        <v>#N/A</v>
      </c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</row>
    <row r="54" spans="1:63" x14ac:dyDescent="0.35">
      <c r="A54" s="17" t="str">
        <f t="shared" si="13"/>
        <v>Aljazira</v>
      </c>
      <c r="B54" s="17" t="s">
        <v>193</v>
      </c>
      <c r="C54" s="17" t="s">
        <v>194</v>
      </c>
      <c r="D54" s="17" t="str">
        <f t="shared" si="12"/>
        <v xml:space="preserve">Retail Liabilities </v>
      </c>
      <c r="E54" s="17" t="str" cm="1">
        <f t="array" ref="E54">INDEX(SID!$B$24:$E$34, MATCH(A54, SID!$B$24:$B$34, 0), IF(B54="Retail", 3, 4))</f>
        <v>SEG0000813644 Segment</v>
      </c>
      <c r="F54" s="17" t="str">
        <f>VLOOKUP(C54,SID!$B$19:$C$21,2,FALSE)</f>
        <v>BS_TOT_LIAB2</v>
      </c>
      <c r="G54" s="17" t="str">
        <f>_xll.BQL(E54, F54 &amp; "(FPT=A, FPR=range(2010, 2023))","showdates=f", "transpose=t","cols=16;rows=1")</f>
        <v>#N/A Connection</v>
      </c>
      <c r="H54" s="17" t="s">
        <v>212</v>
      </c>
      <c r="I54" s="18">
        <v>11276200000</v>
      </c>
      <c r="J54" s="18">
        <v>12565175000</v>
      </c>
      <c r="K54" s="18">
        <v>15767984000</v>
      </c>
      <c r="L54" s="18">
        <v>19038108000</v>
      </c>
      <c r="M54" s="18">
        <v>26094025000</v>
      </c>
      <c r="N54" s="18">
        <v>26115784000</v>
      </c>
      <c r="O54" s="18">
        <v>28108647000</v>
      </c>
      <c r="P54" s="18">
        <v>35539607000</v>
      </c>
      <c r="Q54" s="18">
        <v>33317306000</v>
      </c>
      <c r="R54" s="18">
        <v>42038284000</v>
      </c>
      <c r="S54" s="18">
        <v>42056851000</v>
      </c>
      <c r="T54" s="18">
        <v>49372448000</v>
      </c>
      <c r="U54" s="18">
        <v>49072703000</v>
      </c>
      <c r="V54" s="18" t="e">
        <v>#N/A</v>
      </c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</row>
    <row r="55" spans="1:63" x14ac:dyDescent="0.35">
      <c r="A55" s="19" t="str">
        <f t="shared" si="13"/>
        <v>Aljazira</v>
      </c>
      <c r="B55" s="19" t="s">
        <v>192</v>
      </c>
      <c r="C55" s="19" t="s">
        <v>194</v>
      </c>
      <c r="D55" s="19" t="str">
        <f t="shared" si="12"/>
        <v xml:space="preserve">Wholesale Liabilities </v>
      </c>
      <c r="E55" s="19" t="str" cm="1">
        <f t="array" ref="E55">INDEX(SID!$B$24:$E$34, MATCH(A55, SID!$B$24:$B$34, 0), IF(B55="Retail", 3, 4))</f>
        <v>SEG0000813643 Segment</v>
      </c>
      <c r="F55" s="19" t="str">
        <f>VLOOKUP(C55,SID!$B$19:$C$21,2,FALSE)</f>
        <v>BS_TOT_LIAB2</v>
      </c>
      <c r="G55" s="19" t="str">
        <f>_xll.BQL(E55, F55 &amp; "(FPT=A, FPR=range(2010, 2023))","showdates=f", "transpose=t","cols=16;rows=1")</f>
        <v>#N/A Connection</v>
      </c>
      <c r="H55" s="19" t="s">
        <v>212</v>
      </c>
      <c r="I55" s="20">
        <v>3151604000</v>
      </c>
      <c r="J55" s="20">
        <v>18419474000</v>
      </c>
      <c r="K55" s="20">
        <v>24366949000</v>
      </c>
      <c r="L55" s="20">
        <v>27287895000</v>
      </c>
      <c r="M55" s="20">
        <v>24601413000</v>
      </c>
      <c r="N55" s="20">
        <v>21097564000</v>
      </c>
      <c r="O55" s="20">
        <v>19347976000</v>
      </c>
      <c r="P55" s="20">
        <v>14563514000</v>
      </c>
      <c r="Q55" s="20">
        <v>18666181000</v>
      </c>
      <c r="R55" s="20">
        <v>20757629000</v>
      </c>
      <c r="S55" s="20">
        <v>24398194000</v>
      </c>
      <c r="T55" s="20">
        <v>27578632000</v>
      </c>
      <c r="U55" s="20">
        <v>35339718000</v>
      </c>
      <c r="V55" s="20" t="e">
        <v>#N/A</v>
      </c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</row>
    <row r="56" spans="1:63" x14ac:dyDescent="0.35">
      <c r="A56" s="9" t="s">
        <v>23</v>
      </c>
      <c r="B56" s="9" t="s">
        <v>193</v>
      </c>
      <c r="C56" s="9" t="s">
        <v>197</v>
      </c>
      <c r="D56" s="9" t="str">
        <f t="shared" si="12"/>
        <v>Retail Net Revenue</v>
      </c>
      <c r="E56" s="9" t="str" cm="1">
        <f t="array" ref="E56">INDEX(SID!$B$24:$E$34, MATCH(A56, SID!$B$24:$B$34, 0), IF(B56="Retail", 3, 4))</f>
        <v>SEG0000670177 Segment</v>
      </c>
      <c r="F56" s="9" t="str">
        <f>VLOOKUP(C56,SID!$B$19:$C$21,2,FALSE)</f>
        <v>CB_IS_NET_REVENUE</v>
      </c>
      <c r="G56" s="9" t="str">
        <f>_xll.BQL(E56, F56 &amp; "(FPT=A, FPR=range(2010, 2023))","showdates=f", "transpose=t","cols=16;rows=1")</f>
        <v>#N/A Connection</v>
      </c>
      <c r="H56" s="9" t="s">
        <v>210</v>
      </c>
      <c r="I56" s="21" t="e">
        <v>#N/A</v>
      </c>
      <c r="J56" s="21" t="e">
        <v>#N/A</v>
      </c>
      <c r="K56" s="21" t="e">
        <v>#N/A</v>
      </c>
      <c r="L56" s="21" t="e">
        <v>#N/A</v>
      </c>
      <c r="M56" s="21" t="e">
        <v>#N/A</v>
      </c>
      <c r="N56" s="21" t="e">
        <v>#N/A</v>
      </c>
      <c r="O56" s="21" t="e">
        <v>#N/A</v>
      </c>
      <c r="P56" s="21" t="e">
        <v>#N/A</v>
      </c>
      <c r="Q56" s="21" t="e">
        <v>#N/A</v>
      </c>
      <c r="R56" s="21" t="e">
        <v>#N/A</v>
      </c>
      <c r="S56" s="21" t="e">
        <v>#N/A</v>
      </c>
      <c r="T56" s="21" t="e">
        <v>#N/A</v>
      </c>
      <c r="U56" s="21">
        <v>2768003000</v>
      </c>
      <c r="V56" s="21" t="e">
        <v>#N/A</v>
      </c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</row>
    <row r="57" spans="1:63" x14ac:dyDescent="0.35">
      <c r="A57" s="9" t="str">
        <f>A56</f>
        <v>Albilad</v>
      </c>
      <c r="B57" s="9" t="s">
        <v>192</v>
      </c>
      <c r="C57" s="9" t="s">
        <v>197</v>
      </c>
      <c r="D57" s="9" t="str">
        <f t="shared" si="12"/>
        <v>Wholesale Net Revenue</v>
      </c>
      <c r="E57" s="9" t="str" cm="1">
        <f t="array" ref="E57">INDEX(SID!$B$24:$E$34, MATCH(A57, SID!$B$24:$B$34, 0), IF(B57="Retail", 3, 4))</f>
        <v>SEG0000670149 Segment</v>
      </c>
      <c r="F57" s="9" t="str">
        <f>VLOOKUP(C57,SID!$B$19:$C$21,2,FALSE)</f>
        <v>CB_IS_NET_REVENUE</v>
      </c>
      <c r="G57" s="9"/>
      <c r="H57" s="9" t="s">
        <v>210</v>
      </c>
      <c r="I57" s="21" t="e">
        <v>#N/A</v>
      </c>
      <c r="J57" s="21" t="e">
        <v>#N/A</v>
      </c>
      <c r="K57" s="21" t="e">
        <v>#N/A</v>
      </c>
      <c r="L57" s="21" t="e">
        <v>#N/A</v>
      </c>
      <c r="M57" s="21" t="e">
        <v>#N/A</v>
      </c>
      <c r="N57" s="21" t="e">
        <v>#N/A</v>
      </c>
      <c r="O57" s="21" t="e">
        <v>#N/A</v>
      </c>
      <c r="P57" s="21" t="e">
        <v>#N/A</v>
      </c>
      <c r="Q57" s="21" t="e">
        <v>#N/A</v>
      </c>
      <c r="R57" s="21" t="e">
        <v>#N/A</v>
      </c>
      <c r="S57" s="21" t="e">
        <v>#N/A</v>
      </c>
      <c r="T57" s="21" t="e">
        <v>#N/A</v>
      </c>
      <c r="U57" s="21">
        <v>1414276000</v>
      </c>
      <c r="V57" s="21" t="e">
        <v>#N/A</v>
      </c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</row>
    <row r="58" spans="1:63" x14ac:dyDescent="0.35">
      <c r="A58" s="9" t="str">
        <f t="shared" ref="A58:A61" si="14">A57</f>
        <v>Albilad</v>
      </c>
      <c r="B58" s="9" t="s">
        <v>193</v>
      </c>
      <c r="C58" s="9" t="s">
        <v>195</v>
      </c>
      <c r="D58" s="9" t="str">
        <f t="shared" si="12"/>
        <v>Retail Assets</v>
      </c>
      <c r="E58" s="9" t="str" cm="1">
        <f t="array" ref="E58">INDEX(SID!$B$24:$E$34, MATCH(A58, SID!$B$24:$B$34, 0), IF(B58="Retail", 3, 4))</f>
        <v>SEG0000670177 Segment</v>
      </c>
      <c r="F58" s="9" t="str">
        <f>VLOOKUP(C58,SID!$B$19:$C$21,2,FALSE)</f>
        <v>BS_TOT_ASSET</v>
      </c>
      <c r="G58" s="9" t="str">
        <f>_xll.BQL(E58, F58 &amp; "(FPT=A, FPR=range(2010, 2023))","showdates=f", "transpose=t","cols=16;rows=1")</f>
        <v>#N/A Connection</v>
      </c>
      <c r="H58" s="9" t="s">
        <v>211</v>
      </c>
      <c r="I58" s="21">
        <v>6194816000</v>
      </c>
      <c r="J58" s="21">
        <v>7507819000</v>
      </c>
      <c r="K58" s="21">
        <v>9780498000</v>
      </c>
      <c r="L58" s="21">
        <v>12229036000</v>
      </c>
      <c r="M58" s="21">
        <v>13141895000</v>
      </c>
      <c r="N58" s="21">
        <v>15818492000</v>
      </c>
      <c r="O58" s="21">
        <v>18343093000</v>
      </c>
      <c r="P58" s="21">
        <v>19226564000</v>
      </c>
      <c r="Q58" s="21">
        <v>28182812000</v>
      </c>
      <c r="R58" s="21">
        <v>35937100000</v>
      </c>
      <c r="S58" s="21">
        <v>43684277000</v>
      </c>
      <c r="T58" s="21">
        <v>50918040000</v>
      </c>
      <c r="U58" s="21">
        <v>58022131000</v>
      </c>
      <c r="V58" s="21" t="e">
        <v>#N/A</v>
      </c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</row>
    <row r="59" spans="1:63" x14ac:dyDescent="0.35">
      <c r="A59" s="9" t="str">
        <f t="shared" si="14"/>
        <v>Albilad</v>
      </c>
      <c r="B59" s="9" t="s">
        <v>192</v>
      </c>
      <c r="C59" s="9" t="s">
        <v>195</v>
      </c>
      <c r="D59" s="9" t="str">
        <f t="shared" si="12"/>
        <v>Wholesale Assets</v>
      </c>
      <c r="E59" s="9" t="str" cm="1">
        <f t="array" ref="E59">INDEX(SID!$B$24:$E$34, MATCH(A59, SID!$B$24:$B$34, 0), IF(B59="Retail", 3, 4))</f>
        <v>SEG0000670149 Segment</v>
      </c>
      <c r="F59" s="9" t="str">
        <f>VLOOKUP(C59,SID!$B$19:$C$21,2,FALSE)</f>
        <v>BS_TOT_ASSET</v>
      </c>
      <c r="G59" s="9" t="str">
        <f>_xll.BQL(E59, F59 &amp; "(FPT=A, FPR=range(2010, 2023))","showdates=f", "transpose=t","cols=16;rows=1")</f>
        <v>#N/A Connection</v>
      </c>
      <c r="H59" s="9" t="s">
        <v>211</v>
      </c>
      <c r="I59" s="21">
        <v>8047032000</v>
      </c>
      <c r="J59" s="21">
        <v>9832503000</v>
      </c>
      <c r="K59" s="21">
        <v>11572550000</v>
      </c>
      <c r="L59" s="21">
        <v>14777653000</v>
      </c>
      <c r="M59" s="21">
        <v>19234996000</v>
      </c>
      <c r="N59" s="21">
        <v>22793027000</v>
      </c>
      <c r="O59" s="21">
        <v>22537142000</v>
      </c>
      <c r="P59" s="21">
        <v>25567342000</v>
      </c>
      <c r="Q59" s="21">
        <v>27273497000</v>
      </c>
      <c r="R59" s="21">
        <v>30644541000</v>
      </c>
      <c r="S59" s="21">
        <v>33586851000</v>
      </c>
      <c r="T59" s="21">
        <v>38374069000</v>
      </c>
      <c r="U59" s="21">
        <v>44450264000</v>
      </c>
      <c r="V59" s="21" t="e">
        <v>#N/A</v>
      </c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</row>
    <row r="60" spans="1:63" x14ac:dyDescent="0.35">
      <c r="A60" s="9" t="str">
        <f t="shared" si="14"/>
        <v>Albilad</v>
      </c>
      <c r="B60" s="9" t="s">
        <v>193</v>
      </c>
      <c r="C60" s="9" t="s">
        <v>194</v>
      </c>
      <c r="D60" s="9" t="str">
        <f t="shared" si="12"/>
        <v xml:space="preserve">Retail Liabilities </v>
      </c>
      <c r="E60" s="9" t="str" cm="1">
        <f t="array" ref="E60">INDEX(SID!$B$24:$E$34, MATCH(A60, SID!$B$24:$B$34, 0), IF(B60="Retail", 3, 4))</f>
        <v>SEG0000670177 Segment</v>
      </c>
      <c r="F60" s="9" t="str">
        <f>VLOOKUP(C60,SID!$B$19:$C$21,2,FALSE)</f>
        <v>BS_TOT_LIAB2</v>
      </c>
      <c r="G60" s="9" t="str">
        <f>_xll.BQL(E60, F60 &amp; "(FPT=A, FPR=range(2010, 2023))","showdates=f", "transpose=t","cols=16;rows=1")</f>
        <v>#N/A Connection</v>
      </c>
      <c r="H60" s="9" t="s">
        <v>212</v>
      </c>
      <c r="I60" s="21">
        <v>11867061000</v>
      </c>
      <c r="J60" s="21">
        <v>14094315000</v>
      </c>
      <c r="K60" s="21">
        <v>16498105000</v>
      </c>
      <c r="L60" s="21">
        <v>19067695000</v>
      </c>
      <c r="M60" s="21">
        <v>24688068000</v>
      </c>
      <c r="N60" s="21">
        <v>24928550000</v>
      </c>
      <c r="O60" s="21">
        <v>25620006000</v>
      </c>
      <c r="P60" s="21">
        <v>31939534000</v>
      </c>
      <c r="Q60" s="21">
        <v>41433181000</v>
      </c>
      <c r="R60" s="21">
        <v>52244834000</v>
      </c>
      <c r="S60" s="21">
        <v>55560854000</v>
      </c>
      <c r="T60" s="21">
        <v>58258732000</v>
      </c>
      <c r="U60" s="21">
        <v>59423524000</v>
      </c>
      <c r="V60" s="21" t="e">
        <v>#N/A</v>
      </c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</row>
    <row r="61" spans="1:63" x14ac:dyDescent="0.35">
      <c r="A61" s="10" t="str">
        <f t="shared" si="14"/>
        <v>Albilad</v>
      </c>
      <c r="B61" s="10" t="s">
        <v>192</v>
      </c>
      <c r="C61" s="10" t="s">
        <v>194</v>
      </c>
      <c r="D61" s="10" t="str">
        <f t="shared" si="12"/>
        <v xml:space="preserve">Wholesale Liabilities </v>
      </c>
      <c r="E61" s="10" t="str" cm="1">
        <f t="array" ref="E61">INDEX(SID!$B$24:$E$34, MATCH(A61, SID!$B$24:$B$34, 0), IF(B61="Retail", 3, 4))</f>
        <v>SEG0000670149 Segment</v>
      </c>
      <c r="F61" s="10" t="str">
        <f>VLOOKUP(C61,SID!$B$19:$C$21,2,FALSE)</f>
        <v>BS_TOT_LIAB2</v>
      </c>
      <c r="G61" s="10" t="str">
        <f>_xll.BQL(E61, F61 &amp; "(FPT=A, FPR=range(2010, 2023))","showdates=f", "transpose=t","cols=16;rows=1")</f>
        <v>#N/A Connection</v>
      </c>
      <c r="H61" s="10" t="s">
        <v>212</v>
      </c>
      <c r="I61" s="22">
        <v>5461089000</v>
      </c>
      <c r="J61" s="22">
        <v>8952875000</v>
      </c>
      <c r="K61" s="22">
        <v>7320370000</v>
      </c>
      <c r="L61" s="22">
        <v>10114583000</v>
      </c>
      <c r="M61" s="22">
        <v>12123331000</v>
      </c>
      <c r="N61" s="22">
        <v>7881401000</v>
      </c>
      <c r="O61" s="22">
        <v>8180533000</v>
      </c>
      <c r="P61" s="22">
        <v>11782080000</v>
      </c>
      <c r="Q61" s="22">
        <v>11755989000</v>
      </c>
      <c r="R61" s="22">
        <v>12954957000</v>
      </c>
      <c r="S61" s="22">
        <v>14912087000</v>
      </c>
      <c r="T61" s="22">
        <v>19122997000</v>
      </c>
      <c r="U61" s="22">
        <v>23526969000</v>
      </c>
      <c r="V61" s="22" t="e">
        <v>#N/A</v>
      </c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2AEF-77FA-44A3-B062-AFB98AF811D0}">
  <sheetPr codeName="Sheet5"/>
  <dimension ref="A1:BK61"/>
  <sheetViews>
    <sheetView topLeftCell="A37" workbookViewId="0">
      <selection activeCell="I56" sqref="I56"/>
    </sheetView>
  </sheetViews>
  <sheetFormatPr defaultRowHeight="14.5" x14ac:dyDescent="0.35"/>
  <cols>
    <col min="2" max="2" width="10.453125" customWidth="1"/>
    <col min="3" max="3" width="11.36328125" customWidth="1"/>
    <col min="4" max="4" width="20.7265625" bestFit="1" customWidth="1"/>
    <col min="5" max="5" width="21.90625" customWidth="1"/>
    <col min="6" max="6" width="18.6328125" customWidth="1"/>
    <col min="7" max="8" width="8.7265625" customWidth="1"/>
    <col min="9" max="24" width="17.1796875" style="2" bestFit="1" customWidth="1"/>
    <col min="25" max="63" width="18.1796875" style="2" bestFit="1" customWidth="1"/>
  </cols>
  <sheetData>
    <row r="1" spans="1:63" x14ac:dyDescent="0.35">
      <c r="A1" s="16" t="s">
        <v>149</v>
      </c>
      <c r="B1" s="16" t="s">
        <v>207</v>
      </c>
      <c r="C1" s="16" t="s">
        <v>206</v>
      </c>
      <c r="D1" s="16" t="s">
        <v>209</v>
      </c>
      <c r="E1" s="16" t="s">
        <v>205</v>
      </c>
      <c r="F1" s="16" t="s">
        <v>204</v>
      </c>
      <c r="G1" s="16" t="s">
        <v>152</v>
      </c>
      <c r="H1" s="16"/>
      <c r="I1" s="5" t="s">
        <v>58</v>
      </c>
      <c r="J1" s="5" t="s">
        <v>61</v>
      </c>
      <c r="K1" s="5" t="s">
        <v>62</v>
      </c>
      <c r="L1" s="5" t="s">
        <v>63</v>
      </c>
      <c r="M1" s="5" t="s">
        <v>59</v>
      </c>
      <c r="N1" s="5" t="s">
        <v>64</v>
      </c>
      <c r="O1" s="5" t="s">
        <v>65</v>
      </c>
      <c r="P1" s="5" t="s">
        <v>66</v>
      </c>
      <c r="Q1" s="5" t="s">
        <v>60</v>
      </c>
      <c r="R1" s="5" t="s">
        <v>67</v>
      </c>
      <c r="S1" s="5" t="s">
        <v>68</v>
      </c>
      <c r="T1" s="5" t="s">
        <v>69</v>
      </c>
      <c r="U1" s="5" t="s">
        <v>70</v>
      </c>
      <c r="V1" s="5" t="s">
        <v>71</v>
      </c>
      <c r="W1" s="5" t="s">
        <v>72</v>
      </c>
      <c r="X1" s="5" t="s">
        <v>73</v>
      </c>
      <c r="Y1" s="5" t="s">
        <v>74</v>
      </c>
      <c r="Z1" s="5" t="s">
        <v>75</v>
      </c>
      <c r="AA1" s="5" t="s">
        <v>76</v>
      </c>
      <c r="AB1" s="5" t="s">
        <v>77</v>
      </c>
      <c r="AC1" s="5" t="s">
        <v>78</v>
      </c>
      <c r="AD1" s="5" t="s">
        <v>79</v>
      </c>
      <c r="AE1" s="5" t="s">
        <v>80</v>
      </c>
      <c r="AF1" s="5" t="s">
        <v>81</v>
      </c>
      <c r="AG1" s="5" t="s">
        <v>82</v>
      </c>
      <c r="AH1" s="5" t="s">
        <v>83</v>
      </c>
      <c r="AI1" s="5" t="s">
        <v>84</v>
      </c>
      <c r="AJ1" s="5" t="s">
        <v>85</v>
      </c>
      <c r="AK1" s="5" t="s">
        <v>86</v>
      </c>
      <c r="AL1" s="5" t="s">
        <v>87</v>
      </c>
      <c r="AM1" s="5" t="s">
        <v>88</v>
      </c>
      <c r="AN1" s="5" t="s">
        <v>89</v>
      </c>
      <c r="AO1" s="5" t="s">
        <v>90</v>
      </c>
      <c r="AP1" s="5" t="s">
        <v>91</v>
      </c>
      <c r="AQ1" s="5" t="s">
        <v>92</v>
      </c>
      <c r="AR1" s="5" t="s">
        <v>93</v>
      </c>
      <c r="AS1" s="5" t="s">
        <v>94</v>
      </c>
      <c r="AT1" s="5" t="s">
        <v>95</v>
      </c>
      <c r="AU1" s="5" t="s">
        <v>96</v>
      </c>
      <c r="AV1" s="5" t="s">
        <v>97</v>
      </c>
      <c r="AW1" s="5" t="s">
        <v>98</v>
      </c>
      <c r="AX1" s="5" t="s">
        <v>99</v>
      </c>
      <c r="AY1" s="5" t="s">
        <v>100</v>
      </c>
      <c r="AZ1" s="5" t="s">
        <v>101</v>
      </c>
      <c r="BA1" s="5" t="s">
        <v>102</v>
      </c>
      <c r="BB1" s="5" t="s">
        <v>103</v>
      </c>
      <c r="BC1" s="5" t="s">
        <v>104</v>
      </c>
      <c r="BD1" s="5" t="s">
        <v>105</v>
      </c>
      <c r="BE1" s="5" t="s">
        <v>106</v>
      </c>
      <c r="BF1" s="5" t="s">
        <v>107</v>
      </c>
      <c r="BG1" s="5" t="s">
        <v>108</v>
      </c>
      <c r="BH1" s="5" t="s">
        <v>109</v>
      </c>
      <c r="BI1" s="5" t="s">
        <v>110</v>
      </c>
      <c r="BJ1" s="5" t="s">
        <v>111</v>
      </c>
      <c r="BK1" s="5" t="s">
        <v>167</v>
      </c>
    </row>
    <row r="2" spans="1:63" x14ac:dyDescent="0.35">
      <c r="A2" s="17" t="s">
        <v>14</v>
      </c>
      <c r="B2" s="17" t="s">
        <v>193</v>
      </c>
      <c r="C2" s="17" t="s">
        <v>197</v>
      </c>
      <c r="D2" s="17" t="str">
        <f>B2&amp; " " &amp;C2</f>
        <v>Retail Net Revenue</v>
      </c>
      <c r="E2" s="17" t="str" cm="1">
        <f t="array" ref="E2">INDEX(SID!$B$24:$E$34, MATCH(A2, SID!$B$24:$B$34, 0), IF(B2="Retail", 3, 4))</f>
        <v>SEG0000676019 Segment</v>
      </c>
      <c r="F2" s="17" t="str">
        <f>VLOOKUP(C2,SID!$B$19:$C$21,2,FALSE)</f>
        <v>CB_IS_NET_REVENUE</v>
      </c>
      <c r="G2" s="17" t="str">
        <f>_xll.BQL(E2, F2 &amp; "(FPT=q, FPR=range(2010Q1, 2023Q3))","showdates=f", "transpose=t","cols=57;rows=1")</f>
        <v>#N/A Connection</v>
      </c>
      <c r="H2" s="17" t="s">
        <v>203</v>
      </c>
      <c r="I2" s="18">
        <v>331338000</v>
      </c>
      <c r="J2" s="18">
        <v>678861000</v>
      </c>
      <c r="K2" s="18">
        <v>1008904000</v>
      </c>
      <c r="L2" s="18">
        <v>340606000</v>
      </c>
      <c r="M2" s="18">
        <v>367457000</v>
      </c>
      <c r="N2" s="18">
        <v>381723000</v>
      </c>
      <c r="O2" s="18">
        <v>402171000</v>
      </c>
      <c r="P2" s="18">
        <v>405851000</v>
      </c>
      <c r="Q2" s="18">
        <v>358437000</v>
      </c>
      <c r="R2" s="18">
        <v>363626000</v>
      </c>
      <c r="S2" s="18">
        <v>349452000</v>
      </c>
      <c r="T2" s="18">
        <v>343539000</v>
      </c>
      <c r="U2" s="18">
        <v>356292000</v>
      </c>
      <c r="V2" s="18">
        <v>365863000</v>
      </c>
      <c r="W2" s="18">
        <v>363051000</v>
      </c>
      <c r="X2" s="18">
        <v>365157000</v>
      </c>
      <c r="Y2" s="18">
        <v>359174000</v>
      </c>
      <c r="Z2" s="18">
        <v>363903000</v>
      </c>
      <c r="AA2" s="18">
        <v>358787000</v>
      </c>
      <c r="AB2" s="18">
        <v>337629000</v>
      </c>
      <c r="AC2" s="18">
        <v>356053000</v>
      </c>
      <c r="AD2" s="18">
        <v>384659000</v>
      </c>
      <c r="AE2" s="18">
        <v>387396000</v>
      </c>
      <c r="AF2" s="18">
        <v>378074000</v>
      </c>
      <c r="AG2" s="18">
        <v>388708000</v>
      </c>
      <c r="AH2" s="18">
        <v>765221000</v>
      </c>
      <c r="AI2" s="18">
        <v>369750000</v>
      </c>
      <c r="AJ2" s="18">
        <v>356093000</v>
      </c>
      <c r="AK2" s="18">
        <v>381676000</v>
      </c>
      <c r="AL2" s="18">
        <v>775439000</v>
      </c>
      <c r="AM2" s="18">
        <v>1179113000</v>
      </c>
      <c r="AN2" s="18">
        <v>373697000</v>
      </c>
      <c r="AO2" s="18">
        <v>407504000</v>
      </c>
      <c r="AP2" s="18">
        <v>407351000</v>
      </c>
      <c r="AQ2" s="18">
        <v>462470000</v>
      </c>
      <c r="AR2" s="18">
        <v>473694000</v>
      </c>
      <c r="AS2" s="18">
        <v>459733000</v>
      </c>
      <c r="AT2" s="18">
        <v>480121000</v>
      </c>
      <c r="AU2" s="18">
        <v>466635000</v>
      </c>
      <c r="AV2" s="18">
        <v>478277000</v>
      </c>
      <c r="AW2" s="18">
        <v>459259000</v>
      </c>
      <c r="AX2" s="18">
        <v>421723000</v>
      </c>
      <c r="AY2" s="18">
        <v>473027000</v>
      </c>
      <c r="AZ2" s="18">
        <v>456718000</v>
      </c>
      <c r="BA2" s="18">
        <v>488282000</v>
      </c>
      <c r="BB2" s="18">
        <v>485896000</v>
      </c>
      <c r="BC2" s="18">
        <v>472078000</v>
      </c>
      <c r="BD2" s="18">
        <v>419608000</v>
      </c>
      <c r="BE2" s="18">
        <v>464790000</v>
      </c>
      <c r="BF2" s="18">
        <v>515246000</v>
      </c>
      <c r="BG2" s="18">
        <v>582316000</v>
      </c>
      <c r="BH2" s="18">
        <v>630991000</v>
      </c>
      <c r="BI2" s="18">
        <v>804065000</v>
      </c>
      <c r="BJ2" s="18">
        <v>882835000</v>
      </c>
      <c r="BK2" s="18">
        <v>949731000</v>
      </c>
    </row>
    <row r="3" spans="1:63" x14ac:dyDescent="0.35">
      <c r="A3" s="17" t="str">
        <f>A2</f>
        <v>BSF</v>
      </c>
      <c r="B3" s="17" t="s">
        <v>192</v>
      </c>
      <c r="C3" s="17" t="s">
        <v>197</v>
      </c>
      <c r="D3" s="17" t="str">
        <f t="shared" ref="D3:D13" si="0">B3&amp; " " &amp;C3</f>
        <v>Wholesale Net Revenue</v>
      </c>
      <c r="E3" s="17" t="str" cm="1">
        <f t="array" ref="E3">INDEX(SID!$B$24:$E$34, MATCH(A3, SID!$B$24:$B$34, 0), IF(B3="Retail", 3, 4))</f>
        <v>SEG0000675991 Segment</v>
      </c>
      <c r="F3" s="17" t="str">
        <f>VLOOKUP(C3,SID!$B$19:$C$21,2,FALSE)</f>
        <v>CB_IS_NET_REVENUE</v>
      </c>
      <c r="G3" s="17" t="str">
        <f>_xll.BQL(E3, F3 &amp; "(FPT=q, FPR=range(2010Q1, 2023Q3))","showdates=f", "transpose=t","cols=57;rows=1")</f>
        <v>#N/A Connection</v>
      </c>
      <c r="H3" s="17" t="s">
        <v>203</v>
      </c>
      <c r="I3" s="18">
        <v>480679000</v>
      </c>
      <c r="J3" s="18">
        <v>1007827000</v>
      </c>
      <c r="K3" s="18">
        <v>1525360000</v>
      </c>
      <c r="L3" s="18">
        <v>511648000</v>
      </c>
      <c r="M3" s="18">
        <v>530563000</v>
      </c>
      <c r="N3" s="18">
        <v>543180000</v>
      </c>
      <c r="O3" s="18">
        <v>566499000</v>
      </c>
      <c r="P3" s="18">
        <v>514085000</v>
      </c>
      <c r="Q3" s="18">
        <v>567863000</v>
      </c>
      <c r="R3" s="18">
        <v>590658000</v>
      </c>
      <c r="S3" s="18">
        <v>572224000</v>
      </c>
      <c r="T3" s="18">
        <v>606639000</v>
      </c>
      <c r="U3" s="18">
        <v>629227000</v>
      </c>
      <c r="V3" s="18">
        <v>637150000</v>
      </c>
      <c r="W3" s="18">
        <v>637839000</v>
      </c>
      <c r="X3" s="18">
        <v>614764000</v>
      </c>
      <c r="Y3" s="18">
        <v>641855000</v>
      </c>
      <c r="Z3" s="18">
        <v>677811000</v>
      </c>
      <c r="AA3" s="18">
        <v>710774000</v>
      </c>
      <c r="AB3" s="18">
        <v>710373000</v>
      </c>
      <c r="AC3" s="18">
        <v>751835000</v>
      </c>
      <c r="AD3" s="18">
        <v>783417000</v>
      </c>
      <c r="AE3" s="18">
        <v>789717000</v>
      </c>
      <c r="AF3" s="18">
        <v>733501000</v>
      </c>
      <c r="AG3" s="18">
        <v>788107000</v>
      </c>
      <c r="AH3" s="18">
        <v>1566517000</v>
      </c>
      <c r="AI3" s="18">
        <v>787134000</v>
      </c>
      <c r="AJ3" s="18">
        <v>749203000</v>
      </c>
      <c r="AK3" s="18">
        <v>808871000</v>
      </c>
      <c r="AL3" s="18">
        <v>1553209000</v>
      </c>
      <c r="AM3" s="18">
        <v>2272731000</v>
      </c>
      <c r="AN3" s="18">
        <v>727849000</v>
      </c>
      <c r="AO3" s="18">
        <v>758452000</v>
      </c>
      <c r="AP3" s="18">
        <v>751375000</v>
      </c>
      <c r="AQ3" s="18">
        <v>780061000</v>
      </c>
      <c r="AR3" s="18">
        <v>802757000</v>
      </c>
      <c r="AS3" s="18">
        <v>780740000</v>
      </c>
      <c r="AT3" s="18">
        <v>738078000</v>
      </c>
      <c r="AU3" s="18">
        <v>806936000</v>
      </c>
      <c r="AV3" s="18">
        <v>734017000</v>
      </c>
      <c r="AW3" s="18">
        <v>740718000</v>
      </c>
      <c r="AX3" s="18">
        <v>773096000</v>
      </c>
      <c r="AY3" s="18">
        <v>715802000</v>
      </c>
      <c r="AZ3" s="18">
        <v>696804000</v>
      </c>
      <c r="BA3" s="18">
        <v>717238000</v>
      </c>
      <c r="BB3" s="18">
        <v>715324000</v>
      </c>
      <c r="BC3" s="18">
        <v>802680000</v>
      </c>
      <c r="BD3" s="18">
        <v>708779000</v>
      </c>
      <c r="BE3" s="18">
        <v>724533000</v>
      </c>
      <c r="BF3" s="18">
        <v>790282000</v>
      </c>
      <c r="BG3" s="18">
        <v>968714000</v>
      </c>
      <c r="BH3" s="18">
        <v>1012008000</v>
      </c>
      <c r="BI3" s="18">
        <v>1047591000</v>
      </c>
      <c r="BJ3" s="18">
        <v>1024477000</v>
      </c>
      <c r="BK3" s="18">
        <v>1137482000</v>
      </c>
    </row>
    <row r="4" spans="1:63" x14ac:dyDescent="0.35">
      <c r="A4" s="17" t="str">
        <f t="shared" ref="A4:A7" si="1">A3</f>
        <v>BSF</v>
      </c>
      <c r="B4" s="17" t="s">
        <v>193</v>
      </c>
      <c r="C4" s="17" t="s">
        <v>195</v>
      </c>
      <c r="D4" s="17" t="str">
        <f t="shared" si="0"/>
        <v>Retail Assets</v>
      </c>
      <c r="E4" s="17" t="str" cm="1">
        <f t="array" ref="E4">INDEX(SID!$B$24:$E$34, MATCH(A4, SID!$B$24:$B$34, 0), IF(B4="Retail", 3, 4))</f>
        <v>SEG0000676019 Segment</v>
      </c>
      <c r="F4" s="17" t="str">
        <f>VLOOKUP(C4,SID!$B$19:$C$21,2,FALSE)</f>
        <v>BS_TOT_ASSET</v>
      </c>
      <c r="G4" s="17" t="str">
        <f>_xll.BQL(E4, F4 &amp; "(FPT=q, FPR=range(2010Q1, 2023Q3))","showdates=f", "transpose=t","cols=57;rows=1")</f>
        <v>#N/A Connection</v>
      </c>
      <c r="H4" s="17" t="s">
        <v>208</v>
      </c>
      <c r="I4" s="18">
        <v>13147746000</v>
      </c>
      <c r="J4" s="18">
        <v>13736164000</v>
      </c>
      <c r="K4" s="18">
        <v>13709110000</v>
      </c>
      <c r="L4" s="18">
        <v>14203918000</v>
      </c>
      <c r="M4" s="18">
        <v>14313408000</v>
      </c>
      <c r="N4" s="18">
        <v>14816366000</v>
      </c>
      <c r="O4" s="18">
        <v>14823501000</v>
      </c>
      <c r="P4" s="18">
        <v>16802119000</v>
      </c>
      <c r="Q4" s="18">
        <v>17123301000</v>
      </c>
      <c r="R4" s="18">
        <v>16062338000</v>
      </c>
      <c r="S4" s="18">
        <v>15804822000</v>
      </c>
      <c r="T4" s="18">
        <v>15769666000</v>
      </c>
      <c r="U4" s="18">
        <v>16247887000</v>
      </c>
      <c r="V4" s="18">
        <v>16964531000</v>
      </c>
      <c r="W4" s="18">
        <v>17231200000</v>
      </c>
      <c r="X4" s="18">
        <v>16006414000</v>
      </c>
      <c r="Y4" s="18">
        <v>14435610000</v>
      </c>
      <c r="Z4" s="18">
        <v>15254754000</v>
      </c>
      <c r="AA4" s="18">
        <v>14349901000</v>
      </c>
      <c r="AB4" s="18">
        <v>14190365000</v>
      </c>
      <c r="AC4" s="18">
        <v>14745592000</v>
      </c>
      <c r="AD4" s="18">
        <v>15549655000</v>
      </c>
      <c r="AE4" s="18">
        <v>16397292000</v>
      </c>
      <c r="AF4" s="18">
        <v>15977792000</v>
      </c>
      <c r="AG4" s="18">
        <v>16387531000</v>
      </c>
      <c r="AH4" s="18">
        <v>17187171000</v>
      </c>
      <c r="AI4" s="18">
        <v>17040224000</v>
      </c>
      <c r="AJ4" s="18">
        <v>16500468000</v>
      </c>
      <c r="AK4" s="18">
        <v>16800565000</v>
      </c>
      <c r="AL4" s="18">
        <v>17706913000</v>
      </c>
      <c r="AM4" s="18">
        <v>17919516000</v>
      </c>
      <c r="AN4" s="18">
        <v>17791035000</v>
      </c>
      <c r="AO4" s="18">
        <v>17959850000</v>
      </c>
      <c r="AP4" s="18">
        <v>18608292000</v>
      </c>
      <c r="AQ4" s="18">
        <v>18983399000</v>
      </c>
      <c r="AR4" s="18">
        <v>19763892000</v>
      </c>
      <c r="AS4" s="18">
        <v>20643169000</v>
      </c>
      <c r="AT4" s="18">
        <v>21834981000</v>
      </c>
      <c r="AU4" s="18">
        <v>22654812000</v>
      </c>
      <c r="AV4" s="18">
        <v>23704697000</v>
      </c>
      <c r="AW4" s="18">
        <v>25699413000</v>
      </c>
      <c r="AX4" s="18">
        <v>26309718000</v>
      </c>
      <c r="AY4" s="18">
        <v>28191906000</v>
      </c>
      <c r="AZ4" s="18">
        <v>29086054000</v>
      </c>
      <c r="BA4" s="18">
        <v>31408162000</v>
      </c>
      <c r="BB4" s="18">
        <v>32750647000</v>
      </c>
      <c r="BC4" s="18">
        <v>34372453000</v>
      </c>
      <c r="BD4" s="18">
        <v>34195496000</v>
      </c>
      <c r="BE4" s="18">
        <v>35551951000</v>
      </c>
      <c r="BF4" s="18">
        <v>37439320000</v>
      </c>
      <c r="BG4" s="18">
        <v>38342726000</v>
      </c>
      <c r="BH4" s="18">
        <v>38411305000</v>
      </c>
      <c r="BI4" s="18">
        <v>39496524000</v>
      </c>
      <c r="BJ4" s="18">
        <v>40064135000</v>
      </c>
      <c r="BK4" s="18">
        <v>42983893000</v>
      </c>
    </row>
    <row r="5" spans="1:63" x14ac:dyDescent="0.35">
      <c r="A5" s="17" t="str">
        <f t="shared" si="1"/>
        <v>BSF</v>
      </c>
      <c r="B5" s="17" t="s">
        <v>192</v>
      </c>
      <c r="C5" s="17" t="s">
        <v>195</v>
      </c>
      <c r="D5" s="17" t="str">
        <f t="shared" si="0"/>
        <v>Wholesale Assets</v>
      </c>
      <c r="E5" s="17" t="str" cm="1">
        <f t="array" ref="E5">INDEX(SID!$B$24:$E$34, MATCH(A5, SID!$B$24:$B$34, 0), IF(B5="Retail", 3, 4))</f>
        <v>SEG0000675991 Segment</v>
      </c>
      <c r="F5" s="17" t="str">
        <f>VLOOKUP(C5,SID!$B$19:$C$21,2,FALSE)</f>
        <v>BS_TOT_ASSET</v>
      </c>
      <c r="G5" s="17" t="str">
        <f>_xll.BQL(E5, F5 &amp; "(FPT=q, FPR=range(2010Q1, 2023Q3))","showdates=f", "transpose=t","cols=57;rows=1")</f>
        <v>#N/A Connection</v>
      </c>
      <c r="H5" s="17" t="s">
        <v>208</v>
      </c>
      <c r="I5" s="18">
        <v>71898487000</v>
      </c>
      <c r="J5" s="18">
        <v>73425119000</v>
      </c>
      <c r="K5" s="18">
        <v>72817420000</v>
      </c>
      <c r="L5" s="18">
        <v>71821358000</v>
      </c>
      <c r="M5" s="18">
        <v>74603340000</v>
      </c>
      <c r="N5" s="18">
        <v>74774481000</v>
      </c>
      <c r="O5" s="18">
        <v>79703753000</v>
      </c>
      <c r="P5" s="18">
        <v>79965066000</v>
      </c>
      <c r="Q5" s="18">
        <v>84189234000</v>
      </c>
      <c r="R5" s="18">
        <v>88113237000</v>
      </c>
      <c r="S5" s="18">
        <v>90462660000</v>
      </c>
      <c r="T5" s="18">
        <v>90979517000</v>
      </c>
      <c r="U5" s="18">
        <v>93974292000</v>
      </c>
      <c r="V5" s="18">
        <v>98032371000</v>
      </c>
      <c r="W5" s="18">
        <v>99485302000</v>
      </c>
      <c r="X5" s="18">
        <v>98733562000</v>
      </c>
      <c r="Y5" s="18">
        <v>103494938000</v>
      </c>
      <c r="Z5" s="18">
        <v>105333704000</v>
      </c>
      <c r="AA5" s="18">
        <v>106456373000</v>
      </c>
      <c r="AB5" s="18">
        <v>105680567000</v>
      </c>
      <c r="AC5" s="18">
        <v>108782357000</v>
      </c>
      <c r="AD5" s="18">
        <v>111299452000</v>
      </c>
      <c r="AE5" s="18">
        <v>110069883000</v>
      </c>
      <c r="AF5" s="18">
        <v>110465599000</v>
      </c>
      <c r="AG5" s="18">
        <v>112381963000</v>
      </c>
      <c r="AH5" s="18">
        <v>116629179000</v>
      </c>
      <c r="AI5" s="18">
        <v>121578057000</v>
      </c>
      <c r="AJ5" s="18">
        <v>116504685000</v>
      </c>
      <c r="AK5" s="18">
        <v>116665253000</v>
      </c>
      <c r="AL5" s="18">
        <v>115133284000</v>
      </c>
      <c r="AM5" s="18">
        <v>114276436000</v>
      </c>
      <c r="AN5" s="18">
        <v>107093458000</v>
      </c>
      <c r="AO5" s="18">
        <v>109389567000</v>
      </c>
      <c r="AP5" s="18">
        <v>108708328000</v>
      </c>
      <c r="AQ5" s="18">
        <v>107144487000</v>
      </c>
      <c r="AR5" s="18">
        <v>102522524000</v>
      </c>
      <c r="AS5" s="18">
        <v>102604133000</v>
      </c>
      <c r="AT5" s="18">
        <v>104338799000</v>
      </c>
      <c r="AU5" s="18">
        <v>102398540000</v>
      </c>
      <c r="AV5" s="18">
        <v>103245226000</v>
      </c>
      <c r="AW5" s="18">
        <v>111059642000</v>
      </c>
      <c r="AX5" s="18">
        <v>111580576000</v>
      </c>
      <c r="AY5" s="18">
        <v>108303838000</v>
      </c>
      <c r="AZ5" s="18">
        <v>102506558000</v>
      </c>
      <c r="BA5" s="18">
        <v>104809094000</v>
      </c>
      <c r="BB5" s="18">
        <v>109915182000</v>
      </c>
      <c r="BC5" s="18">
        <v>110834923000</v>
      </c>
      <c r="BD5" s="18">
        <v>114226146000</v>
      </c>
      <c r="BE5" s="18">
        <v>118448508000</v>
      </c>
      <c r="BF5" s="18">
        <v>123734794000</v>
      </c>
      <c r="BG5" s="18">
        <v>122273340000</v>
      </c>
      <c r="BH5" s="18">
        <v>122840810000</v>
      </c>
      <c r="BI5" s="18">
        <v>127900799000</v>
      </c>
      <c r="BJ5" s="18">
        <v>131880033000</v>
      </c>
      <c r="BK5" s="18">
        <v>134141801000</v>
      </c>
    </row>
    <row r="6" spans="1:63" x14ac:dyDescent="0.35">
      <c r="A6" s="17" t="str">
        <f t="shared" si="1"/>
        <v>BSF</v>
      </c>
      <c r="B6" s="17" t="s">
        <v>193</v>
      </c>
      <c r="C6" s="17" t="s">
        <v>194</v>
      </c>
      <c r="D6" s="17" t="str">
        <f t="shared" si="0"/>
        <v xml:space="preserve">Retail Liabilities </v>
      </c>
      <c r="E6" s="17" t="str" cm="1">
        <f t="array" ref="E6">INDEX(SID!$B$24:$E$34, MATCH(A6, SID!$B$24:$B$34, 0), IF(B6="Retail", 3, 4))</f>
        <v>SEG0000676019 Segment</v>
      </c>
      <c r="F6" s="17" t="str">
        <f>VLOOKUP(C6,SID!$B$19:$C$21,2,FALSE)</f>
        <v>BS_TOT_LIAB2</v>
      </c>
      <c r="G6" s="17" t="str">
        <f>_xll.BQL(E6, F6 &amp; "(FPT=q, FPR=range(2010Q1, 2023Q3))","showdates=f", "transpose=t","cols=57;rows=1")</f>
        <v>#N/A Connection</v>
      </c>
      <c r="H6" s="17" t="s">
        <v>198</v>
      </c>
      <c r="I6" s="18">
        <v>41032808000</v>
      </c>
      <c r="J6" s="18">
        <v>39059668000</v>
      </c>
      <c r="K6" s="18">
        <v>38734998000</v>
      </c>
      <c r="L6" s="18">
        <v>40584924000</v>
      </c>
      <c r="M6" s="18">
        <v>41627821000</v>
      </c>
      <c r="N6" s="18">
        <v>44247753000</v>
      </c>
      <c r="O6" s="18">
        <v>43334177000</v>
      </c>
      <c r="P6" s="18">
        <v>45950747000</v>
      </c>
      <c r="Q6" s="18">
        <v>48291201000</v>
      </c>
      <c r="R6" s="18">
        <v>47176298000</v>
      </c>
      <c r="S6" s="18">
        <v>49926056000</v>
      </c>
      <c r="T6" s="18">
        <v>53797177000</v>
      </c>
      <c r="U6" s="18">
        <v>56875123000</v>
      </c>
      <c r="V6" s="18">
        <v>57467779000</v>
      </c>
      <c r="W6" s="18">
        <v>53969170000</v>
      </c>
      <c r="X6" s="18">
        <v>66101013000</v>
      </c>
      <c r="Y6" s="18">
        <v>65998539000</v>
      </c>
      <c r="Z6" s="18">
        <v>65500042000</v>
      </c>
      <c r="AA6" s="18">
        <v>65880977000</v>
      </c>
      <c r="AB6" s="18">
        <v>70327832000</v>
      </c>
      <c r="AC6" s="18">
        <v>71933001000</v>
      </c>
      <c r="AD6" s="18">
        <v>70414107000</v>
      </c>
      <c r="AE6" s="18">
        <v>72922628000</v>
      </c>
      <c r="AF6" s="18">
        <v>77454529000</v>
      </c>
      <c r="AG6" s="18">
        <v>80740548000</v>
      </c>
      <c r="AH6" s="18">
        <v>79106783000</v>
      </c>
      <c r="AI6" s="18">
        <v>79693244000</v>
      </c>
      <c r="AJ6" s="18">
        <v>82875331000</v>
      </c>
      <c r="AK6" s="18">
        <v>80749266000</v>
      </c>
      <c r="AL6" s="18">
        <v>82110630000</v>
      </c>
      <c r="AM6" s="18">
        <v>79524162000</v>
      </c>
      <c r="AN6" s="18">
        <v>71996172000</v>
      </c>
      <c r="AO6" s="18">
        <v>69036176000</v>
      </c>
      <c r="AP6" s="18">
        <v>68645456000</v>
      </c>
      <c r="AQ6" s="18">
        <v>68706786000</v>
      </c>
      <c r="AR6" s="18">
        <v>70767490000</v>
      </c>
      <c r="AS6" s="18">
        <v>71156802000</v>
      </c>
      <c r="AT6" s="18">
        <v>71546880000</v>
      </c>
      <c r="AU6" s="18">
        <v>71071422000</v>
      </c>
      <c r="AV6" s="18">
        <v>70547235000</v>
      </c>
      <c r="AW6" s="18">
        <v>72074875000</v>
      </c>
      <c r="AX6" s="18">
        <v>74042068000</v>
      </c>
      <c r="AY6" s="18">
        <v>73581828000</v>
      </c>
      <c r="AZ6" s="18">
        <v>74966550000</v>
      </c>
      <c r="BA6" s="18">
        <v>77113322000</v>
      </c>
      <c r="BB6" s="18">
        <v>78912931000</v>
      </c>
      <c r="BC6" s="18">
        <v>80334098000</v>
      </c>
      <c r="BD6" s="18">
        <v>81535610000</v>
      </c>
      <c r="BE6" s="18">
        <v>79576784000</v>
      </c>
      <c r="BF6" s="18">
        <v>76887432000</v>
      </c>
      <c r="BG6" s="18">
        <v>76073845000</v>
      </c>
      <c r="BH6" s="18">
        <v>78542043000</v>
      </c>
      <c r="BI6" s="18">
        <v>78034371000</v>
      </c>
      <c r="BJ6" s="18">
        <v>76658481000</v>
      </c>
      <c r="BK6" s="18">
        <v>76641262000</v>
      </c>
    </row>
    <row r="7" spans="1:63" x14ac:dyDescent="0.35">
      <c r="A7" s="19" t="str">
        <f t="shared" si="1"/>
        <v>BSF</v>
      </c>
      <c r="B7" s="19" t="s">
        <v>192</v>
      </c>
      <c r="C7" s="19" t="s">
        <v>194</v>
      </c>
      <c r="D7" s="19" t="str">
        <f t="shared" si="0"/>
        <v xml:space="preserve">Wholesale Liabilities </v>
      </c>
      <c r="E7" s="19" t="str" cm="1">
        <f t="array" ref="E7">INDEX(SID!$B$24:$E$34, MATCH(A7, SID!$B$24:$B$34, 0), IF(B7="Retail", 3, 4))</f>
        <v>SEG0000675991 Segment</v>
      </c>
      <c r="F7" s="19" t="str">
        <f>VLOOKUP(C7,SID!$B$19:$C$21,2,FALSE)</f>
        <v>BS_TOT_LIAB2</v>
      </c>
      <c r="G7" s="19" t="str">
        <f>_xll.BQL(E7, F7 &amp; "(FPT=q, FPR=range(2010Q1, 2023Q3))","showdates=f", "transpose=t","cols=57;rows=1")</f>
        <v>#N/A Connection</v>
      </c>
      <c r="H7" s="19" t="s">
        <v>198</v>
      </c>
      <c r="I7" s="20">
        <v>47979035000</v>
      </c>
      <c r="J7" s="20">
        <v>54073017000</v>
      </c>
      <c r="K7" s="20">
        <v>53145845000</v>
      </c>
      <c r="L7" s="20">
        <v>53587463000</v>
      </c>
      <c r="M7" s="20">
        <v>55025124000</v>
      </c>
      <c r="N7" s="20">
        <v>55647349000</v>
      </c>
      <c r="O7" s="20">
        <v>54516269000</v>
      </c>
      <c r="P7" s="20">
        <v>64017307000</v>
      </c>
      <c r="Q7" s="20">
        <v>64429471000</v>
      </c>
      <c r="R7" s="20">
        <v>60957787000</v>
      </c>
      <c r="S7" s="20">
        <v>67150600000</v>
      </c>
      <c r="T7" s="20">
        <v>61828944000</v>
      </c>
      <c r="U7" s="20">
        <v>62221254000</v>
      </c>
      <c r="V7" s="20">
        <v>67168202000</v>
      </c>
      <c r="W7" s="20">
        <v>70828218000</v>
      </c>
      <c r="X7" s="20">
        <v>65806674000</v>
      </c>
      <c r="Y7" s="20">
        <v>74227651000</v>
      </c>
      <c r="Z7" s="20">
        <v>69582734000</v>
      </c>
      <c r="AA7" s="20">
        <v>66537574000</v>
      </c>
      <c r="AB7" s="20">
        <v>75836737000</v>
      </c>
      <c r="AC7" s="20">
        <v>78848746000</v>
      </c>
      <c r="AD7" s="20">
        <v>72190220000</v>
      </c>
      <c r="AE7" s="20">
        <v>71690008000</v>
      </c>
      <c r="AF7" s="20">
        <v>65059259000</v>
      </c>
      <c r="AG7" s="20">
        <v>61299936000</v>
      </c>
      <c r="AH7" s="20">
        <v>60148693000</v>
      </c>
      <c r="AI7" s="20">
        <v>62817435000</v>
      </c>
      <c r="AJ7" s="20">
        <v>72637713000</v>
      </c>
      <c r="AK7" s="20">
        <v>74848730000</v>
      </c>
      <c r="AL7" s="20">
        <v>80866290000</v>
      </c>
      <c r="AM7" s="20">
        <v>78609774000</v>
      </c>
      <c r="AN7" s="20">
        <v>80341090000</v>
      </c>
      <c r="AO7" s="20">
        <v>73660159000</v>
      </c>
      <c r="AP7" s="20">
        <v>79331356000</v>
      </c>
      <c r="AQ7" s="20">
        <v>78774391000</v>
      </c>
      <c r="AR7" s="20">
        <v>78633093000</v>
      </c>
      <c r="AS7" s="20">
        <v>74966905000</v>
      </c>
      <c r="AT7" s="20">
        <v>72190572000</v>
      </c>
      <c r="AU7" s="20">
        <v>72597458000</v>
      </c>
      <c r="AV7" s="20">
        <v>64397001000</v>
      </c>
      <c r="AW7" s="20">
        <v>76973638000</v>
      </c>
      <c r="AX7" s="20">
        <v>66024265000</v>
      </c>
      <c r="AY7" s="20">
        <v>64703433000</v>
      </c>
      <c r="AZ7" s="20">
        <v>54368111000</v>
      </c>
      <c r="BA7" s="20">
        <v>58860363000</v>
      </c>
      <c r="BB7" s="20">
        <v>64330174000</v>
      </c>
      <c r="BC7" s="20">
        <v>65582335000</v>
      </c>
      <c r="BD7" s="20">
        <v>62773053000</v>
      </c>
      <c r="BE7" s="20">
        <v>73959789000</v>
      </c>
      <c r="BF7" s="20">
        <v>83776894000</v>
      </c>
      <c r="BG7" s="20">
        <v>84540497000</v>
      </c>
      <c r="BH7" s="20">
        <v>81980544000</v>
      </c>
      <c r="BI7" s="20">
        <v>92550242000</v>
      </c>
      <c r="BJ7" s="20">
        <v>88503710000</v>
      </c>
      <c r="BK7" s="20">
        <v>94452327000</v>
      </c>
    </row>
    <row r="8" spans="1:63" x14ac:dyDescent="0.35">
      <c r="A8" s="9" t="s">
        <v>16</v>
      </c>
      <c r="B8" s="9" t="s">
        <v>193</v>
      </c>
      <c r="C8" s="9" t="s">
        <v>197</v>
      </c>
      <c r="D8" s="9" t="str">
        <f t="shared" si="0"/>
        <v>Retail Net Revenue</v>
      </c>
      <c r="E8" s="9" t="str" cm="1">
        <f t="array" ref="E8">INDEX(SID!$B$24:$E$34, MATCH(A8, SID!$B$24:$B$34, 0), IF(B8="Retail", 3, 4))</f>
        <v>SEG0000670127 Segment</v>
      </c>
      <c r="F8" s="9" t="str">
        <f>VLOOKUP(C8,SID!$B$19:$C$21,2,FALSE)</f>
        <v>CB_IS_NET_REVENUE</v>
      </c>
      <c r="G8" s="9" t="str">
        <f>_xll.BQL(E8, F8 &amp; "(FPT=q, FPR=range(2010Q1, 2023Q3))","showdates=f", "transpose=t","cols=57;rows=1")</f>
        <v>#N/A Connection</v>
      </c>
      <c r="H8" s="9" t="s">
        <v>203</v>
      </c>
      <c r="I8" s="21">
        <v>5347000</v>
      </c>
      <c r="J8" s="21">
        <v>13635000</v>
      </c>
      <c r="K8" s="21">
        <v>18768000</v>
      </c>
      <c r="L8" s="21">
        <v>15875000</v>
      </c>
      <c r="M8" s="21">
        <v>47999000</v>
      </c>
      <c r="N8" s="21">
        <v>66601000</v>
      </c>
      <c r="O8" s="21">
        <v>75305000</v>
      </c>
      <c r="P8" s="21">
        <v>83490000</v>
      </c>
      <c r="Q8" s="21">
        <v>85876000</v>
      </c>
      <c r="R8" s="21">
        <v>99582000</v>
      </c>
      <c r="S8" s="21">
        <v>109110000</v>
      </c>
      <c r="T8" s="21">
        <v>159160000</v>
      </c>
      <c r="U8" s="21">
        <v>145557000</v>
      </c>
      <c r="V8" s="21">
        <v>159004000</v>
      </c>
      <c r="W8" s="21">
        <v>163708000</v>
      </c>
      <c r="X8" s="21">
        <v>163147000</v>
      </c>
      <c r="Y8" s="21">
        <v>186320000</v>
      </c>
      <c r="Z8" s="21">
        <v>204605000</v>
      </c>
      <c r="AA8" s="21">
        <v>217991000</v>
      </c>
      <c r="AB8" s="21">
        <v>224115000</v>
      </c>
      <c r="AC8" s="21">
        <v>247678000</v>
      </c>
      <c r="AD8" s="21">
        <v>264912000</v>
      </c>
      <c r="AE8" s="21">
        <v>266229000</v>
      </c>
      <c r="AF8" s="21">
        <v>262886000</v>
      </c>
      <c r="AG8" s="21">
        <v>271684000</v>
      </c>
      <c r="AH8" s="21">
        <v>279192000</v>
      </c>
      <c r="AI8" s="21">
        <v>296864000</v>
      </c>
      <c r="AJ8" s="21">
        <v>287932000</v>
      </c>
      <c r="AK8" s="21">
        <v>381211000</v>
      </c>
      <c r="AL8" s="21">
        <v>388975000</v>
      </c>
      <c r="AM8" s="21">
        <v>419812000</v>
      </c>
      <c r="AN8" s="21">
        <v>431882000</v>
      </c>
      <c r="AO8" s="21">
        <v>451770000</v>
      </c>
      <c r="AP8" s="21">
        <v>462863000</v>
      </c>
      <c r="AQ8" s="21">
        <v>502291000</v>
      </c>
      <c r="AR8" s="21" t="e">
        <v>#N/A</v>
      </c>
      <c r="AS8" s="21">
        <v>591633000</v>
      </c>
      <c r="AT8" s="21">
        <v>613573000</v>
      </c>
      <c r="AU8" s="21">
        <v>636276000</v>
      </c>
      <c r="AV8" s="21" t="e">
        <v>#N/A</v>
      </c>
      <c r="AW8" s="21">
        <v>704810000</v>
      </c>
      <c r="AX8" s="21">
        <v>597899000</v>
      </c>
      <c r="AY8" s="21" t="e">
        <v>#N/A</v>
      </c>
      <c r="AZ8" s="21" t="e">
        <v>#N/A</v>
      </c>
      <c r="BA8" s="21">
        <v>689506000</v>
      </c>
      <c r="BB8" s="21" t="e">
        <v>#N/A</v>
      </c>
      <c r="BC8" s="21" t="e">
        <v>#N/A</v>
      </c>
      <c r="BD8" s="21" t="e">
        <v>#N/A</v>
      </c>
      <c r="BE8" s="21" t="e">
        <v>#N/A</v>
      </c>
      <c r="BF8" s="21">
        <v>746654000</v>
      </c>
      <c r="BG8" s="21">
        <v>1002782000</v>
      </c>
      <c r="BH8" s="21">
        <v>956626000</v>
      </c>
      <c r="BI8" s="21">
        <v>627883000</v>
      </c>
      <c r="BJ8" s="21">
        <v>1349370000</v>
      </c>
      <c r="BK8" s="21">
        <v>1249822000</v>
      </c>
    </row>
    <row r="9" spans="1:63" x14ac:dyDescent="0.35">
      <c r="A9" s="9" t="str">
        <f>A8</f>
        <v>Alinma</v>
      </c>
      <c r="B9" s="9" t="s">
        <v>192</v>
      </c>
      <c r="C9" s="9" t="s">
        <v>197</v>
      </c>
      <c r="D9" s="9" t="str">
        <f t="shared" si="0"/>
        <v>Wholesale Net Revenue</v>
      </c>
      <c r="E9" s="9" t="str" cm="1">
        <f t="array" ref="E9">INDEX(SID!$B$24:$E$34, MATCH(A9, SID!$B$24:$B$34, 0), IF(B9="Retail", 3, 4))</f>
        <v>SEG0000670126 Segment</v>
      </c>
      <c r="F9" s="9" t="str">
        <f>VLOOKUP(C9,SID!$B$19:$C$21,2,FALSE)</f>
        <v>CB_IS_NET_REVENUE</v>
      </c>
      <c r="G9" s="9" t="str">
        <f>_xll.BQL(E9, F9 &amp; "(FPT=q, FPR=range(2010Q1, 2023Q3))","showdates=f", "transpose=t","cols=57;rows=1")</f>
        <v>#N/A Connection</v>
      </c>
      <c r="H9" s="9" t="s">
        <v>203</v>
      </c>
      <c r="I9" s="21">
        <v>30436000</v>
      </c>
      <c r="J9" s="21">
        <v>108230000</v>
      </c>
      <c r="K9" s="21">
        <v>93337000</v>
      </c>
      <c r="L9" s="21">
        <v>100903000</v>
      </c>
      <c r="M9" s="21">
        <v>105038000</v>
      </c>
      <c r="N9" s="21">
        <v>140074000</v>
      </c>
      <c r="O9" s="21">
        <v>143913000</v>
      </c>
      <c r="P9" s="21">
        <v>285245000</v>
      </c>
      <c r="Q9" s="21">
        <v>162190000</v>
      </c>
      <c r="R9" s="21">
        <v>254496000</v>
      </c>
      <c r="S9" s="21">
        <v>205781000</v>
      </c>
      <c r="T9" s="21">
        <v>355933000</v>
      </c>
      <c r="U9" s="21">
        <v>267620000</v>
      </c>
      <c r="V9" s="21">
        <v>269958000</v>
      </c>
      <c r="W9" s="21">
        <v>265816000</v>
      </c>
      <c r="X9" s="21">
        <v>321842000</v>
      </c>
      <c r="Y9" s="21">
        <v>270652000</v>
      </c>
      <c r="Z9" s="21">
        <v>266069000</v>
      </c>
      <c r="AA9" s="21">
        <v>326176000</v>
      </c>
      <c r="AB9" s="21">
        <v>332084000</v>
      </c>
      <c r="AC9" s="21">
        <v>326484000</v>
      </c>
      <c r="AD9" s="21">
        <v>380714000</v>
      </c>
      <c r="AE9" s="21">
        <v>333070000</v>
      </c>
      <c r="AF9" s="21">
        <v>394748000</v>
      </c>
      <c r="AG9" s="21">
        <v>317097000</v>
      </c>
      <c r="AH9" s="21">
        <v>357184000</v>
      </c>
      <c r="AI9" s="21">
        <v>369341000</v>
      </c>
      <c r="AJ9" s="21">
        <v>396963000</v>
      </c>
      <c r="AK9" s="21">
        <v>424833000</v>
      </c>
      <c r="AL9" s="21">
        <v>400059000</v>
      </c>
      <c r="AM9" s="21">
        <v>416045000</v>
      </c>
      <c r="AN9" s="21">
        <v>459060000</v>
      </c>
      <c r="AO9" s="21">
        <v>384809000</v>
      </c>
      <c r="AP9" s="21">
        <v>444900000</v>
      </c>
      <c r="AQ9" s="21">
        <v>452864000</v>
      </c>
      <c r="AR9" s="21" t="e">
        <v>#N/A</v>
      </c>
      <c r="AS9" s="21">
        <v>437918000</v>
      </c>
      <c r="AT9" s="21">
        <v>412841000</v>
      </c>
      <c r="AU9" s="21">
        <v>478534000</v>
      </c>
      <c r="AV9" s="21" t="e">
        <v>#N/A</v>
      </c>
      <c r="AW9" s="21">
        <v>422906000</v>
      </c>
      <c r="AX9" s="21">
        <v>407843000</v>
      </c>
      <c r="AY9" s="21" t="e">
        <v>#N/A</v>
      </c>
      <c r="AZ9" s="21" t="e">
        <v>#N/A</v>
      </c>
      <c r="BA9" s="21">
        <v>504978000</v>
      </c>
      <c r="BB9" s="21" t="e">
        <v>#N/A</v>
      </c>
      <c r="BC9" s="21" t="e">
        <v>#N/A</v>
      </c>
      <c r="BD9" s="21" t="e">
        <v>#N/A</v>
      </c>
      <c r="BE9" s="21" t="e">
        <v>#N/A</v>
      </c>
      <c r="BF9" s="21">
        <v>607478000</v>
      </c>
      <c r="BG9" s="21">
        <v>618333000</v>
      </c>
      <c r="BH9" s="21">
        <v>917338000</v>
      </c>
      <c r="BI9" s="21">
        <v>582673000</v>
      </c>
      <c r="BJ9" s="21">
        <v>1054069999.9999999</v>
      </c>
      <c r="BK9" s="21">
        <v>790616000</v>
      </c>
    </row>
    <row r="10" spans="1:63" x14ac:dyDescent="0.35">
      <c r="A10" s="9" t="str">
        <f t="shared" ref="A10:A13" si="2">A9</f>
        <v>Alinma</v>
      </c>
      <c r="B10" s="9" t="s">
        <v>193</v>
      </c>
      <c r="C10" s="9" t="s">
        <v>195</v>
      </c>
      <c r="D10" s="9" t="str">
        <f t="shared" si="0"/>
        <v>Retail Assets</v>
      </c>
      <c r="E10" s="9" t="str" cm="1">
        <f t="array" ref="E10">INDEX(SID!$B$24:$E$34, MATCH(A10, SID!$B$24:$B$34, 0), IF(B10="Retail", 3, 4))</f>
        <v>SEG0000670127 Segment</v>
      </c>
      <c r="F10" s="9" t="str">
        <f>VLOOKUP(C10,SID!$B$19:$C$21,2,FALSE)</f>
        <v>BS_TOT_ASSET</v>
      </c>
      <c r="G10" s="9" t="str">
        <f>_xll.BQL(E10, F10 &amp; "(FPT=q, FPR=range(2010Q1, 2023Q3))","showdates=f", "transpose=t","cols=57;rows=1")</f>
        <v>#N/A Connection</v>
      </c>
      <c r="H10" s="9" t="s">
        <v>208</v>
      </c>
      <c r="I10" s="21">
        <v>389540000</v>
      </c>
      <c r="J10" s="21">
        <v>1025097000</v>
      </c>
      <c r="K10" s="21">
        <v>1469813000</v>
      </c>
      <c r="L10" s="21">
        <v>2031326000</v>
      </c>
      <c r="M10" s="21">
        <v>3767719000</v>
      </c>
      <c r="N10" s="21">
        <v>4031393000</v>
      </c>
      <c r="O10" s="21">
        <v>4505534000</v>
      </c>
      <c r="P10" s="21">
        <v>4772439000</v>
      </c>
      <c r="Q10" s="21">
        <v>5202580000</v>
      </c>
      <c r="R10" s="21">
        <v>5750995000</v>
      </c>
      <c r="S10" s="21">
        <v>6365360000</v>
      </c>
      <c r="T10" s="21">
        <v>7522860000</v>
      </c>
      <c r="U10" s="21">
        <v>8987994000</v>
      </c>
      <c r="V10" s="21">
        <v>10074137000</v>
      </c>
      <c r="W10" s="21">
        <v>10824292000</v>
      </c>
      <c r="X10" s="21">
        <v>11182470000</v>
      </c>
      <c r="Y10" s="21">
        <v>12301550000</v>
      </c>
      <c r="Z10" s="21">
        <v>12949524000</v>
      </c>
      <c r="AA10" s="21">
        <v>14142717000</v>
      </c>
      <c r="AB10" s="21">
        <v>13550763000</v>
      </c>
      <c r="AC10" s="21">
        <v>14192823000</v>
      </c>
      <c r="AD10" s="21">
        <v>14787591000</v>
      </c>
      <c r="AE10" s="21">
        <v>15565582000</v>
      </c>
      <c r="AF10" s="21">
        <v>15466259000</v>
      </c>
      <c r="AG10" s="21">
        <v>16328885000</v>
      </c>
      <c r="AH10" s="21">
        <v>18137773000</v>
      </c>
      <c r="AI10" s="21">
        <v>17698813000</v>
      </c>
      <c r="AJ10" s="21">
        <v>17590090000</v>
      </c>
      <c r="AK10" s="21">
        <v>17272606000</v>
      </c>
      <c r="AL10" s="21">
        <v>17324058000</v>
      </c>
      <c r="AM10" s="21">
        <v>17731380000</v>
      </c>
      <c r="AN10" s="21">
        <v>17703057000</v>
      </c>
      <c r="AO10" s="21">
        <v>14578431000</v>
      </c>
      <c r="AP10" s="21">
        <v>18742739000</v>
      </c>
      <c r="AQ10" s="21">
        <v>15253199000</v>
      </c>
      <c r="AR10" s="21">
        <v>15255752000</v>
      </c>
      <c r="AS10" s="21">
        <v>15594990000</v>
      </c>
      <c r="AT10" s="21">
        <v>16268321000</v>
      </c>
      <c r="AU10" s="21">
        <v>17387881000</v>
      </c>
      <c r="AV10" s="21">
        <v>19175780000</v>
      </c>
      <c r="AW10" s="21">
        <v>19868241000</v>
      </c>
      <c r="AX10" s="21">
        <v>20979384000</v>
      </c>
      <c r="AY10" s="21">
        <v>22215874000</v>
      </c>
      <c r="AZ10" s="21">
        <v>22936078000</v>
      </c>
      <c r="BA10" s="21">
        <v>24445770000</v>
      </c>
      <c r="BB10" s="21">
        <v>24972354000</v>
      </c>
      <c r="BC10" s="21">
        <v>25286245000</v>
      </c>
      <c r="BD10" s="21">
        <v>26602261000</v>
      </c>
      <c r="BE10" s="21">
        <v>29425892000</v>
      </c>
      <c r="BF10" s="21">
        <v>31389147000</v>
      </c>
      <c r="BG10" s="21">
        <v>34379032000</v>
      </c>
      <c r="BH10" s="21">
        <v>35600568000</v>
      </c>
      <c r="BI10" s="21">
        <v>38425103000</v>
      </c>
      <c r="BJ10" s="21">
        <v>39763336000</v>
      </c>
      <c r="BK10" s="21">
        <v>40379709000</v>
      </c>
    </row>
    <row r="11" spans="1:63" x14ac:dyDescent="0.35">
      <c r="A11" s="9" t="str">
        <f t="shared" si="2"/>
        <v>Alinma</v>
      </c>
      <c r="B11" s="9" t="s">
        <v>192</v>
      </c>
      <c r="C11" s="9" t="s">
        <v>195</v>
      </c>
      <c r="D11" s="9" t="str">
        <f t="shared" si="0"/>
        <v>Wholesale Assets</v>
      </c>
      <c r="E11" s="9" t="str" cm="1">
        <f t="array" ref="E11">INDEX(SID!$B$24:$E$34, MATCH(A11, SID!$B$24:$B$34, 0), IF(B11="Retail", 3, 4))</f>
        <v>SEG0000670126 Segment</v>
      </c>
      <c r="F11" s="9" t="str">
        <f>VLOOKUP(C11,SID!$B$19:$C$21,2,FALSE)</f>
        <v>BS_TOT_ASSET</v>
      </c>
      <c r="G11" s="9" t="str">
        <f>_xll.BQL(E11, F11 &amp; "(FPT=q, FPR=range(2010Q1, 2023Q3))","showdates=f", "transpose=t","cols=57;rows=1")</f>
        <v>#N/A Connection</v>
      </c>
      <c r="H11" s="9" t="s">
        <v>208</v>
      </c>
      <c r="I11" s="21">
        <v>3274237000</v>
      </c>
      <c r="J11" s="21">
        <v>7532140000</v>
      </c>
      <c r="K11" s="21">
        <v>12488994000</v>
      </c>
      <c r="L11" s="21">
        <v>13795070000</v>
      </c>
      <c r="M11" s="21">
        <v>17489209000</v>
      </c>
      <c r="N11" s="21">
        <v>18900687000</v>
      </c>
      <c r="O11" s="21">
        <v>20022196000</v>
      </c>
      <c r="P11" s="21">
        <v>20997338000</v>
      </c>
      <c r="Q11" s="21">
        <v>23044920000</v>
      </c>
      <c r="R11" s="21">
        <v>25026526000</v>
      </c>
      <c r="S11" s="21">
        <v>29541952000</v>
      </c>
      <c r="T11" s="21">
        <v>32754572000</v>
      </c>
      <c r="U11" s="21">
        <v>33866774000</v>
      </c>
      <c r="V11" s="21">
        <v>35082727000</v>
      </c>
      <c r="W11" s="21">
        <v>34851843000</v>
      </c>
      <c r="X11" s="21">
        <v>36953160000</v>
      </c>
      <c r="Y11" s="21">
        <v>36805279000</v>
      </c>
      <c r="Z11" s="21">
        <v>39820377000</v>
      </c>
      <c r="AA11" s="21">
        <v>40006977000</v>
      </c>
      <c r="AB11" s="21">
        <v>42998935000</v>
      </c>
      <c r="AC11" s="21">
        <v>43911090000</v>
      </c>
      <c r="AD11" s="21">
        <v>41135033000</v>
      </c>
      <c r="AE11" s="21">
        <v>41627681000</v>
      </c>
      <c r="AF11" s="21">
        <v>45380329000</v>
      </c>
      <c r="AG11" s="21">
        <v>48050869000</v>
      </c>
      <c r="AH11" s="21">
        <v>53868226000</v>
      </c>
      <c r="AI11" s="21">
        <v>56329247000</v>
      </c>
      <c r="AJ11" s="21">
        <v>57566502000</v>
      </c>
      <c r="AK11" s="21">
        <v>61018964000</v>
      </c>
      <c r="AL11" s="21">
        <v>64686100000</v>
      </c>
      <c r="AM11" s="21">
        <v>65256513000</v>
      </c>
      <c r="AN11" s="21">
        <v>65936266000</v>
      </c>
      <c r="AO11" s="21">
        <v>64346090000</v>
      </c>
      <c r="AP11" s="21">
        <v>68468794000</v>
      </c>
      <c r="AQ11" s="21">
        <v>67503396000</v>
      </c>
      <c r="AR11" s="21">
        <v>68208752000</v>
      </c>
      <c r="AS11" s="21">
        <v>69854930000</v>
      </c>
      <c r="AT11" s="21">
        <v>71091733000</v>
      </c>
      <c r="AU11" s="21">
        <v>72972500000</v>
      </c>
      <c r="AV11" s="21">
        <v>75263314000</v>
      </c>
      <c r="AW11" s="21">
        <v>77475238000</v>
      </c>
      <c r="AX11" s="21">
        <v>81808703000</v>
      </c>
      <c r="AY11" s="21">
        <v>82652231000</v>
      </c>
      <c r="AZ11" s="21">
        <v>87670882000</v>
      </c>
      <c r="BA11" s="21">
        <v>91847899000</v>
      </c>
      <c r="BB11" s="21">
        <v>93765493000</v>
      </c>
      <c r="BC11" s="21">
        <v>95114657000</v>
      </c>
      <c r="BD11" s="21">
        <v>98764555000</v>
      </c>
      <c r="BE11" s="21">
        <v>98594792000</v>
      </c>
      <c r="BF11" s="21">
        <v>98853363000</v>
      </c>
      <c r="BG11" s="21">
        <v>104704506000</v>
      </c>
      <c r="BH11" s="21">
        <v>109953692000</v>
      </c>
      <c r="BI11" s="21">
        <v>113834168000</v>
      </c>
      <c r="BJ11" s="21">
        <v>121024817000</v>
      </c>
      <c r="BK11" s="21">
        <v>127801176000</v>
      </c>
    </row>
    <row r="12" spans="1:63" x14ac:dyDescent="0.35">
      <c r="A12" s="9" t="str">
        <f t="shared" si="2"/>
        <v>Alinma</v>
      </c>
      <c r="B12" s="9" t="s">
        <v>193</v>
      </c>
      <c r="C12" s="9" t="s">
        <v>194</v>
      </c>
      <c r="D12" s="9" t="str">
        <f t="shared" si="0"/>
        <v xml:space="preserve">Retail Liabilities </v>
      </c>
      <c r="E12" s="9" t="str" cm="1">
        <f t="array" ref="E12">INDEX(SID!$B$24:$E$34, MATCH(A12, SID!$B$24:$B$34, 0), IF(B12="Retail", 3, 4))</f>
        <v>SEG0000670127 Segment</v>
      </c>
      <c r="F12" s="9" t="str">
        <f>VLOOKUP(C12,SID!$B$19:$C$21,2,FALSE)</f>
        <v>BS_TOT_LIAB2</v>
      </c>
      <c r="G12" s="9" t="str">
        <f>_xll.BQL(E12, F12 &amp; "(FPT=q, FPR=range(2010Q1, 2023Q3))","showdates=f", "transpose=t","cols=57;rows=1")</f>
        <v>#N/A Connection</v>
      </c>
      <c r="H12" s="9" t="s">
        <v>198</v>
      </c>
      <c r="I12" s="21">
        <v>1544480000</v>
      </c>
      <c r="J12" s="21">
        <v>3548517000</v>
      </c>
      <c r="K12" s="21">
        <v>4282325000</v>
      </c>
      <c r="L12" s="21">
        <v>4378043000</v>
      </c>
      <c r="M12" s="21">
        <v>6670066000</v>
      </c>
      <c r="N12" s="21">
        <v>7149140000</v>
      </c>
      <c r="O12" s="21">
        <v>7941000000</v>
      </c>
      <c r="P12" s="21">
        <v>10226979000</v>
      </c>
      <c r="Q12" s="21">
        <v>11475075000</v>
      </c>
      <c r="R12" s="21">
        <v>14775129000</v>
      </c>
      <c r="S12" s="21">
        <v>16110033000</v>
      </c>
      <c r="T12" s="21">
        <v>15067028000</v>
      </c>
      <c r="U12" s="21">
        <v>17707834000</v>
      </c>
      <c r="V12" s="21">
        <v>18912524000</v>
      </c>
      <c r="W12" s="21">
        <v>20879589000</v>
      </c>
      <c r="X12" s="21">
        <v>25238662000</v>
      </c>
      <c r="Y12" s="21">
        <v>28723930000</v>
      </c>
      <c r="Z12" s="21">
        <v>33766299000</v>
      </c>
      <c r="AA12" s="21">
        <v>37830078000</v>
      </c>
      <c r="AB12" s="21">
        <v>37451678000</v>
      </c>
      <c r="AC12" s="21">
        <v>42238807000</v>
      </c>
      <c r="AD12" s="21">
        <v>42889860000</v>
      </c>
      <c r="AE12" s="21">
        <v>38600228000</v>
      </c>
      <c r="AF12" s="21">
        <v>41940849000</v>
      </c>
      <c r="AG12" s="21">
        <v>42534288000</v>
      </c>
      <c r="AH12" s="21">
        <v>46119031000</v>
      </c>
      <c r="AI12" s="21">
        <v>45767658000</v>
      </c>
      <c r="AJ12" s="21">
        <v>50956498000</v>
      </c>
      <c r="AK12" s="21">
        <v>54066007000</v>
      </c>
      <c r="AL12" s="21">
        <v>54741912000</v>
      </c>
      <c r="AM12" s="21">
        <v>55781030000</v>
      </c>
      <c r="AN12" s="21">
        <v>59482498000</v>
      </c>
      <c r="AO12" s="21">
        <v>57804697000</v>
      </c>
      <c r="AP12" s="21">
        <v>61370999000</v>
      </c>
      <c r="AQ12" s="21">
        <v>57222555000</v>
      </c>
      <c r="AR12" s="21">
        <v>68596428000</v>
      </c>
      <c r="AS12" s="21">
        <v>73822603000</v>
      </c>
      <c r="AT12" s="21">
        <v>71738428000</v>
      </c>
      <c r="AU12" s="21">
        <v>77373796000</v>
      </c>
      <c r="AV12" s="21">
        <v>74389387000</v>
      </c>
      <c r="AW12" s="21">
        <v>77841934000</v>
      </c>
      <c r="AX12" s="21">
        <v>80331577000</v>
      </c>
      <c r="AY12" s="21">
        <v>77269463000</v>
      </c>
      <c r="AZ12" s="21">
        <v>83341976000</v>
      </c>
      <c r="BA12" s="21">
        <v>83480675000</v>
      </c>
      <c r="BB12" s="21">
        <v>86514570000</v>
      </c>
      <c r="BC12" s="21">
        <v>77324074000</v>
      </c>
      <c r="BD12" s="21">
        <v>81503711000</v>
      </c>
      <c r="BE12" s="21">
        <v>90985223000</v>
      </c>
      <c r="BF12" s="21">
        <v>91974808000</v>
      </c>
      <c r="BG12" s="21">
        <v>91113636000</v>
      </c>
      <c r="BH12" s="21">
        <v>97108721000</v>
      </c>
      <c r="BI12" s="21">
        <v>102117900000</v>
      </c>
      <c r="BJ12" s="21">
        <v>112048824000</v>
      </c>
      <c r="BK12" s="21">
        <v>118200523000</v>
      </c>
    </row>
    <row r="13" spans="1:63" x14ac:dyDescent="0.35">
      <c r="A13" s="10" t="str">
        <f t="shared" si="2"/>
        <v>Alinma</v>
      </c>
      <c r="B13" s="10" t="s">
        <v>192</v>
      </c>
      <c r="C13" s="10" t="s">
        <v>194</v>
      </c>
      <c r="D13" s="10" t="str">
        <f t="shared" si="0"/>
        <v xml:space="preserve">Wholesale Liabilities </v>
      </c>
      <c r="E13" s="10" t="str" cm="1">
        <f t="array" ref="E13">INDEX(SID!$B$24:$E$34, MATCH(A13, SID!$B$24:$B$34, 0), IF(B13="Retail", 3, 4))</f>
        <v>SEG0000670126 Segment</v>
      </c>
      <c r="F13" s="10" t="str">
        <f>VLOOKUP(C13,SID!$B$19:$C$21,2,FALSE)</f>
        <v>BS_TOT_LIAB2</v>
      </c>
      <c r="G13" s="10" t="str">
        <f>_xll.BQL(E13, F13 &amp; "(FPT=q, FPR=range(2010Q1, 2023Q3))","showdates=f", "transpose=t","cols=57;rows=1")</f>
        <v>#N/A Connection</v>
      </c>
      <c r="H13" s="10" t="s">
        <v>198</v>
      </c>
      <c r="I13" s="22">
        <v>1199382000</v>
      </c>
      <c r="J13" s="22">
        <v>1799802000</v>
      </c>
      <c r="K13" s="22">
        <v>1585720000</v>
      </c>
      <c r="L13" s="22">
        <v>1653965000</v>
      </c>
      <c r="M13" s="22">
        <v>2278947000</v>
      </c>
      <c r="N13" s="22">
        <v>3178191000</v>
      </c>
      <c r="O13" s="22">
        <v>4673220000</v>
      </c>
      <c r="P13" s="22">
        <v>3558191000</v>
      </c>
      <c r="Q13" s="22">
        <v>4941358000</v>
      </c>
      <c r="R13" s="22">
        <v>4377246000</v>
      </c>
      <c r="S13" s="22">
        <v>4819243000</v>
      </c>
      <c r="T13" s="22">
        <v>11263756000</v>
      </c>
      <c r="U13" s="22">
        <v>9786846000</v>
      </c>
      <c r="V13" s="22">
        <v>8740559000</v>
      </c>
      <c r="W13" s="22">
        <v>7076171000</v>
      </c>
      <c r="X13" s="22">
        <v>6464671000</v>
      </c>
      <c r="Y13" s="22">
        <v>7683817000</v>
      </c>
      <c r="Z13" s="22">
        <v>6577680000</v>
      </c>
      <c r="AA13" s="22">
        <v>5046529000</v>
      </c>
      <c r="AB13" s="22">
        <v>6874566000</v>
      </c>
      <c r="AC13" s="22">
        <v>5532044000</v>
      </c>
      <c r="AD13" s="22">
        <v>5970773000</v>
      </c>
      <c r="AE13" s="22">
        <v>6760070000</v>
      </c>
      <c r="AF13" s="22">
        <v>6656017000</v>
      </c>
      <c r="AG13" s="22">
        <v>8166862000</v>
      </c>
      <c r="AH13" s="22">
        <v>8163560000</v>
      </c>
      <c r="AI13" s="22">
        <v>7233053000</v>
      </c>
      <c r="AJ13" s="22">
        <v>8181961000</v>
      </c>
      <c r="AK13" s="22">
        <v>7459241000</v>
      </c>
      <c r="AL13" s="22">
        <v>9616829000</v>
      </c>
      <c r="AM13" s="22">
        <v>9910855000</v>
      </c>
      <c r="AN13" s="22">
        <v>9165695000</v>
      </c>
      <c r="AO13" s="22">
        <v>9956617000</v>
      </c>
      <c r="AP13" s="22">
        <v>9320181000</v>
      </c>
      <c r="AQ13" s="22">
        <v>9110355000</v>
      </c>
      <c r="AR13" s="22">
        <v>6352496000</v>
      </c>
      <c r="AS13" s="22">
        <v>6367077000</v>
      </c>
      <c r="AT13" s="22">
        <v>8308012000</v>
      </c>
      <c r="AU13" s="22">
        <v>8854758000</v>
      </c>
      <c r="AV13" s="22">
        <v>7043829000</v>
      </c>
      <c r="AW13" s="22">
        <v>5659005000</v>
      </c>
      <c r="AX13" s="22">
        <v>6205772000</v>
      </c>
      <c r="AY13" s="22">
        <v>5052936000</v>
      </c>
      <c r="AZ13" s="22">
        <v>5182966000</v>
      </c>
      <c r="BA13" s="22">
        <v>6697988000</v>
      </c>
      <c r="BB13" s="22">
        <v>18985835000</v>
      </c>
      <c r="BC13" s="22">
        <v>21405384000</v>
      </c>
      <c r="BD13" s="22">
        <v>23727274000</v>
      </c>
      <c r="BE13" s="22">
        <v>20604397000</v>
      </c>
      <c r="BF13" s="22">
        <v>24365658000</v>
      </c>
      <c r="BG13" s="22">
        <v>23653229000</v>
      </c>
      <c r="BH13" s="22">
        <v>23711603000</v>
      </c>
      <c r="BI13" s="22">
        <v>28417179000</v>
      </c>
      <c r="BJ13" s="22">
        <v>38597688000</v>
      </c>
      <c r="BK13" s="22">
        <v>27604445000</v>
      </c>
    </row>
    <row r="14" spans="1:63" x14ac:dyDescent="0.35">
      <c r="A14" s="17" t="s">
        <v>17</v>
      </c>
      <c r="B14" s="17" t="s">
        <v>193</v>
      </c>
      <c r="C14" s="17" t="s">
        <v>197</v>
      </c>
      <c r="D14" s="17" t="str">
        <f>B14&amp; " " &amp;C14</f>
        <v>Retail Net Revenue</v>
      </c>
      <c r="E14" s="17" t="str" cm="1">
        <f t="array" ref="E14">INDEX(SID!$B$24:$E$34, MATCH(A14, SID!$B$24:$B$34, 0), IF(B14="Retail", 3, 4))</f>
        <v>SEG0000703923 Segment</v>
      </c>
      <c r="F14" s="17" t="str">
        <f>VLOOKUP(C14,SID!$B$19:$C$21,2,FALSE)</f>
        <v>CB_IS_NET_REVENUE</v>
      </c>
      <c r="G14" s="17" t="str">
        <f>_xll.BQL(E14, F14 &amp; "(FPT=q, FPR=range(2010Q1, 2023Q3))","showdates=f", "transpose=t","cols=57;rows=1")</f>
        <v>#N/A Connection</v>
      </c>
      <c r="H14" s="17" t="s">
        <v>203</v>
      </c>
      <c r="I14" s="18">
        <v>403764000</v>
      </c>
      <c r="J14" s="18">
        <v>787806000</v>
      </c>
      <c r="K14" s="18">
        <v>398508000</v>
      </c>
      <c r="L14" s="18">
        <v>358222000</v>
      </c>
      <c r="M14" s="18">
        <v>350782000</v>
      </c>
      <c r="N14" s="18">
        <v>327138000</v>
      </c>
      <c r="O14" s="18">
        <v>366711000</v>
      </c>
      <c r="P14" s="18">
        <v>352283000</v>
      </c>
      <c r="Q14" s="18">
        <v>381970000</v>
      </c>
      <c r="R14" s="18">
        <v>414825000</v>
      </c>
      <c r="S14" s="18">
        <v>409911000</v>
      </c>
      <c r="T14" s="18">
        <v>398002000</v>
      </c>
      <c r="U14" s="18">
        <v>449732000</v>
      </c>
      <c r="V14" s="18">
        <v>513720000</v>
      </c>
      <c r="W14" s="18">
        <v>488188000</v>
      </c>
      <c r="X14" s="18">
        <v>478866000</v>
      </c>
      <c r="Y14" s="18">
        <v>523728000</v>
      </c>
      <c r="Z14" s="18">
        <v>566568000</v>
      </c>
      <c r="AA14" s="18">
        <v>591356000</v>
      </c>
      <c r="AB14" s="18">
        <v>566282000</v>
      </c>
      <c r="AC14" s="18">
        <v>556609000</v>
      </c>
      <c r="AD14" s="18">
        <v>610160000</v>
      </c>
      <c r="AE14" s="18">
        <v>573676000</v>
      </c>
      <c r="AF14" s="18">
        <v>571244000</v>
      </c>
      <c r="AG14" s="18">
        <v>567446000</v>
      </c>
      <c r="AH14" s="18">
        <v>596576000</v>
      </c>
      <c r="AI14" s="18">
        <v>612422000</v>
      </c>
      <c r="AJ14" s="18">
        <v>588111000</v>
      </c>
      <c r="AK14" s="18">
        <v>629323000</v>
      </c>
      <c r="AL14" s="18">
        <v>651287000</v>
      </c>
      <c r="AM14" s="18">
        <v>648083000</v>
      </c>
      <c r="AN14" s="18">
        <v>638745000</v>
      </c>
      <c r="AO14" s="18">
        <v>636188000</v>
      </c>
      <c r="AP14" s="18">
        <v>499903000</v>
      </c>
      <c r="AQ14" s="18">
        <v>142258000</v>
      </c>
      <c r="AR14" s="18">
        <v>436202000</v>
      </c>
      <c r="AS14" s="18">
        <v>665281000</v>
      </c>
      <c r="AT14" s="18">
        <v>473292000</v>
      </c>
      <c r="AU14" s="18">
        <v>358246000</v>
      </c>
      <c r="AV14" s="18">
        <v>1828325000</v>
      </c>
      <c r="AW14" s="18">
        <v>827869000</v>
      </c>
      <c r="AX14" s="18">
        <v>678594000</v>
      </c>
      <c r="AY14" s="18">
        <v>634798000</v>
      </c>
      <c r="AZ14" s="18">
        <v>813770000</v>
      </c>
      <c r="BA14" s="18">
        <v>692766000</v>
      </c>
      <c r="BB14" s="18">
        <v>613309000</v>
      </c>
      <c r="BC14" s="18">
        <v>598440000</v>
      </c>
      <c r="BD14" s="18">
        <v>610732000</v>
      </c>
      <c r="BE14" s="18">
        <v>650360000</v>
      </c>
      <c r="BF14" s="18">
        <v>706183000</v>
      </c>
      <c r="BG14" s="18">
        <v>731824000</v>
      </c>
      <c r="BH14" s="18">
        <v>671046000</v>
      </c>
      <c r="BI14" s="18">
        <v>813471000</v>
      </c>
      <c r="BJ14" s="18">
        <v>862947000</v>
      </c>
      <c r="BK14" s="18">
        <v>895415000</v>
      </c>
    </row>
    <row r="15" spans="1:63" x14ac:dyDescent="0.35">
      <c r="A15" s="17" t="str">
        <f>A14</f>
        <v>SABB</v>
      </c>
      <c r="B15" s="17" t="s">
        <v>192</v>
      </c>
      <c r="C15" s="17" t="s">
        <v>197</v>
      </c>
      <c r="D15" s="17" t="str">
        <f t="shared" ref="D15:D25" si="3">B15&amp; " " &amp;C15</f>
        <v>Wholesale Net Revenue</v>
      </c>
      <c r="E15" s="17" t="str" cm="1">
        <f t="array" ref="E15">INDEX(SID!$B$24:$E$34, MATCH(A15, SID!$B$24:$B$34, 0), IF(B15="Retail", 3, 4))</f>
        <v>SEG0000703907 Segment</v>
      </c>
      <c r="F15" s="17" t="str">
        <f>VLOOKUP(C15,SID!$B$19:$C$21,2,FALSE)</f>
        <v>CB_IS_NET_REVENUE</v>
      </c>
      <c r="G15" s="17" t="str">
        <f>_xll.BQL(E15, F15 &amp; "(FPT=q, FPR=range(2010Q1, 2023Q3))","showdates=f", "transpose=t","cols=57;rows=1")</f>
        <v>#N/A Connection</v>
      </c>
      <c r="H15" s="17" t="s">
        <v>203</v>
      </c>
      <c r="I15" s="18">
        <v>511213000</v>
      </c>
      <c r="J15" s="18">
        <v>1210215000</v>
      </c>
      <c r="K15" s="18">
        <v>540997000</v>
      </c>
      <c r="L15" s="18">
        <v>514652000</v>
      </c>
      <c r="M15" s="18">
        <v>549661000</v>
      </c>
      <c r="N15" s="18">
        <v>666383000</v>
      </c>
      <c r="O15" s="18">
        <v>602405000</v>
      </c>
      <c r="P15" s="18">
        <v>551922000</v>
      </c>
      <c r="Q15" s="18">
        <v>584900000</v>
      </c>
      <c r="R15" s="18">
        <v>671084000</v>
      </c>
      <c r="S15" s="18">
        <v>639949000</v>
      </c>
      <c r="T15" s="18">
        <v>572919000</v>
      </c>
      <c r="U15" s="18">
        <v>669416000</v>
      </c>
      <c r="V15" s="18">
        <v>721587000</v>
      </c>
      <c r="W15" s="18">
        <v>682965000</v>
      </c>
      <c r="X15" s="18">
        <v>637474000</v>
      </c>
      <c r="Y15" s="18">
        <v>765858000</v>
      </c>
      <c r="Z15" s="18">
        <v>775979000</v>
      </c>
      <c r="AA15" s="18">
        <v>737300000</v>
      </c>
      <c r="AB15" s="18">
        <v>713869000</v>
      </c>
      <c r="AC15" s="18">
        <v>764091000</v>
      </c>
      <c r="AD15" s="18">
        <v>719964000</v>
      </c>
      <c r="AE15" s="18">
        <v>793400000</v>
      </c>
      <c r="AF15" s="18">
        <v>692907000</v>
      </c>
      <c r="AG15" s="18">
        <v>809690000</v>
      </c>
      <c r="AH15" s="18">
        <v>816050000</v>
      </c>
      <c r="AI15" s="18">
        <v>773072000</v>
      </c>
      <c r="AJ15" s="18">
        <v>769263000</v>
      </c>
      <c r="AK15" s="18">
        <v>820933000</v>
      </c>
      <c r="AL15" s="18">
        <v>829402000</v>
      </c>
      <c r="AM15" s="18">
        <v>766409000</v>
      </c>
      <c r="AN15" s="18">
        <v>802811000</v>
      </c>
      <c r="AO15" s="18">
        <v>837169000</v>
      </c>
      <c r="AP15" s="18">
        <v>1089820000</v>
      </c>
      <c r="AQ15" s="18">
        <v>1574425000</v>
      </c>
      <c r="AR15" s="18">
        <v>1146908000</v>
      </c>
      <c r="AS15" s="18">
        <v>974489000</v>
      </c>
      <c r="AT15" s="18">
        <v>1209842000</v>
      </c>
      <c r="AU15" s="18">
        <v>1892242000</v>
      </c>
      <c r="AV15" s="18">
        <v>614944000</v>
      </c>
      <c r="AW15" s="18">
        <v>1161938000</v>
      </c>
      <c r="AX15" s="18">
        <v>1277304000</v>
      </c>
      <c r="AY15" s="18">
        <v>1236651000</v>
      </c>
      <c r="AZ15" s="18">
        <v>869279000</v>
      </c>
      <c r="BA15" s="18">
        <v>864307000</v>
      </c>
      <c r="BB15" s="18">
        <v>872682000</v>
      </c>
      <c r="BC15" s="18">
        <v>806226000</v>
      </c>
      <c r="BD15" s="18">
        <v>674179000</v>
      </c>
      <c r="BE15" s="18">
        <v>903954000</v>
      </c>
      <c r="BF15" s="18">
        <v>1037285000</v>
      </c>
      <c r="BG15" s="18">
        <v>1372844000</v>
      </c>
      <c r="BH15" s="18">
        <v>1406350000</v>
      </c>
      <c r="BI15" s="18">
        <v>1691528000</v>
      </c>
      <c r="BJ15" s="18">
        <v>1653499000</v>
      </c>
      <c r="BK15" s="18">
        <v>1779844000</v>
      </c>
    </row>
    <row r="16" spans="1:63" x14ac:dyDescent="0.35">
      <c r="A16" s="17" t="str">
        <f t="shared" ref="A16:A19" si="4">A15</f>
        <v>SABB</v>
      </c>
      <c r="B16" s="17" t="s">
        <v>193</v>
      </c>
      <c r="C16" s="17" t="s">
        <v>195</v>
      </c>
      <c r="D16" s="17" t="str">
        <f t="shared" si="3"/>
        <v>Retail Assets</v>
      </c>
      <c r="E16" s="17" t="str" cm="1">
        <f t="array" ref="E16">INDEX(SID!$B$24:$E$34, MATCH(A16, SID!$B$24:$B$34, 0), IF(B16="Retail", 3, 4))</f>
        <v>SEG0000703923 Segment</v>
      </c>
      <c r="F16" s="17" t="str">
        <f>VLOOKUP(C16,SID!$B$19:$C$21,2,FALSE)</f>
        <v>BS_TOT_ASSET</v>
      </c>
      <c r="G16" s="17" t="str">
        <f>_xll.BQL(E16, F16 &amp; "(FPT=q, FPR=range(2010Q1, 2023Q3))","showdates=f", "transpose=t","cols=57;rows=1")</f>
        <v>#N/A Connection</v>
      </c>
      <c r="H16" s="17" t="s">
        <v>208</v>
      </c>
      <c r="I16" s="18">
        <v>20971050000</v>
      </c>
      <c r="J16" s="18">
        <v>20551377000</v>
      </c>
      <c r="K16" s="18">
        <v>20859595000</v>
      </c>
      <c r="L16" s="18">
        <v>20513312000</v>
      </c>
      <c r="M16" s="18">
        <v>21533261000</v>
      </c>
      <c r="N16" s="18">
        <v>20913495000</v>
      </c>
      <c r="O16" s="18">
        <v>20825587000</v>
      </c>
      <c r="P16" s="18">
        <v>21521146000</v>
      </c>
      <c r="Q16" s="18">
        <v>23136135000</v>
      </c>
      <c r="R16" s="18">
        <v>24151117000</v>
      </c>
      <c r="S16" s="18">
        <v>25267014000</v>
      </c>
      <c r="T16" s="18">
        <v>26571637000</v>
      </c>
      <c r="U16" s="18">
        <v>30089284000</v>
      </c>
      <c r="V16" s="18">
        <v>31440783000</v>
      </c>
      <c r="W16" s="18">
        <v>33315494000</v>
      </c>
      <c r="X16" s="18">
        <v>33585039000</v>
      </c>
      <c r="Y16" s="18">
        <v>34030270000</v>
      </c>
      <c r="Z16" s="18">
        <v>34963642000</v>
      </c>
      <c r="AA16" s="18">
        <v>36651847000</v>
      </c>
      <c r="AB16" s="18">
        <v>35455551000</v>
      </c>
      <c r="AC16" s="18">
        <v>35696143000</v>
      </c>
      <c r="AD16" s="18">
        <v>34803424000</v>
      </c>
      <c r="AE16" s="18">
        <v>35492461000</v>
      </c>
      <c r="AF16" s="18">
        <v>33000077000</v>
      </c>
      <c r="AG16" s="18">
        <v>34140875000</v>
      </c>
      <c r="AH16" s="18">
        <v>34346189000</v>
      </c>
      <c r="AI16" s="18">
        <v>33456264000</v>
      </c>
      <c r="AJ16" s="18">
        <v>31557936000</v>
      </c>
      <c r="AK16" s="18">
        <v>30698395000</v>
      </c>
      <c r="AL16" s="18">
        <v>29958973000</v>
      </c>
      <c r="AM16" s="18">
        <v>28850037000</v>
      </c>
      <c r="AN16" s="18">
        <v>27728040000</v>
      </c>
      <c r="AO16" s="18">
        <v>26499321000</v>
      </c>
      <c r="AP16" s="18">
        <v>27002741000</v>
      </c>
      <c r="AQ16" s="18">
        <v>26342599000</v>
      </c>
      <c r="AR16" s="18">
        <v>25890110000</v>
      </c>
      <c r="AS16" s="18">
        <v>26093705000</v>
      </c>
      <c r="AT16" s="18">
        <v>46216772000</v>
      </c>
      <c r="AU16" s="18">
        <v>47793226000</v>
      </c>
      <c r="AV16" s="18">
        <v>48153527000</v>
      </c>
      <c r="AW16" s="18">
        <v>47202478000</v>
      </c>
      <c r="AX16" s="18">
        <v>46418404000</v>
      </c>
      <c r="AY16" s="18">
        <v>46542050000</v>
      </c>
      <c r="AZ16" s="18">
        <v>46051535000</v>
      </c>
      <c r="BA16" s="18">
        <v>46319414000</v>
      </c>
      <c r="BB16" s="18">
        <v>47201412000</v>
      </c>
      <c r="BC16" s="18">
        <v>48114855000</v>
      </c>
      <c r="BD16" s="18">
        <v>49389856000</v>
      </c>
      <c r="BE16" s="18">
        <v>52378148000</v>
      </c>
      <c r="BF16" s="18">
        <v>53404823000</v>
      </c>
      <c r="BG16" s="18">
        <v>54314834000</v>
      </c>
      <c r="BH16" s="18">
        <v>54775263000</v>
      </c>
      <c r="BI16" s="18">
        <v>56282205000</v>
      </c>
      <c r="BJ16" s="18">
        <v>57598061000</v>
      </c>
      <c r="BK16" s="18">
        <v>59642068000</v>
      </c>
    </row>
    <row r="17" spans="1:63" x14ac:dyDescent="0.35">
      <c r="A17" s="17" t="str">
        <f t="shared" si="4"/>
        <v>SABB</v>
      </c>
      <c r="B17" s="17" t="s">
        <v>192</v>
      </c>
      <c r="C17" s="17" t="s">
        <v>195</v>
      </c>
      <c r="D17" s="17" t="str">
        <f t="shared" si="3"/>
        <v>Wholesale Assets</v>
      </c>
      <c r="E17" s="17" t="str" cm="1">
        <f t="array" ref="E17">INDEX(SID!$B$24:$E$34, MATCH(A17, SID!$B$24:$B$34, 0), IF(B17="Retail", 3, 4))</f>
        <v>SEG0000703907 Segment</v>
      </c>
      <c r="F17" s="17" t="str">
        <f>VLOOKUP(C17,SID!$B$19:$C$21,2,FALSE)</f>
        <v>BS_TOT_ASSET</v>
      </c>
      <c r="G17" s="17" t="str">
        <f>_xll.BQL(E17, F17 &amp; "(FPT=q, FPR=range(2010Q1, 2023Q3))","showdates=f", "transpose=t","cols=57;rows=1")</f>
        <v>#N/A Connection</v>
      </c>
      <c r="H17" s="17" t="s">
        <v>208</v>
      </c>
      <c r="I17" s="18">
        <v>56714272000</v>
      </c>
      <c r="J17" s="18">
        <v>56236401000</v>
      </c>
      <c r="K17" s="18">
        <v>56056031000</v>
      </c>
      <c r="L17" s="18">
        <v>55952908000</v>
      </c>
      <c r="M17" s="18">
        <v>57170396000</v>
      </c>
      <c r="N17" s="18">
        <v>60816301000</v>
      </c>
      <c r="O17" s="18">
        <v>63376230000</v>
      </c>
      <c r="P17" s="18">
        <v>65234092000</v>
      </c>
      <c r="Q17" s="18">
        <v>70024363000</v>
      </c>
      <c r="R17" s="18">
        <v>72413893000</v>
      </c>
      <c r="S17" s="18">
        <v>74622085000</v>
      </c>
      <c r="T17" s="18">
        <v>71828318000</v>
      </c>
      <c r="U17" s="18">
        <v>74430995000</v>
      </c>
      <c r="V17" s="18">
        <v>77816196000</v>
      </c>
      <c r="W17" s="18">
        <v>78863533000</v>
      </c>
      <c r="X17" s="18">
        <v>76688800000</v>
      </c>
      <c r="Y17" s="18">
        <v>80242526000</v>
      </c>
      <c r="Z17" s="18">
        <v>81820427000</v>
      </c>
      <c r="AA17" s="18">
        <v>84990272000</v>
      </c>
      <c r="AB17" s="18">
        <v>84313335000</v>
      </c>
      <c r="AC17" s="18">
        <v>89370786000</v>
      </c>
      <c r="AD17" s="18">
        <v>96720835000</v>
      </c>
      <c r="AE17" s="18">
        <v>98429488000</v>
      </c>
      <c r="AF17" s="18">
        <v>96850258000</v>
      </c>
      <c r="AG17" s="18">
        <v>100813308000</v>
      </c>
      <c r="AH17" s="18">
        <v>101567140000</v>
      </c>
      <c r="AI17" s="18">
        <v>96859241000</v>
      </c>
      <c r="AJ17" s="18">
        <v>92352010000</v>
      </c>
      <c r="AK17" s="18">
        <v>92693849000</v>
      </c>
      <c r="AL17" s="18">
        <v>92193996000</v>
      </c>
      <c r="AM17" s="18">
        <v>90885386000</v>
      </c>
      <c r="AN17" s="18">
        <v>92111925000</v>
      </c>
      <c r="AO17" s="18">
        <v>92903712000</v>
      </c>
      <c r="AP17" s="18">
        <v>89477479000</v>
      </c>
      <c r="AQ17" s="18">
        <v>88802507000</v>
      </c>
      <c r="AR17" s="18">
        <v>87743771000</v>
      </c>
      <c r="AS17" s="18">
        <v>88066697000</v>
      </c>
      <c r="AT17" s="18">
        <v>128977250000</v>
      </c>
      <c r="AU17" s="18">
        <v>125386558000</v>
      </c>
      <c r="AV17" s="18">
        <v>126387847000</v>
      </c>
      <c r="AW17" s="18">
        <v>130327191000</v>
      </c>
      <c r="AX17" s="18">
        <v>121811928000</v>
      </c>
      <c r="AY17" s="18">
        <v>119423086000</v>
      </c>
      <c r="AZ17" s="18">
        <v>121743337000</v>
      </c>
      <c r="BA17" s="18">
        <v>124741412000</v>
      </c>
      <c r="BB17" s="18">
        <v>127657615000</v>
      </c>
      <c r="BC17" s="18">
        <v>128939628000</v>
      </c>
      <c r="BD17" s="18">
        <v>131346804000</v>
      </c>
      <c r="BE17" s="18">
        <v>137005865000</v>
      </c>
      <c r="BF17" s="18">
        <v>135811530000</v>
      </c>
      <c r="BG17" s="18">
        <v>141073420000</v>
      </c>
      <c r="BH17" s="18">
        <v>139458637000</v>
      </c>
      <c r="BI17" s="18">
        <v>145415908000</v>
      </c>
      <c r="BJ17" s="18">
        <v>152941734000</v>
      </c>
      <c r="BK17" s="18">
        <v>162921367000</v>
      </c>
    </row>
    <row r="18" spans="1:63" x14ac:dyDescent="0.35">
      <c r="A18" s="17" t="str">
        <f t="shared" si="4"/>
        <v>SABB</v>
      </c>
      <c r="B18" s="17" t="s">
        <v>193</v>
      </c>
      <c r="C18" s="17" t="s">
        <v>194</v>
      </c>
      <c r="D18" s="17" t="str">
        <f t="shared" si="3"/>
        <v xml:space="preserve">Retail Liabilities </v>
      </c>
      <c r="E18" s="17" t="str" cm="1">
        <f t="array" ref="E18">INDEX(SID!$B$24:$E$34, MATCH(A18, SID!$B$24:$B$34, 0), IF(B18="Retail", 3, 4))</f>
        <v>SEG0000703923 Segment</v>
      </c>
      <c r="F18" s="17" t="str">
        <f>VLOOKUP(C18,SID!$B$19:$C$21,2,FALSE)</f>
        <v>BS_TOT_LIAB2</v>
      </c>
      <c r="G18" s="17" t="str">
        <f>_xll.BQL(E18, F18 &amp; "(FPT=q, FPR=range(2010Q1, 2023Q3))","showdates=f", "transpose=t","cols=57;rows=1")</f>
        <v>#N/A Connection</v>
      </c>
      <c r="H18" s="17" t="s">
        <v>198</v>
      </c>
      <c r="I18" s="18">
        <v>37423159000</v>
      </c>
      <c r="J18" s="18">
        <v>37082213000</v>
      </c>
      <c r="K18" s="18">
        <v>36656615000</v>
      </c>
      <c r="L18" s="18">
        <v>37459293000</v>
      </c>
      <c r="M18" s="18">
        <v>41822839000</v>
      </c>
      <c r="N18" s="18">
        <v>41792525000</v>
      </c>
      <c r="O18" s="18">
        <v>41099739000</v>
      </c>
      <c r="P18" s="18">
        <v>41418513000</v>
      </c>
      <c r="Q18" s="18">
        <v>44932538000</v>
      </c>
      <c r="R18" s="18">
        <v>45550767000</v>
      </c>
      <c r="S18" s="18">
        <v>46964246000</v>
      </c>
      <c r="T18" s="18">
        <v>49314859000</v>
      </c>
      <c r="U18" s="18">
        <v>54488786000</v>
      </c>
      <c r="V18" s="18">
        <v>52088402000</v>
      </c>
      <c r="W18" s="18">
        <v>54796229000</v>
      </c>
      <c r="X18" s="18">
        <v>57072930000</v>
      </c>
      <c r="Y18" s="18">
        <v>57870156000</v>
      </c>
      <c r="Z18" s="18">
        <v>57848678000</v>
      </c>
      <c r="AA18" s="18">
        <v>55862654000</v>
      </c>
      <c r="AB18" s="18">
        <v>57653291000</v>
      </c>
      <c r="AC18" s="18">
        <v>63285013000</v>
      </c>
      <c r="AD18" s="18">
        <v>64266153000</v>
      </c>
      <c r="AE18" s="18">
        <v>64095002000</v>
      </c>
      <c r="AF18" s="18">
        <v>61345170000</v>
      </c>
      <c r="AG18" s="18">
        <v>62783627000</v>
      </c>
      <c r="AH18" s="18">
        <v>61810423000</v>
      </c>
      <c r="AI18" s="18">
        <v>66990288000</v>
      </c>
      <c r="AJ18" s="18">
        <v>62549688000</v>
      </c>
      <c r="AK18" s="18">
        <v>61803342000</v>
      </c>
      <c r="AL18" s="18">
        <v>60969568000</v>
      </c>
      <c r="AM18" s="18">
        <v>59411328000</v>
      </c>
      <c r="AN18" s="18">
        <v>58902458000</v>
      </c>
      <c r="AO18" s="18">
        <v>61736719000</v>
      </c>
      <c r="AP18" s="18">
        <v>59405233000</v>
      </c>
      <c r="AQ18" s="18">
        <v>58088569000</v>
      </c>
      <c r="AR18" s="18">
        <v>59238230000</v>
      </c>
      <c r="AS18" s="18">
        <v>59892189000</v>
      </c>
      <c r="AT18" s="18">
        <v>91874621000</v>
      </c>
      <c r="AU18" s="18">
        <v>90684035000</v>
      </c>
      <c r="AV18" s="18">
        <v>89260791000</v>
      </c>
      <c r="AW18" s="18">
        <v>84614427000</v>
      </c>
      <c r="AX18" s="18">
        <v>83225847000</v>
      </c>
      <c r="AY18" s="18">
        <v>82836736000</v>
      </c>
      <c r="AZ18" s="18">
        <v>84419941000</v>
      </c>
      <c r="BA18" s="18">
        <v>82401977000</v>
      </c>
      <c r="BB18" s="18">
        <v>82430763000</v>
      </c>
      <c r="BC18" s="18">
        <v>80612165000</v>
      </c>
      <c r="BD18" s="18">
        <v>81840357000</v>
      </c>
      <c r="BE18" s="18">
        <v>80480894000</v>
      </c>
      <c r="BF18" s="18">
        <v>79207372000</v>
      </c>
      <c r="BG18" s="18">
        <v>78366380000</v>
      </c>
      <c r="BH18" s="18">
        <v>75467137000</v>
      </c>
      <c r="BI18" s="18">
        <v>79402162000</v>
      </c>
      <c r="BJ18" s="18">
        <v>81801424000</v>
      </c>
      <c r="BK18" s="18">
        <v>80904927000</v>
      </c>
    </row>
    <row r="19" spans="1:63" x14ac:dyDescent="0.35">
      <c r="A19" s="19" t="str">
        <f t="shared" si="4"/>
        <v>SABB</v>
      </c>
      <c r="B19" s="19" t="s">
        <v>192</v>
      </c>
      <c r="C19" s="19" t="s">
        <v>194</v>
      </c>
      <c r="D19" s="19" t="str">
        <f t="shared" si="3"/>
        <v xml:space="preserve">Wholesale Liabilities </v>
      </c>
      <c r="E19" s="19" t="str" cm="1">
        <f t="array" ref="E19">INDEX(SID!$B$24:$E$34, MATCH(A19, SID!$B$24:$B$34, 0), IF(B19="Retail", 3, 4))</f>
        <v>SEG0000703907 Segment</v>
      </c>
      <c r="F19" s="19" t="str">
        <f>VLOOKUP(C19,SID!$B$19:$C$21,2,FALSE)</f>
        <v>BS_TOT_LIAB2</v>
      </c>
      <c r="G19" s="19" t="str">
        <f>_xll.BQL(E19, F19 &amp; "(FPT=q, FPR=range(2010Q1, 2023Q3))","showdates=f", "transpose=t","cols=57;rows=1")</f>
        <v>#N/A Connection</v>
      </c>
      <c r="H19" s="19" t="s">
        <v>198</v>
      </c>
      <c r="I19" s="20">
        <v>38490514000</v>
      </c>
      <c r="J19" s="20">
        <v>40294476000</v>
      </c>
      <c r="K19" s="20">
        <v>37531679000</v>
      </c>
      <c r="L19" s="20">
        <v>47781713000</v>
      </c>
      <c r="M19" s="20">
        <v>42359821000</v>
      </c>
      <c r="N19" s="20">
        <v>46911127000</v>
      </c>
      <c r="O19" s="20">
        <v>47541826000</v>
      </c>
      <c r="P19" s="20">
        <v>53261190000</v>
      </c>
      <c r="Q19" s="20">
        <v>57067341000</v>
      </c>
      <c r="R19" s="20">
        <v>60377505000</v>
      </c>
      <c r="S19" s="20">
        <v>59251428000</v>
      </c>
      <c r="T19" s="20">
        <v>60843828000</v>
      </c>
      <c r="U19" s="20">
        <v>60778494000</v>
      </c>
      <c r="V19" s="20">
        <v>66166118000</v>
      </c>
      <c r="W19" s="20">
        <v>65902692000</v>
      </c>
      <c r="X19" s="20">
        <v>70046474000</v>
      </c>
      <c r="Y19" s="20">
        <v>71537492000</v>
      </c>
      <c r="Z19" s="20">
        <v>70763189000</v>
      </c>
      <c r="AA19" s="20">
        <v>81020209000</v>
      </c>
      <c r="AB19" s="20">
        <v>80471238000</v>
      </c>
      <c r="AC19" s="20">
        <v>77573504000</v>
      </c>
      <c r="AD19" s="20">
        <v>75049863000</v>
      </c>
      <c r="AE19" s="20">
        <v>80407490000</v>
      </c>
      <c r="AF19" s="20">
        <v>75311894000</v>
      </c>
      <c r="AG19" s="20">
        <v>78221397000</v>
      </c>
      <c r="AH19" s="20">
        <v>76767169000</v>
      </c>
      <c r="AI19" s="20">
        <v>65168553000</v>
      </c>
      <c r="AJ19" s="20">
        <v>69843491000</v>
      </c>
      <c r="AK19" s="20">
        <v>70514902000</v>
      </c>
      <c r="AL19" s="20">
        <v>69858951000</v>
      </c>
      <c r="AM19" s="20">
        <v>69655584000</v>
      </c>
      <c r="AN19" s="20">
        <v>73940989000</v>
      </c>
      <c r="AO19" s="20">
        <v>70805890000</v>
      </c>
      <c r="AP19" s="20">
        <v>71444976000</v>
      </c>
      <c r="AQ19" s="20">
        <v>68650820000</v>
      </c>
      <c r="AR19" s="20">
        <v>67606923000</v>
      </c>
      <c r="AS19" s="20">
        <v>67404846000</v>
      </c>
      <c r="AT19" s="20">
        <v>107528876000</v>
      </c>
      <c r="AU19" s="20">
        <v>95634485000</v>
      </c>
      <c r="AV19" s="20">
        <v>106703602000</v>
      </c>
      <c r="AW19" s="20">
        <v>106583388000</v>
      </c>
      <c r="AX19" s="20">
        <v>111506147000</v>
      </c>
      <c r="AY19" s="20">
        <v>104024356000</v>
      </c>
      <c r="AZ19" s="20">
        <v>105671181000</v>
      </c>
      <c r="BA19" s="20">
        <v>100284359000</v>
      </c>
      <c r="BB19" s="20">
        <v>106102208000</v>
      </c>
      <c r="BC19" s="20">
        <v>103261365000</v>
      </c>
      <c r="BD19" s="20">
        <v>110847436000</v>
      </c>
      <c r="BE19" s="20">
        <v>116945273000</v>
      </c>
      <c r="BF19" s="20">
        <v>130512253000</v>
      </c>
      <c r="BG19" s="20">
        <v>123507955000</v>
      </c>
      <c r="BH19" s="20">
        <v>136274783000</v>
      </c>
      <c r="BI19" s="20">
        <v>157049518000</v>
      </c>
      <c r="BJ19" s="20">
        <v>140113749000</v>
      </c>
      <c r="BK19" s="20">
        <v>145536495000</v>
      </c>
    </row>
    <row r="20" spans="1:63" x14ac:dyDescent="0.35">
      <c r="A20" s="9" t="s">
        <v>18</v>
      </c>
      <c r="B20" s="9" t="s">
        <v>193</v>
      </c>
      <c r="C20" s="9" t="s">
        <v>197</v>
      </c>
      <c r="D20" s="9" t="str">
        <f t="shared" si="3"/>
        <v>Retail Net Revenue</v>
      </c>
      <c r="E20" s="9" t="str" cm="1">
        <f t="array" ref="E20">INDEX(SID!$B$24:$E$34, MATCH(A20, SID!$B$24:$B$34, 0), IF(B20="Retail", 3, 4))</f>
        <v>SEG0000712491 Segment</v>
      </c>
      <c r="F20" s="9" t="str">
        <f>VLOOKUP(C20,SID!$B$19:$C$21,2,FALSE)</f>
        <v>CB_IS_NET_REVENUE</v>
      </c>
      <c r="G20" s="9" t="str">
        <f>_xll.BQL(E20, F20 &amp; "(FPT=q, FPR=range(2010Q1, 2023Q3))","showdates=f", "transpose=t","cols=57;rows=1")</f>
        <v>#N/A Connection</v>
      </c>
      <c r="H20" s="9" t="s">
        <v>203</v>
      </c>
      <c r="I20" s="21">
        <v>396763000</v>
      </c>
      <c r="J20" s="21">
        <v>441752000</v>
      </c>
      <c r="K20" s="21">
        <v>435431000</v>
      </c>
      <c r="L20" s="21">
        <v>381729000</v>
      </c>
      <c r="M20" s="21">
        <v>454295000</v>
      </c>
      <c r="N20" s="21">
        <v>523036000</v>
      </c>
      <c r="O20" s="21">
        <v>458747000</v>
      </c>
      <c r="P20" s="21">
        <v>494128000</v>
      </c>
      <c r="Q20" s="21">
        <v>509009000</v>
      </c>
      <c r="R20" s="21">
        <v>531608000</v>
      </c>
      <c r="S20" s="21">
        <v>448934000</v>
      </c>
      <c r="T20" s="21">
        <v>517091000</v>
      </c>
      <c r="U20" s="21">
        <v>526069000</v>
      </c>
      <c r="V20" s="21">
        <v>629019000</v>
      </c>
      <c r="W20" s="21">
        <v>604783000</v>
      </c>
      <c r="X20" s="21">
        <v>613483000</v>
      </c>
      <c r="Y20" s="21">
        <v>587961000</v>
      </c>
      <c r="Z20" s="21">
        <v>681845000</v>
      </c>
      <c r="AA20" s="21">
        <v>615025000</v>
      </c>
      <c r="AB20" s="21">
        <v>617229000</v>
      </c>
      <c r="AC20" s="21">
        <v>652580000</v>
      </c>
      <c r="AD20" s="21">
        <v>638165000</v>
      </c>
      <c r="AE20" s="21">
        <v>626115000</v>
      </c>
      <c r="AF20" s="21">
        <v>815755000</v>
      </c>
      <c r="AG20" s="21">
        <v>646822000</v>
      </c>
      <c r="AH20" s="21">
        <v>645572000</v>
      </c>
      <c r="AI20" s="21">
        <v>539232000</v>
      </c>
      <c r="AJ20" s="21">
        <v>510398000</v>
      </c>
      <c r="AK20" s="21">
        <v>651854000</v>
      </c>
      <c r="AL20" s="21">
        <v>648548000</v>
      </c>
      <c r="AM20" s="21">
        <v>679779000</v>
      </c>
      <c r="AN20" s="21">
        <v>627442000</v>
      </c>
      <c r="AO20" s="21">
        <v>714542000</v>
      </c>
      <c r="AP20" s="21">
        <v>720239000</v>
      </c>
      <c r="AQ20" s="21">
        <v>741354000</v>
      </c>
      <c r="AR20" s="21">
        <v>1021257000</v>
      </c>
      <c r="AS20" s="21">
        <v>844894000</v>
      </c>
      <c r="AT20" s="21">
        <v>855010000</v>
      </c>
      <c r="AU20" s="21">
        <v>955776000</v>
      </c>
      <c r="AV20" s="21">
        <v>1302172000</v>
      </c>
      <c r="AW20" s="21">
        <v>963532000</v>
      </c>
      <c r="AX20" s="21">
        <v>869099000</v>
      </c>
      <c r="AY20" s="21">
        <v>960398000</v>
      </c>
      <c r="AZ20" s="21">
        <v>951515000</v>
      </c>
      <c r="BA20" s="21">
        <v>922738000</v>
      </c>
      <c r="BB20" s="21">
        <v>980142000</v>
      </c>
      <c r="BC20" s="21">
        <v>962251000</v>
      </c>
      <c r="BD20" s="21">
        <v>886382000</v>
      </c>
      <c r="BE20" s="21">
        <v>1010366000</v>
      </c>
      <c r="BF20" s="21">
        <v>1104941000</v>
      </c>
      <c r="BG20" s="21">
        <v>973305000</v>
      </c>
      <c r="BH20" s="21">
        <v>908267000</v>
      </c>
      <c r="BI20" s="21">
        <v>986973000</v>
      </c>
      <c r="BJ20" s="21">
        <v>887199000</v>
      </c>
      <c r="BK20" s="21">
        <v>1249111000</v>
      </c>
    </row>
    <row r="21" spans="1:63" x14ac:dyDescent="0.35">
      <c r="A21" s="9" t="str">
        <f>A20</f>
        <v>Riyad</v>
      </c>
      <c r="B21" s="9" t="s">
        <v>192</v>
      </c>
      <c r="C21" s="9" t="s">
        <v>197</v>
      </c>
      <c r="D21" s="9" t="str">
        <f t="shared" si="3"/>
        <v>Wholesale Net Revenue</v>
      </c>
      <c r="E21" s="9" t="str" cm="1">
        <f t="array" ref="E21">INDEX(SID!$B$24:$E$34, MATCH(A21, SID!$B$24:$B$34, 0), IF(B21="Retail", 3, 4))</f>
        <v>SEG0000712471 Segment</v>
      </c>
      <c r="F21" s="9" t="str">
        <f>VLOOKUP(C21,SID!$B$19:$C$21,2,FALSE)</f>
        <v>CB_IS_NET_REVENUE</v>
      </c>
      <c r="G21" s="9" t="str">
        <f>_xll.BQL(E21, F21 &amp; "(FPT=q, FPR=range(2010Q1, 2023Q3))","showdates=f", "transpose=t","cols=57;rows=1")</f>
        <v>#N/A Connection</v>
      </c>
      <c r="H21" s="9" t="s">
        <v>203</v>
      </c>
      <c r="I21" s="21">
        <v>645794000</v>
      </c>
      <c r="J21" s="21">
        <v>596253000</v>
      </c>
      <c r="K21" s="21">
        <v>576975000</v>
      </c>
      <c r="L21" s="21">
        <v>629942000</v>
      </c>
      <c r="M21" s="21">
        <v>666582000</v>
      </c>
      <c r="N21" s="21">
        <v>727910000</v>
      </c>
      <c r="O21" s="21">
        <v>702722000</v>
      </c>
      <c r="P21" s="21">
        <v>782083000</v>
      </c>
      <c r="Q21" s="21">
        <v>679042000</v>
      </c>
      <c r="R21" s="21">
        <v>762630000</v>
      </c>
      <c r="S21" s="21">
        <v>775242000</v>
      </c>
      <c r="T21" s="21">
        <v>726823000</v>
      </c>
      <c r="U21" s="21">
        <v>742935000</v>
      </c>
      <c r="V21" s="21">
        <v>832838000</v>
      </c>
      <c r="W21" s="21">
        <v>791256000</v>
      </c>
      <c r="X21" s="21">
        <v>845076000</v>
      </c>
      <c r="Y21" s="21">
        <v>923478000</v>
      </c>
      <c r="Z21" s="21">
        <v>889635000</v>
      </c>
      <c r="AA21" s="21">
        <v>858086000</v>
      </c>
      <c r="AB21" s="21">
        <v>950364000</v>
      </c>
      <c r="AC21" s="21">
        <v>939862000</v>
      </c>
      <c r="AD21" s="21">
        <v>907123000</v>
      </c>
      <c r="AE21" s="21">
        <v>798674000</v>
      </c>
      <c r="AF21" s="21">
        <v>722942000</v>
      </c>
      <c r="AG21" s="21">
        <v>784821000</v>
      </c>
      <c r="AH21" s="21">
        <v>689057000</v>
      </c>
      <c r="AI21" s="21">
        <v>730293000</v>
      </c>
      <c r="AJ21" s="21">
        <v>588702000</v>
      </c>
      <c r="AK21" s="21">
        <v>841426000</v>
      </c>
      <c r="AL21" s="21">
        <v>888492000</v>
      </c>
      <c r="AM21" s="21">
        <v>895842000</v>
      </c>
      <c r="AN21" s="21">
        <v>855294000</v>
      </c>
      <c r="AO21" s="21">
        <v>820765000</v>
      </c>
      <c r="AP21" s="21">
        <v>860741000</v>
      </c>
      <c r="AQ21" s="21">
        <v>896033000</v>
      </c>
      <c r="AR21" s="21">
        <v>998504000</v>
      </c>
      <c r="AS21" s="21">
        <v>1104732000</v>
      </c>
      <c r="AT21" s="21">
        <v>983258000</v>
      </c>
      <c r="AU21" s="21">
        <v>1006518000</v>
      </c>
      <c r="AV21" s="21">
        <v>1024003000</v>
      </c>
      <c r="AW21" s="21">
        <v>1081775000</v>
      </c>
      <c r="AX21" s="21">
        <v>1052284000</v>
      </c>
      <c r="AY21" s="21">
        <v>1162452000</v>
      </c>
      <c r="AZ21" s="21">
        <v>1005070000</v>
      </c>
      <c r="BA21" s="21">
        <v>1104707000</v>
      </c>
      <c r="BB21" s="21">
        <v>1143553000</v>
      </c>
      <c r="BC21" s="21">
        <v>924496000</v>
      </c>
      <c r="BD21" s="21">
        <v>1134496000</v>
      </c>
      <c r="BE21" s="21">
        <v>1182291000</v>
      </c>
      <c r="BF21" s="21">
        <v>1368064000</v>
      </c>
      <c r="BG21" s="21">
        <v>1568542000</v>
      </c>
      <c r="BH21" s="21">
        <v>1515199000</v>
      </c>
      <c r="BI21" s="21">
        <v>1642972000</v>
      </c>
      <c r="BJ21" s="21">
        <v>1624933000</v>
      </c>
      <c r="BK21" s="21">
        <v>3042559000</v>
      </c>
    </row>
    <row r="22" spans="1:63" x14ac:dyDescent="0.35">
      <c r="A22" s="9" t="str">
        <f t="shared" ref="A22:A25" si="5">A21</f>
        <v>Riyad</v>
      </c>
      <c r="B22" s="9" t="s">
        <v>193</v>
      </c>
      <c r="C22" s="9" t="s">
        <v>195</v>
      </c>
      <c r="D22" s="9" t="str">
        <f t="shared" si="3"/>
        <v>Retail Assets</v>
      </c>
      <c r="E22" s="9" t="str" cm="1">
        <f t="array" ref="E22">INDEX(SID!$B$24:$E$34, MATCH(A22, SID!$B$24:$B$34, 0), IF(B22="Retail", 3, 4))</f>
        <v>SEG0000712491 Segment</v>
      </c>
      <c r="F22" s="9" t="str">
        <f>VLOOKUP(C22,SID!$B$19:$C$21,2,FALSE)</f>
        <v>BS_TOT_ASSET</v>
      </c>
      <c r="G22" s="9" t="str">
        <f>_xll.BQL(E22, F22 &amp; "(FPT=q, FPR=range(2010Q1, 2023Q3))","showdates=f", "transpose=t","cols=57;rows=1")</f>
        <v>#N/A Connection</v>
      </c>
      <c r="H22" s="9" t="s">
        <v>208</v>
      </c>
      <c r="I22" s="21">
        <v>19061066000</v>
      </c>
      <c r="J22" s="21">
        <v>20350582000</v>
      </c>
      <c r="K22" s="21">
        <v>21090993000</v>
      </c>
      <c r="L22" s="21">
        <v>21877126000</v>
      </c>
      <c r="M22" s="21">
        <v>22702996000</v>
      </c>
      <c r="N22" s="21">
        <v>23958405000</v>
      </c>
      <c r="O22" s="21">
        <v>25428410000</v>
      </c>
      <c r="P22" s="21">
        <v>26678641000</v>
      </c>
      <c r="Q22" s="21">
        <v>28253842000</v>
      </c>
      <c r="R22" s="21">
        <v>29907839000</v>
      </c>
      <c r="S22" s="21">
        <v>30777421000</v>
      </c>
      <c r="T22" s="21">
        <v>31972505000</v>
      </c>
      <c r="U22" s="21">
        <v>32451519000</v>
      </c>
      <c r="V22" s="21">
        <v>33695169000</v>
      </c>
      <c r="W22" s="21">
        <v>34423485000</v>
      </c>
      <c r="X22" s="21">
        <v>34852809000</v>
      </c>
      <c r="Y22" s="21">
        <v>37444524000</v>
      </c>
      <c r="Z22" s="21">
        <v>39739708000</v>
      </c>
      <c r="AA22" s="21">
        <v>41057412000</v>
      </c>
      <c r="AB22" s="21">
        <v>41995034000</v>
      </c>
      <c r="AC22" s="21">
        <v>40184610000</v>
      </c>
      <c r="AD22" s="21">
        <v>41454934000</v>
      </c>
      <c r="AE22" s="21">
        <v>41143539000</v>
      </c>
      <c r="AF22" s="21">
        <v>39686188000</v>
      </c>
      <c r="AG22" s="21">
        <v>39842495000</v>
      </c>
      <c r="AH22" s="21">
        <v>44650812000</v>
      </c>
      <c r="AI22" s="21">
        <v>39102179000</v>
      </c>
      <c r="AJ22" s="21">
        <v>44895922000</v>
      </c>
      <c r="AK22" s="21">
        <v>49744023000</v>
      </c>
      <c r="AL22" s="21">
        <v>50572683000</v>
      </c>
      <c r="AM22" s="21">
        <v>51671663000</v>
      </c>
      <c r="AN22" s="21">
        <v>49248483000</v>
      </c>
      <c r="AO22" s="21">
        <v>54583083000</v>
      </c>
      <c r="AP22" s="21">
        <v>54442768000</v>
      </c>
      <c r="AQ22" s="21">
        <v>54729146000</v>
      </c>
      <c r="AR22" s="21">
        <v>56293608000</v>
      </c>
      <c r="AS22" s="21">
        <v>57417147000</v>
      </c>
      <c r="AT22" s="21">
        <v>62363660000</v>
      </c>
      <c r="AU22" s="21">
        <v>65385072000</v>
      </c>
      <c r="AV22" s="21">
        <v>71292636000</v>
      </c>
      <c r="AW22" s="21">
        <v>72376738000</v>
      </c>
      <c r="AX22" s="21">
        <v>74012452000</v>
      </c>
      <c r="AY22" s="21">
        <v>75643921000</v>
      </c>
      <c r="AZ22" s="21">
        <v>77494745000</v>
      </c>
      <c r="BA22" s="21">
        <v>79021505000</v>
      </c>
      <c r="BB22" s="21">
        <v>82117240000</v>
      </c>
      <c r="BC22" s="21">
        <v>85750568000</v>
      </c>
      <c r="BD22" s="21">
        <v>91223134000</v>
      </c>
      <c r="BE22" s="21">
        <v>94486861000</v>
      </c>
      <c r="BF22" s="21">
        <v>98158430000</v>
      </c>
      <c r="BG22" s="21">
        <v>99321840000</v>
      </c>
      <c r="BH22" s="21">
        <v>101042509000</v>
      </c>
      <c r="BI22" s="21">
        <v>103720638000</v>
      </c>
      <c r="BJ22" s="21">
        <v>108009918000</v>
      </c>
      <c r="BK22" s="21">
        <v>109353313000</v>
      </c>
    </row>
    <row r="23" spans="1:63" x14ac:dyDescent="0.35">
      <c r="A23" s="9" t="str">
        <f t="shared" si="5"/>
        <v>Riyad</v>
      </c>
      <c r="B23" s="9" t="s">
        <v>192</v>
      </c>
      <c r="C23" s="9" t="s">
        <v>195</v>
      </c>
      <c r="D23" s="9" t="str">
        <f t="shared" si="3"/>
        <v>Wholesale Assets</v>
      </c>
      <c r="E23" s="9" t="str" cm="1">
        <f t="array" ref="E23">INDEX(SID!$B$24:$E$34, MATCH(A23, SID!$B$24:$B$34, 0), IF(B23="Retail", 3, 4))</f>
        <v>SEG0000712471 Segment</v>
      </c>
      <c r="F23" s="9" t="str">
        <f>VLOOKUP(C23,SID!$B$19:$C$21,2,FALSE)</f>
        <v>BS_TOT_ASSET</v>
      </c>
      <c r="G23" s="9" t="str">
        <f>_xll.BQL(E23, F23 &amp; "(FPT=q, FPR=range(2010Q1, 2023Q3))","showdates=f", "transpose=t","cols=57;rows=1")</f>
        <v>#N/A Connection</v>
      </c>
      <c r="H23" s="9" t="s">
        <v>208</v>
      </c>
      <c r="I23" s="21">
        <v>88196754000</v>
      </c>
      <c r="J23" s="21">
        <v>86466720000</v>
      </c>
      <c r="K23" s="21">
        <v>86027080000</v>
      </c>
      <c r="L23" s="21">
        <v>86364273000</v>
      </c>
      <c r="M23" s="21">
        <v>87789178000</v>
      </c>
      <c r="N23" s="21">
        <v>87749144000</v>
      </c>
      <c r="O23" s="21">
        <v>87823269000</v>
      </c>
      <c r="P23" s="21">
        <v>87441546000</v>
      </c>
      <c r="Q23" s="21">
        <v>86430710000</v>
      </c>
      <c r="R23" s="21">
        <v>86194590000</v>
      </c>
      <c r="S23" s="21">
        <v>85496850000</v>
      </c>
      <c r="T23" s="21">
        <v>86682792000</v>
      </c>
      <c r="U23" s="21">
        <v>89585186000</v>
      </c>
      <c r="V23" s="21">
        <v>93588536000</v>
      </c>
      <c r="W23" s="21">
        <v>96579079000</v>
      </c>
      <c r="X23" s="21">
        <v>97331299000</v>
      </c>
      <c r="Y23" s="21">
        <v>101113992000</v>
      </c>
      <c r="Z23" s="21">
        <v>102656255000</v>
      </c>
      <c r="AA23" s="21">
        <v>100549696000</v>
      </c>
      <c r="AB23" s="21">
        <v>92530193000</v>
      </c>
      <c r="AC23" s="21">
        <v>98562119000</v>
      </c>
      <c r="AD23" s="21">
        <v>96106485000</v>
      </c>
      <c r="AE23" s="21">
        <v>97554456000</v>
      </c>
      <c r="AF23" s="21">
        <v>105782910000</v>
      </c>
      <c r="AG23" s="21">
        <v>113137293000</v>
      </c>
      <c r="AH23" s="21">
        <v>115124132000</v>
      </c>
      <c r="AI23" s="21">
        <v>114015636000</v>
      </c>
      <c r="AJ23" s="21">
        <v>103624050000</v>
      </c>
      <c r="AK23" s="21">
        <v>106869268000</v>
      </c>
      <c r="AL23" s="21">
        <v>107110161000</v>
      </c>
      <c r="AM23" s="21">
        <v>106038830000</v>
      </c>
      <c r="AN23" s="21">
        <v>95886608000</v>
      </c>
      <c r="AO23" s="21">
        <v>102768742000</v>
      </c>
      <c r="AP23" s="21">
        <v>105684280000</v>
      </c>
      <c r="AQ23" s="21">
        <v>106645874000</v>
      </c>
      <c r="AR23" s="21">
        <v>110221419000</v>
      </c>
      <c r="AS23" s="21">
        <v>116094690000</v>
      </c>
      <c r="AT23" s="21">
        <v>116172130000</v>
      </c>
      <c r="AU23" s="21">
        <v>118730212000</v>
      </c>
      <c r="AV23" s="21">
        <v>122370875000</v>
      </c>
      <c r="AW23" s="21">
        <v>131627331000</v>
      </c>
      <c r="AX23" s="21">
        <v>137403108000</v>
      </c>
      <c r="AY23" s="21">
        <v>134639881000</v>
      </c>
      <c r="AZ23" s="21">
        <v>133403533000</v>
      </c>
      <c r="BA23" s="21">
        <v>134856991000</v>
      </c>
      <c r="BB23" s="21">
        <v>141610214000</v>
      </c>
      <c r="BC23" s="21">
        <v>142638921000</v>
      </c>
      <c r="BD23" s="21">
        <v>144200109000</v>
      </c>
      <c r="BE23" s="21">
        <v>160402082000</v>
      </c>
      <c r="BF23" s="21">
        <v>163277138000</v>
      </c>
      <c r="BG23" s="21">
        <v>162197079000</v>
      </c>
      <c r="BH23" s="21">
        <v>162042320000</v>
      </c>
      <c r="BI23" s="21">
        <v>170170889000</v>
      </c>
      <c r="BJ23" s="21">
        <v>175940322000</v>
      </c>
      <c r="BK23" s="21">
        <v>180351999000</v>
      </c>
    </row>
    <row r="24" spans="1:63" x14ac:dyDescent="0.35">
      <c r="A24" s="9" t="str">
        <f t="shared" si="5"/>
        <v>Riyad</v>
      </c>
      <c r="B24" s="9" t="s">
        <v>193</v>
      </c>
      <c r="C24" s="9" t="s">
        <v>194</v>
      </c>
      <c r="D24" s="9" t="str">
        <f t="shared" si="3"/>
        <v xml:space="preserve">Retail Liabilities </v>
      </c>
      <c r="E24" s="9" t="str" cm="1">
        <f t="array" ref="E24">INDEX(SID!$B$24:$E$34, MATCH(A24, SID!$B$24:$B$34, 0), IF(B24="Retail", 3, 4))</f>
        <v>SEG0000712491 Segment</v>
      </c>
      <c r="F24" s="9" t="str">
        <f>VLOOKUP(C24,SID!$B$19:$C$21,2,FALSE)</f>
        <v>BS_TOT_LIAB2</v>
      </c>
      <c r="G24" s="9" t="str">
        <f>_xll.BQL(E24, F24 &amp; "(FPT=q, FPR=range(2010Q1, 2023Q3))","showdates=f", "transpose=t","cols=57;rows=1")</f>
        <v>#N/A Connection</v>
      </c>
      <c r="H24" s="9" t="s">
        <v>198</v>
      </c>
      <c r="I24" s="21">
        <v>35104777000</v>
      </c>
      <c r="J24" s="21">
        <v>38236618000</v>
      </c>
      <c r="K24" s="21">
        <v>36101923000</v>
      </c>
      <c r="L24" s="21">
        <v>40919794000</v>
      </c>
      <c r="M24" s="21">
        <v>40331318000</v>
      </c>
      <c r="N24" s="21">
        <v>43528765000</v>
      </c>
      <c r="O24" s="21">
        <v>43480520000</v>
      </c>
      <c r="P24" s="21">
        <v>44693376000</v>
      </c>
      <c r="Q24" s="21">
        <v>46853761000</v>
      </c>
      <c r="R24" s="21">
        <v>46825954000</v>
      </c>
      <c r="S24" s="21">
        <v>47470114000</v>
      </c>
      <c r="T24" s="21">
        <v>54103848000</v>
      </c>
      <c r="U24" s="21">
        <v>52204711000</v>
      </c>
      <c r="V24" s="21">
        <v>55392797000</v>
      </c>
      <c r="W24" s="21">
        <v>55789960000</v>
      </c>
      <c r="X24" s="21">
        <v>57272414000</v>
      </c>
      <c r="Y24" s="21">
        <v>56823861000</v>
      </c>
      <c r="Z24" s="21">
        <v>56202342000</v>
      </c>
      <c r="AA24" s="21">
        <v>55432947000</v>
      </c>
      <c r="AB24" s="21">
        <v>56764324000</v>
      </c>
      <c r="AC24" s="21">
        <v>57526206000</v>
      </c>
      <c r="AD24" s="21">
        <v>61592916000</v>
      </c>
      <c r="AE24" s="21">
        <v>59291388000</v>
      </c>
      <c r="AF24" s="21">
        <v>59657328000</v>
      </c>
      <c r="AG24" s="21">
        <v>55740100000</v>
      </c>
      <c r="AH24" s="21">
        <v>60491782000</v>
      </c>
      <c r="AI24" s="21">
        <v>60476662000</v>
      </c>
      <c r="AJ24" s="21">
        <v>61273889000</v>
      </c>
      <c r="AK24" s="21">
        <v>65013299000</v>
      </c>
      <c r="AL24" s="21">
        <v>64088973000</v>
      </c>
      <c r="AM24" s="21">
        <v>65142407000</v>
      </c>
      <c r="AN24" s="21">
        <v>66096309000</v>
      </c>
      <c r="AO24" s="21">
        <v>75915959000</v>
      </c>
      <c r="AP24" s="21">
        <v>76030589000</v>
      </c>
      <c r="AQ24" s="21">
        <v>76330596000</v>
      </c>
      <c r="AR24" s="21">
        <v>80948660000</v>
      </c>
      <c r="AS24" s="21">
        <v>75061391000</v>
      </c>
      <c r="AT24" s="21">
        <v>85202513000</v>
      </c>
      <c r="AU24" s="21">
        <v>85607654000</v>
      </c>
      <c r="AV24" s="21">
        <v>87456194000</v>
      </c>
      <c r="AW24" s="21">
        <v>76855971000</v>
      </c>
      <c r="AX24" s="21">
        <v>88742469000</v>
      </c>
      <c r="AY24" s="21">
        <v>90843784000</v>
      </c>
      <c r="AZ24" s="21">
        <v>92921098000</v>
      </c>
      <c r="BA24" s="21">
        <v>98933720000</v>
      </c>
      <c r="BB24" s="21">
        <v>98271921000</v>
      </c>
      <c r="BC24" s="21">
        <v>94719866000</v>
      </c>
      <c r="BD24" s="21">
        <v>98183158000</v>
      </c>
      <c r="BE24" s="21">
        <v>101556259000</v>
      </c>
      <c r="BF24" s="21">
        <v>102966488000</v>
      </c>
      <c r="BG24" s="21">
        <v>99321648000</v>
      </c>
      <c r="BH24" s="21">
        <v>102058965000</v>
      </c>
      <c r="BI24" s="21">
        <v>107099124000</v>
      </c>
      <c r="BJ24" s="21">
        <v>110711786000</v>
      </c>
      <c r="BK24" s="21">
        <v>108489744000</v>
      </c>
    </row>
    <row r="25" spans="1:63" x14ac:dyDescent="0.35">
      <c r="A25" s="10" t="str">
        <f t="shared" si="5"/>
        <v>Riyad</v>
      </c>
      <c r="B25" s="10" t="s">
        <v>192</v>
      </c>
      <c r="C25" s="10" t="s">
        <v>194</v>
      </c>
      <c r="D25" s="10" t="str">
        <f t="shared" si="3"/>
        <v xml:space="preserve">Wholesale Liabilities </v>
      </c>
      <c r="E25" s="10" t="str" cm="1">
        <f t="array" ref="E25">INDEX(SID!$B$24:$E$34, MATCH(A25, SID!$B$24:$B$34, 0), IF(B25="Retail", 3, 4))</f>
        <v>SEG0000712471 Segment</v>
      </c>
      <c r="F25" s="10" t="str">
        <f>VLOOKUP(C25,SID!$B$19:$C$21,2,FALSE)</f>
        <v>BS_TOT_LIAB2</v>
      </c>
      <c r="G25" s="10" t="str">
        <f>_xll.BQL(E25, F25 &amp; "(FPT=q, FPR=range(2010Q1, 2023Q3))","showdates=f", "transpose=t","cols=57;rows=1")</f>
        <v>#N/A Connection</v>
      </c>
      <c r="H25" s="10" t="s">
        <v>198</v>
      </c>
      <c r="I25" s="22">
        <v>94948274000</v>
      </c>
      <c r="J25" s="22">
        <v>87527194000</v>
      </c>
      <c r="K25" s="22">
        <v>89723542000</v>
      </c>
      <c r="L25" s="22">
        <v>87774172000</v>
      </c>
      <c r="M25" s="22">
        <v>94941548000</v>
      </c>
      <c r="N25" s="22">
        <v>90561601000</v>
      </c>
      <c r="O25" s="22">
        <v>90570303000</v>
      </c>
      <c r="P25" s="22">
        <v>95219691000</v>
      </c>
      <c r="Q25" s="22">
        <v>93612894000</v>
      </c>
      <c r="R25" s="22">
        <v>91169559000</v>
      </c>
      <c r="S25" s="22">
        <v>88521894000</v>
      </c>
      <c r="T25" s="22">
        <v>92084229000</v>
      </c>
      <c r="U25" s="22">
        <v>92856609000</v>
      </c>
      <c r="V25" s="22">
        <v>92902332000</v>
      </c>
      <c r="W25" s="22">
        <v>97656063000</v>
      </c>
      <c r="X25" s="22">
        <v>96246225000</v>
      </c>
      <c r="Y25" s="22">
        <v>102671989000</v>
      </c>
      <c r="Z25" s="22">
        <v>97958424000</v>
      </c>
      <c r="AA25" s="22">
        <v>99931770000</v>
      </c>
      <c r="AB25" s="22">
        <v>106457015000</v>
      </c>
      <c r="AC25" s="22">
        <v>107316525000</v>
      </c>
      <c r="AD25" s="22">
        <v>101309595000</v>
      </c>
      <c r="AE25" s="22">
        <v>100544517000</v>
      </c>
      <c r="AF25" s="22">
        <v>107863926000</v>
      </c>
      <c r="AG25" s="22">
        <v>109590824000</v>
      </c>
      <c r="AH25" s="22">
        <v>103200002000</v>
      </c>
      <c r="AI25" s="22">
        <v>99847877000</v>
      </c>
      <c r="AJ25" s="22">
        <v>94541329000</v>
      </c>
      <c r="AK25" s="22">
        <v>98215187000</v>
      </c>
      <c r="AL25" s="22">
        <v>102863983000</v>
      </c>
      <c r="AM25" s="22">
        <v>97538846000</v>
      </c>
      <c r="AN25" s="22">
        <v>87351530000</v>
      </c>
      <c r="AO25" s="22">
        <v>85421505000</v>
      </c>
      <c r="AP25" s="22">
        <v>85654027000</v>
      </c>
      <c r="AQ25" s="22">
        <v>100314954000</v>
      </c>
      <c r="AR25" s="22">
        <v>96683322000</v>
      </c>
      <c r="AS25" s="22">
        <v>111996773000</v>
      </c>
      <c r="AT25" s="22">
        <v>95667080000</v>
      </c>
      <c r="AU25" s="22">
        <v>94991791000</v>
      </c>
      <c r="AV25" s="22">
        <v>105297654000</v>
      </c>
      <c r="AW25" s="22">
        <v>134775355000</v>
      </c>
      <c r="AX25" s="22">
        <v>140742039000</v>
      </c>
      <c r="AY25" s="22">
        <v>150429660000</v>
      </c>
      <c r="AZ25" s="22">
        <v>149572763000</v>
      </c>
      <c r="BA25" s="22">
        <v>140712361000</v>
      </c>
      <c r="BB25" s="22">
        <v>150562268000</v>
      </c>
      <c r="BC25" s="22">
        <v>153140193000</v>
      </c>
      <c r="BD25" s="22">
        <v>153233554000</v>
      </c>
      <c r="BE25" s="22">
        <v>166983292000</v>
      </c>
      <c r="BF25" s="22">
        <v>171981099000</v>
      </c>
      <c r="BG25" s="22">
        <v>172897314000</v>
      </c>
      <c r="BH25" s="22">
        <v>174405485000</v>
      </c>
      <c r="BI25" s="22">
        <v>188830174000</v>
      </c>
      <c r="BJ25" s="22">
        <v>190158942000</v>
      </c>
      <c r="BK25" s="22">
        <v>174232303000</v>
      </c>
    </row>
    <row r="26" spans="1:63" x14ac:dyDescent="0.35">
      <c r="A26" s="17" t="s">
        <v>19</v>
      </c>
      <c r="B26" s="17" t="s">
        <v>193</v>
      </c>
      <c r="C26" s="17" t="s">
        <v>197</v>
      </c>
      <c r="D26" s="17" t="str">
        <f>B26&amp; " " &amp;C26</f>
        <v>Retail Net Revenue</v>
      </c>
      <c r="E26" s="17" t="str" cm="1">
        <f t="array" ref="E26">INDEX(SID!$B$24:$E$34, MATCH(A26, SID!$B$24:$B$34, 0), IF(B26="Retail", 3, 4))</f>
        <v>SEG0000711723 Segment</v>
      </c>
      <c r="F26" s="17" t="str">
        <f>VLOOKUP(C26,SID!$B$19:$C$21,2,FALSE)</f>
        <v>CB_IS_NET_REVENUE</v>
      </c>
      <c r="G26" s="17" t="str">
        <f>_xll.BQL(E26, F26 &amp; "(FPT=q, FPR=range(2010Q1, 2023Q3))","showdates=f", "transpose=t","cols=57;rows=1")</f>
        <v>#N/A Connection</v>
      </c>
      <c r="H26" s="17" t="s">
        <v>203</v>
      </c>
      <c r="I26" s="18">
        <v>526504000</v>
      </c>
      <c r="J26" s="18">
        <v>542175000</v>
      </c>
      <c r="K26" s="18">
        <v>519045000</v>
      </c>
      <c r="L26" s="18">
        <v>582633000</v>
      </c>
      <c r="M26" s="18">
        <v>542936000</v>
      </c>
      <c r="N26" s="18">
        <v>544101000</v>
      </c>
      <c r="O26" s="18">
        <v>554562000</v>
      </c>
      <c r="P26" s="18">
        <v>552469000</v>
      </c>
      <c r="Q26" s="18">
        <v>547538000</v>
      </c>
      <c r="R26" s="18">
        <v>555957000</v>
      </c>
      <c r="S26" s="18">
        <v>509801000</v>
      </c>
      <c r="T26" s="18">
        <v>532176000</v>
      </c>
      <c r="U26" s="18">
        <v>523628000</v>
      </c>
      <c r="V26" s="18">
        <v>534809000</v>
      </c>
      <c r="W26" s="18">
        <v>525947000</v>
      </c>
      <c r="X26" s="18">
        <v>509059000</v>
      </c>
      <c r="Y26" s="18">
        <v>530004000</v>
      </c>
      <c r="Z26" s="18">
        <v>572570000</v>
      </c>
      <c r="AA26" s="18">
        <v>518303000</v>
      </c>
      <c r="AB26" s="18">
        <v>557135000</v>
      </c>
      <c r="AC26" s="18">
        <v>605513000</v>
      </c>
      <c r="AD26" s="18">
        <v>601081000</v>
      </c>
      <c r="AE26" s="18">
        <v>574991000</v>
      </c>
      <c r="AF26" s="18">
        <v>497645000</v>
      </c>
      <c r="AG26" s="18">
        <v>576611000</v>
      </c>
      <c r="AH26" s="18">
        <v>604067000</v>
      </c>
      <c r="AI26" s="18">
        <v>649469000</v>
      </c>
      <c r="AJ26" s="18">
        <v>746009000</v>
      </c>
      <c r="AK26" s="18">
        <v>586100000</v>
      </c>
      <c r="AL26" s="18">
        <v>615566000</v>
      </c>
      <c r="AM26" s="18">
        <v>576271000</v>
      </c>
      <c r="AN26" s="18">
        <v>611913000</v>
      </c>
      <c r="AO26" s="18">
        <v>567337000</v>
      </c>
      <c r="AP26" s="18">
        <v>582691000</v>
      </c>
      <c r="AQ26" s="18">
        <v>614395000</v>
      </c>
      <c r="AR26" s="18">
        <v>692394000</v>
      </c>
      <c r="AS26" s="18">
        <v>618626000</v>
      </c>
      <c r="AT26" s="18">
        <v>703719000</v>
      </c>
      <c r="AU26" s="18">
        <v>729016000</v>
      </c>
      <c r="AV26" s="18">
        <v>698558000</v>
      </c>
      <c r="AW26" s="18">
        <v>646873000</v>
      </c>
      <c r="AX26" s="18">
        <v>575114000</v>
      </c>
      <c r="AY26" s="18">
        <v>536612000</v>
      </c>
      <c r="AZ26" s="18">
        <v>449021000</v>
      </c>
      <c r="BA26" s="18">
        <v>450051000</v>
      </c>
      <c r="BB26" s="18">
        <v>514061000</v>
      </c>
      <c r="BC26" s="18">
        <v>513567000</v>
      </c>
      <c r="BD26" s="18">
        <v>493784000</v>
      </c>
      <c r="BE26" s="18">
        <v>484236000</v>
      </c>
      <c r="BF26" s="18">
        <v>550125000</v>
      </c>
      <c r="BG26" s="18">
        <v>595862000</v>
      </c>
      <c r="BH26" s="18">
        <v>664177000</v>
      </c>
      <c r="BI26" s="18">
        <v>904911000</v>
      </c>
      <c r="BJ26" s="18">
        <v>975437000</v>
      </c>
      <c r="BK26" s="18">
        <v>1155374000</v>
      </c>
    </row>
    <row r="27" spans="1:63" x14ac:dyDescent="0.35">
      <c r="A27" s="17" t="str">
        <f>A26</f>
        <v>ANB</v>
      </c>
      <c r="B27" s="17" t="s">
        <v>192</v>
      </c>
      <c r="C27" s="17" t="s">
        <v>197</v>
      </c>
      <c r="D27" s="17" t="str">
        <f t="shared" ref="D27:D37" si="6">B27&amp; " " &amp;C27</f>
        <v>Wholesale Net Revenue</v>
      </c>
      <c r="E27" s="17" t="str" cm="1">
        <f t="array" ref="E27">INDEX(SID!$B$24:$E$34, MATCH(A27, SID!$B$24:$B$34, 0), IF(B27="Retail", 3, 4))</f>
        <v>SEG0000711695 Segment</v>
      </c>
      <c r="F27" s="17" t="str">
        <f>VLOOKUP(C27,SID!$B$19:$C$21,2,FALSE)</f>
        <v>CB_IS_NET_REVENUE</v>
      </c>
      <c r="G27" s="17" t="str">
        <f>_xll.BQL(E27, F27 &amp; "(FPT=q, FPR=range(2010Q1, 2023Q3))","showdates=f", "transpose=t","cols=57;rows=1")</f>
        <v>#N/A Connection</v>
      </c>
      <c r="H27" s="17" t="s">
        <v>203</v>
      </c>
      <c r="I27" s="18">
        <v>305456000</v>
      </c>
      <c r="J27" s="18">
        <v>310317000</v>
      </c>
      <c r="K27" s="18">
        <v>297564000</v>
      </c>
      <c r="L27" s="18">
        <v>339636000</v>
      </c>
      <c r="M27" s="18">
        <v>353613000</v>
      </c>
      <c r="N27" s="18">
        <v>350055000</v>
      </c>
      <c r="O27" s="18">
        <v>374857000</v>
      </c>
      <c r="P27" s="18">
        <v>350772000</v>
      </c>
      <c r="Q27" s="18">
        <v>329646000</v>
      </c>
      <c r="R27" s="18">
        <v>444509000</v>
      </c>
      <c r="S27" s="18">
        <v>364095000</v>
      </c>
      <c r="T27" s="18">
        <v>369683000</v>
      </c>
      <c r="U27" s="18">
        <v>427432000</v>
      </c>
      <c r="V27" s="18">
        <v>450713000</v>
      </c>
      <c r="W27" s="18">
        <v>443622000</v>
      </c>
      <c r="X27" s="18">
        <v>459474000</v>
      </c>
      <c r="Y27" s="18">
        <v>494402000</v>
      </c>
      <c r="Z27" s="18">
        <v>487496000</v>
      </c>
      <c r="AA27" s="18">
        <v>538930000</v>
      </c>
      <c r="AB27" s="18">
        <v>584240000</v>
      </c>
      <c r="AC27" s="18">
        <v>734197000</v>
      </c>
      <c r="AD27" s="18">
        <v>712509000</v>
      </c>
      <c r="AE27" s="18">
        <v>588741000</v>
      </c>
      <c r="AF27" s="18">
        <v>740457000</v>
      </c>
      <c r="AG27" s="18">
        <v>486441000</v>
      </c>
      <c r="AH27" s="18">
        <v>545004000</v>
      </c>
      <c r="AI27" s="18">
        <v>555452000</v>
      </c>
      <c r="AJ27" s="18">
        <v>450506000</v>
      </c>
      <c r="AK27" s="18">
        <v>574325000</v>
      </c>
      <c r="AL27" s="18">
        <v>638560000</v>
      </c>
      <c r="AM27" s="18">
        <v>615681000</v>
      </c>
      <c r="AN27" s="18">
        <v>615331000</v>
      </c>
      <c r="AO27" s="18">
        <v>617260000</v>
      </c>
      <c r="AP27" s="18">
        <v>589894000</v>
      </c>
      <c r="AQ27" s="18">
        <v>595986000</v>
      </c>
      <c r="AR27" s="18">
        <v>667687000</v>
      </c>
      <c r="AS27" s="18">
        <v>629789000</v>
      </c>
      <c r="AT27" s="18">
        <v>638403000</v>
      </c>
      <c r="AU27" s="18">
        <v>675535000</v>
      </c>
      <c r="AV27" s="18">
        <v>623906000</v>
      </c>
      <c r="AW27" s="18">
        <v>498493000</v>
      </c>
      <c r="AX27" s="18">
        <v>683978000</v>
      </c>
      <c r="AY27" s="18">
        <v>548886000</v>
      </c>
      <c r="AZ27" s="18">
        <v>562327000</v>
      </c>
      <c r="BA27" s="18">
        <v>459193000</v>
      </c>
      <c r="BB27" s="18">
        <v>446326000</v>
      </c>
      <c r="BC27" s="18">
        <v>571023000</v>
      </c>
      <c r="BD27" s="18">
        <v>469713000</v>
      </c>
      <c r="BE27" s="18">
        <v>509605000</v>
      </c>
      <c r="BF27" s="18">
        <v>600417000</v>
      </c>
      <c r="BG27" s="18">
        <v>753463000</v>
      </c>
      <c r="BH27" s="18">
        <v>769646000</v>
      </c>
      <c r="BI27" s="18">
        <v>891405000</v>
      </c>
      <c r="BJ27" s="18">
        <v>796617000</v>
      </c>
      <c r="BK27" s="18">
        <v>723450000</v>
      </c>
    </row>
    <row r="28" spans="1:63" x14ac:dyDescent="0.35">
      <c r="A28" s="17" t="str">
        <f t="shared" ref="A28:A31" si="7">A27</f>
        <v>ANB</v>
      </c>
      <c r="B28" s="17" t="s">
        <v>193</v>
      </c>
      <c r="C28" s="17" t="s">
        <v>195</v>
      </c>
      <c r="D28" s="17" t="str">
        <f t="shared" si="6"/>
        <v>Retail Assets</v>
      </c>
      <c r="E28" s="17" t="str" cm="1">
        <f t="array" ref="E28">INDEX(SID!$B$24:$E$34, MATCH(A28, SID!$B$24:$B$34, 0), IF(B28="Retail", 3, 4))</f>
        <v>SEG0000711723 Segment</v>
      </c>
      <c r="F28" s="17" t="str">
        <f>VLOOKUP(C28,SID!$B$19:$C$21,2,FALSE)</f>
        <v>BS_TOT_ASSET</v>
      </c>
      <c r="G28" s="17" t="str">
        <f>_xll.BQL(E28, F28 &amp; "(FPT=q, FPR=range(2010Q1, 2023Q3))","showdates=f", "transpose=t","cols=57;rows=1")</f>
        <v>#N/A Connection</v>
      </c>
      <c r="H28" s="17" t="s">
        <v>208</v>
      </c>
      <c r="I28" s="18">
        <v>23812540000</v>
      </c>
      <c r="J28" s="18">
        <v>24861163000</v>
      </c>
      <c r="K28" s="18">
        <v>24977000000</v>
      </c>
      <c r="L28" s="18">
        <v>25070493000</v>
      </c>
      <c r="M28" s="18">
        <v>25597920000</v>
      </c>
      <c r="N28" s="18">
        <v>26094303000</v>
      </c>
      <c r="O28" s="18">
        <v>26639841000</v>
      </c>
      <c r="P28" s="18">
        <v>27720931000</v>
      </c>
      <c r="Q28" s="18">
        <v>28876885000</v>
      </c>
      <c r="R28" s="18">
        <v>30098276000</v>
      </c>
      <c r="S28" s="18">
        <v>30531285000</v>
      </c>
      <c r="T28" s="18">
        <v>30819872000</v>
      </c>
      <c r="U28" s="18">
        <v>31809778000</v>
      </c>
      <c r="V28" s="18">
        <v>32156298000</v>
      </c>
      <c r="W28" s="18">
        <v>32331854000</v>
      </c>
      <c r="X28" s="18">
        <v>32028809000</v>
      </c>
      <c r="Y28" s="18">
        <v>33786362000</v>
      </c>
      <c r="Z28" s="18">
        <v>35210024000</v>
      </c>
      <c r="AA28" s="18">
        <v>36005060000</v>
      </c>
      <c r="AB28" s="18">
        <v>36974998000</v>
      </c>
      <c r="AC28" s="18">
        <v>37692504000</v>
      </c>
      <c r="AD28" s="18">
        <v>38725014000</v>
      </c>
      <c r="AE28" s="18">
        <v>38901010000</v>
      </c>
      <c r="AF28" s="18">
        <v>39172737000</v>
      </c>
      <c r="AG28" s="18">
        <v>41363430000</v>
      </c>
      <c r="AH28" s="18">
        <v>41455899000</v>
      </c>
      <c r="AI28" s="18">
        <v>40383919000</v>
      </c>
      <c r="AJ28" s="18">
        <v>38646384000</v>
      </c>
      <c r="AK28" s="18">
        <v>37309831000</v>
      </c>
      <c r="AL28" s="18">
        <v>36664674000</v>
      </c>
      <c r="AM28" s="18">
        <v>36551018000</v>
      </c>
      <c r="AN28" s="18">
        <v>35667915000</v>
      </c>
      <c r="AO28" s="18">
        <v>34787453000</v>
      </c>
      <c r="AP28" s="18">
        <v>37938011000</v>
      </c>
      <c r="AQ28" s="18">
        <v>38931415000</v>
      </c>
      <c r="AR28" s="18">
        <v>38204960000</v>
      </c>
      <c r="AS28" s="18">
        <v>39392303000</v>
      </c>
      <c r="AT28" s="18">
        <v>40822067000</v>
      </c>
      <c r="AU28" s="18">
        <v>40608873000</v>
      </c>
      <c r="AV28" s="18">
        <v>41072411000</v>
      </c>
      <c r="AW28" s="18">
        <v>41393949000</v>
      </c>
      <c r="AX28" s="18">
        <v>40759948000</v>
      </c>
      <c r="AY28" s="18">
        <v>41518920000</v>
      </c>
      <c r="AZ28" s="18">
        <v>40672018000</v>
      </c>
      <c r="BA28" s="18">
        <v>43526553000</v>
      </c>
      <c r="BB28" s="18">
        <v>43542007000</v>
      </c>
      <c r="BC28" s="18">
        <v>43828470000</v>
      </c>
      <c r="BD28" s="18">
        <v>45239488000</v>
      </c>
      <c r="BE28" s="18">
        <v>52618218000</v>
      </c>
      <c r="BF28" s="18">
        <v>53567112000</v>
      </c>
      <c r="BG28" s="18">
        <v>54131820000</v>
      </c>
      <c r="BH28" s="18">
        <v>54906322000</v>
      </c>
      <c r="BI28" s="18">
        <v>58558959000</v>
      </c>
      <c r="BJ28" s="18">
        <v>59418823000</v>
      </c>
      <c r="BK28" s="18">
        <v>62306237000</v>
      </c>
    </row>
    <row r="29" spans="1:63" x14ac:dyDescent="0.35">
      <c r="A29" s="17" t="str">
        <f t="shared" si="7"/>
        <v>ANB</v>
      </c>
      <c r="B29" s="17" t="s">
        <v>192</v>
      </c>
      <c r="C29" s="17" t="s">
        <v>195</v>
      </c>
      <c r="D29" s="17" t="str">
        <f t="shared" si="6"/>
        <v>Wholesale Assets</v>
      </c>
      <c r="E29" s="17" t="str" cm="1">
        <f t="array" ref="E29">INDEX(SID!$B$24:$E$34, MATCH(A29, SID!$B$24:$B$34, 0), IF(B29="Retail", 3, 4))</f>
        <v>SEG0000711695 Segment</v>
      </c>
      <c r="F29" s="17" t="str">
        <f>VLOOKUP(C29,SID!$B$19:$C$21,2,FALSE)</f>
        <v>BS_TOT_ASSET</v>
      </c>
      <c r="G29" s="17" t="str">
        <f>_xll.BQL(E29, F29 &amp; "(FPT=q, FPR=range(2010Q1, 2023Q3))","showdates=f", "transpose=t","cols=57;rows=1")</f>
        <v>#N/A Connection</v>
      </c>
      <c r="H29" s="17" t="s">
        <v>208</v>
      </c>
      <c r="I29" s="18">
        <v>45096035000</v>
      </c>
      <c r="J29" s="18">
        <v>43599856000</v>
      </c>
      <c r="K29" s="18">
        <v>44157695000</v>
      </c>
      <c r="L29" s="18">
        <v>45635351000</v>
      </c>
      <c r="M29" s="18">
        <v>45404082000</v>
      </c>
      <c r="N29" s="18">
        <v>47234134000</v>
      </c>
      <c r="O29" s="18">
        <v>49257709000</v>
      </c>
      <c r="P29" s="18">
        <v>49270375000</v>
      </c>
      <c r="Q29" s="18">
        <v>51140170000</v>
      </c>
      <c r="R29" s="18">
        <v>54850932000</v>
      </c>
      <c r="S29" s="18">
        <v>57178723000</v>
      </c>
      <c r="T29" s="18">
        <v>59315473000</v>
      </c>
      <c r="U29" s="18">
        <v>58260451000</v>
      </c>
      <c r="V29" s="18">
        <v>57432024000</v>
      </c>
      <c r="W29" s="18">
        <v>58675683000</v>
      </c>
      <c r="X29" s="18">
        <v>60352931000</v>
      </c>
      <c r="Y29" s="18">
        <v>58145211000</v>
      </c>
      <c r="Z29" s="18">
        <v>61767547000</v>
      </c>
      <c r="AA29" s="18">
        <v>65612344000</v>
      </c>
      <c r="AB29" s="18">
        <v>72324880000</v>
      </c>
      <c r="AC29" s="18">
        <v>76385741000</v>
      </c>
      <c r="AD29" s="18">
        <v>78897809000</v>
      </c>
      <c r="AE29" s="18">
        <v>80466611000</v>
      </c>
      <c r="AF29" s="18">
        <v>81990562000</v>
      </c>
      <c r="AG29" s="18">
        <v>80467290000</v>
      </c>
      <c r="AH29" s="18">
        <v>82132933000</v>
      </c>
      <c r="AI29" s="18">
        <v>80578621000</v>
      </c>
      <c r="AJ29" s="18">
        <v>81688890000</v>
      </c>
      <c r="AK29" s="18">
        <v>82744690000</v>
      </c>
      <c r="AL29" s="18">
        <v>82820153000</v>
      </c>
      <c r="AM29" s="18">
        <v>84377317000</v>
      </c>
      <c r="AN29" s="18">
        <v>82667224000</v>
      </c>
      <c r="AO29" s="18">
        <v>82756660000</v>
      </c>
      <c r="AP29" s="18">
        <v>84188166000</v>
      </c>
      <c r="AQ29" s="18">
        <v>84856179000</v>
      </c>
      <c r="AR29" s="18">
        <v>86119766000</v>
      </c>
      <c r="AS29" s="18">
        <v>84067424000</v>
      </c>
      <c r="AT29" s="18">
        <v>83334023000</v>
      </c>
      <c r="AU29" s="18">
        <v>81369294000</v>
      </c>
      <c r="AV29" s="18">
        <v>82064505000</v>
      </c>
      <c r="AW29" s="18">
        <v>82326688000</v>
      </c>
      <c r="AX29" s="18">
        <v>80209604000</v>
      </c>
      <c r="AY29" s="18">
        <v>80443810000</v>
      </c>
      <c r="AZ29" s="18">
        <v>76951380000</v>
      </c>
      <c r="BA29" s="18">
        <v>76157184000</v>
      </c>
      <c r="BB29" s="18">
        <v>77930447000</v>
      </c>
      <c r="BC29" s="18">
        <v>80042800000</v>
      </c>
      <c r="BD29" s="18">
        <v>85226879000</v>
      </c>
      <c r="BE29" s="18">
        <v>90301137000</v>
      </c>
      <c r="BF29" s="18">
        <v>94636444000</v>
      </c>
      <c r="BG29" s="18">
        <v>96846092000</v>
      </c>
      <c r="BH29" s="18">
        <v>94194082000</v>
      </c>
      <c r="BI29" s="18">
        <v>91881859000</v>
      </c>
      <c r="BJ29" s="18">
        <v>95314552000</v>
      </c>
      <c r="BK29" s="18">
        <v>92177619000</v>
      </c>
    </row>
    <row r="30" spans="1:63" x14ac:dyDescent="0.35">
      <c r="A30" s="17" t="str">
        <f t="shared" si="7"/>
        <v>ANB</v>
      </c>
      <c r="B30" s="17" t="s">
        <v>193</v>
      </c>
      <c r="C30" s="17" t="s">
        <v>194</v>
      </c>
      <c r="D30" s="17" t="str">
        <f t="shared" si="6"/>
        <v xml:space="preserve">Retail Liabilities </v>
      </c>
      <c r="E30" s="17" t="str" cm="1">
        <f t="array" ref="E30">INDEX(SID!$B$24:$E$34, MATCH(A30, SID!$B$24:$B$34, 0), IF(B30="Retail", 3, 4))</f>
        <v>SEG0000711723 Segment</v>
      </c>
      <c r="F30" s="17" t="str">
        <f>VLOOKUP(C30,SID!$B$19:$C$21,2,FALSE)</f>
        <v>BS_TOT_LIAB2</v>
      </c>
      <c r="G30" s="17" t="str">
        <f>_xll.BQL(E30, F30 &amp; "(FPT=q, FPR=range(2010Q1, 2023Q3))","showdates=f", "transpose=t","cols=57;rows=1")</f>
        <v>#N/A Connection</v>
      </c>
      <c r="H30" s="17" t="s">
        <v>198</v>
      </c>
      <c r="I30" s="18">
        <v>41439084000</v>
      </c>
      <c r="J30" s="18">
        <v>40743715000</v>
      </c>
      <c r="K30" s="18">
        <v>40708242000</v>
      </c>
      <c r="L30" s="18">
        <v>41101822000</v>
      </c>
      <c r="M30" s="18">
        <v>51484233000</v>
      </c>
      <c r="N30" s="18">
        <v>47389586000</v>
      </c>
      <c r="O30" s="18">
        <v>45744677000</v>
      </c>
      <c r="P30" s="18">
        <v>46047493000</v>
      </c>
      <c r="Q30" s="18">
        <v>49026184000</v>
      </c>
      <c r="R30" s="18">
        <v>48574521000</v>
      </c>
      <c r="S30" s="18">
        <v>50182170000</v>
      </c>
      <c r="T30" s="18">
        <v>51822096000</v>
      </c>
      <c r="U30" s="18">
        <v>53594437000</v>
      </c>
      <c r="V30" s="18">
        <v>55605622000</v>
      </c>
      <c r="W30" s="18">
        <v>54783946000</v>
      </c>
      <c r="X30" s="18">
        <v>57363915000</v>
      </c>
      <c r="Y30" s="18">
        <v>60516129000</v>
      </c>
      <c r="Z30" s="18">
        <v>63064930000</v>
      </c>
      <c r="AA30" s="18">
        <v>63465333000</v>
      </c>
      <c r="AB30" s="18">
        <v>66587059000</v>
      </c>
      <c r="AC30" s="18">
        <v>70370905000</v>
      </c>
      <c r="AD30" s="18">
        <v>74926855000</v>
      </c>
      <c r="AE30" s="18">
        <v>70293102000</v>
      </c>
      <c r="AF30" s="18">
        <v>66465039000</v>
      </c>
      <c r="AG30" s="18">
        <v>66137814000</v>
      </c>
      <c r="AH30" s="18">
        <v>68245343000</v>
      </c>
      <c r="AI30" s="18">
        <v>67163964000</v>
      </c>
      <c r="AJ30" s="18">
        <v>70312127000</v>
      </c>
      <c r="AK30" s="18">
        <v>68896398000</v>
      </c>
      <c r="AL30" s="18">
        <v>65583881000</v>
      </c>
      <c r="AM30" s="18">
        <v>66341458000</v>
      </c>
      <c r="AN30" s="18">
        <v>69272729000</v>
      </c>
      <c r="AO30" s="18">
        <v>65828302000</v>
      </c>
      <c r="AP30" s="18">
        <v>67622057000</v>
      </c>
      <c r="AQ30" s="18">
        <v>66792909000</v>
      </c>
      <c r="AR30" s="18">
        <v>67303484000</v>
      </c>
      <c r="AS30" s="18">
        <v>67830407000</v>
      </c>
      <c r="AT30" s="18">
        <v>67871143000</v>
      </c>
      <c r="AU30" s="18">
        <v>67984330000</v>
      </c>
      <c r="AV30" s="18">
        <v>67106110000</v>
      </c>
      <c r="AW30" s="18">
        <v>66159445000</v>
      </c>
      <c r="AX30" s="18">
        <v>66376435000</v>
      </c>
      <c r="AY30" s="18">
        <v>65587125000</v>
      </c>
      <c r="AZ30" s="18">
        <v>65167293000</v>
      </c>
      <c r="BA30" s="18">
        <v>67802751000</v>
      </c>
      <c r="BB30" s="18">
        <v>67552324000</v>
      </c>
      <c r="BC30" s="18">
        <v>66729831000</v>
      </c>
      <c r="BD30" s="18">
        <v>70009290000</v>
      </c>
      <c r="BE30" s="18">
        <v>68977106000</v>
      </c>
      <c r="BF30" s="18">
        <v>72971170000</v>
      </c>
      <c r="BG30" s="18">
        <v>69979129000</v>
      </c>
      <c r="BH30" s="18">
        <v>72862044000</v>
      </c>
      <c r="BI30" s="18">
        <v>77823546000</v>
      </c>
      <c r="BJ30" s="18">
        <v>82984974000</v>
      </c>
      <c r="BK30" s="18">
        <v>84668706000</v>
      </c>
    </row>
    <row r="31" spans="1:63" x14ac:dyDescent="0.35">
      <c r="A31" s="19" t="str">
        <f t="shared" si="7"/>
        <v>ANB</v>
      </c>
      <c r="B31" s="19" t="s">
        <v>192</v>
      </c>
      <c r="C31" s="19" t="s">
        <v>194</v>
      </c>
      <c r="D31" s="19" t="str">
        <f t="shared" si="6"/>
        <v xml:space="preserve">Wholesale Liabilities </v>
      </c>
      <c r="E31" s="19" t="str" cm="1">
        <f t="array" ref="E31">INDEX(SID!$B$24:$E$34, MATCH(A31, SID!$B$24:$B$34, 0), IF(B31="Retail", 3, 4))</f>
        <v>SEG0000711695 Segment</v>
      </c>
      <c r="F31" s="19" t="str">
        <f>VLOOKUP(C31,SID!$B$19:$C$21,2,FALSE)</f>
        <v>BS_TOT_LIAB2</v>
      </c>
      <c r="G31" s="19" t="str">
        <f>_xll.BQL(E31, F31 &amp; "(FPT=q, FPR=range(2010Q1, 2023Q3))","showdates=f", "transpose=t","cols=57;rows=1")</f>
        <v>#N/A Connection</v>
      </c>
      <c r="H31" s="19" t="s">
        <v>198</v>
      </c>
      <c r="I31" s="20">
        <v>38961058000</v>
      </c>
      <c r="J31" s="20">
        <v>39692180000</v>
      </c>
      <c r="K31" s="20">
        <v>38156332000</v>
      </c>
      <c r="L31" s="20">
        <v>45014061000</v>
      </c>
      <c r="M31" s="20">
        <v>39571030000</v>
      </c>
      <c r="N31" s="20">
        <v>39074078000</v>
      </c>
      <c r="O31" s="20">
        <v>42146627000</v>
      </c>
      <c r="P31" s="20">
        <v>43775015000</v>
      </c>
      <c r="Q31" s="20">
        <v>44508054000</v>
      </c>
      <c r="R31" s="20">
        <v>48244237000</v>
      </c>
      <c r="S31" s="20">
        <v>50128510000</v>
      </c>
      <c r="T31" s="20">
        <v>57833016000</v>
      </c>
      <c r="U31" s="20">
        <v>57221185000</v>
      </c>
      <c r="V31" s="20">
        <v>49229270000</v>
      </c>
      <c r="W31" s="20">
        <v>52884277000</v>
      </c>
      <c r="X31" s="20">
        <v>51321417000</v>
      </c>
      <c r="Y31" s="20">
        <v>58723563000</v>
      </c>
      <c r="Z31" s="20">
        <v>49612360000</v>
      </c>
      <c r="AA31" s="20">
        <v>53189960000</v>
      </c>
      <c r="AB31" s="20">
        <v>66432279000</v>
      </c>
      <c r="AC31" s="20">
        <v>63059151000</v>
      </c>
      <c r="AD31" s="20">
        <v>61536162000</v>
      </c>
      <c r="AE31" s="20">
        <v>64574178000</v>
      </c>
      <c r="AF31" s="20">
        <v>72640878000</v>
      </c>
      <c r="AG31" s="20">
        <v>68272322000</v>
      </c>
      <c r="AH31" s="20">
        <v>64065892000</v>
      </c>
      <c r="AI31" s="20">
        <v>63249985000</v>
      </c>
      <c r="AJ31" s="20">
        <v>69597993000</v>
      </c>
      <c r="AK31" s="20">
        <v>66187500000</v>
      </c>
      <c r="AL31" s="20">
        <v>68275760000</v>
      </c>
      <c r="AM31" s="20">
        <v>65465521000</v>
      </c>
      <c r="AN31" s="20">
        <v>70371879000</v>
      </c>
      <c r="AO31" s="20">
        <v>67207134000</v>
      </c>
      <c r="AP31" s="20">
        <v>65674674000</v>
      </c>
      <c r="AQ31" s="20">
        <v>67282329000</v>
      </c>
      <c r="AR31" s="20">
        <v>77773557000</v>
      </c>
      <c r="AS31" s="20">
        <v>65477345000</v>
      </c>
      <c r="AT31" s="20">
        <v>68341833000</v>
      </c>
      <c r="AU31" s="20">
        <v>66956734000</v>
      </c>
      <c r="AV31" s="20">
        <v>78622167000</v>
      </c>
      <c r="AW31" s="20">
        <v>73196610000</v>
      </c>
      <c r="AX31" s="20">
        <v>70709909000</v>
      </c>
      <c r="AY31" s="20">
        <v>74405692000</v>
      </c>
      <c r="AZ31" s="20">
        <v>67453814000</v>
      </c>
      <c r="BA31" s="20">
        <v>60614844000</v>
      </c>
      <c r="BB31" s="20">
        <v>65901106000</v>
      </c>
      <c r="BC31" s="20">
        <v>66394752000</v>
      </c>
      <c r="BD31" s="20">
        <v>71041265000</v>
      </c>
      <c r="BE31" s="20">
        <v>83005142000</v>
      </c>
      <c r="BF31" s="20">
        <v>77849948000</v>
      </c>
      <c r="BG31" s="20">
        <v>81836656000</v>
      </c>
      <c r="BH31" s="20">
        <v>85898001000</v>
      </c>
      <c r="BI31" s="20">
        <v>81712372000</v>
      </c>
      <c r="BJ31" s="20">
        <v>80220266000</v>
      </c>
      <c r="BK31" s="20">
        <v>74389709000</v>
      </c>
    </row>
    <row r="32" spans="1:63" x14ac:dyDescent="0.35">
      <c r="A32" s="9" t="s">
        <v>20</v>
      </c>
      <c r="B32" s="9" t="s">
        <v>193</v>
      </c>
      <c r="C32" s="9" t="s">
        <v>197</v>
      </c>
      <c r="D32" s="9" t="str">
        <f t="shared" si="6"/>
        <v>Retail Net Revenue</v>
      </c>
      <c r="E32" s="9" t="str" cm="1">
        <f t="array" ref="E32">INDEX(SID!$B$24:$E$34, MATCH(A32, SID!$B$24:$B$34, 0), IF(B32="Retail", 3, 4))</f>
        <v>SEG0000708296 Segment</v>
      </c>
      <c r="F32" s="9" t="str">
        <f>VLOOKUP(C32,SID!$B$19:$C$21,2,FALSE)</f>
        <v>CB_IS_NET_REVENUE</v>
      </c>
      <c r="G32" s="9" t="str">
        <f>_xll.BQL(E32, F32 &amp; "(FPT=q, FPR=range(2010Q1, 2023Q3))","showdates=f", "transpose=t","cols=57;rows=1")</f>
        <v>#N/A Connection</v>
      </c>
      <c r="H32" s="9" t="s">
        <v>203</v>
      </c>
      <c r="I32" s="21">
        <v>1703428000</v>
      </c>
      <c r="J32" s="21">
        <v>2138064000</v>
      </c>
      <c r="K32" s="21">
        <v>1994530000</v>
      </c>
      <c r="L32" s="21">
        <v>2433738000</v>
      </c>
      <c r="M32" s="21">
        <v>2036253000</v>
      </c>
      <c r="N32" s="21">
        <v>2107641000</v>
      </c>
      <c r="O32" s="21" t="e">
        <v>#N/A</v>
      </c>
      <c r="P32" s="21">
        <v>2433738000</v>
      </c>
      <c r="Q32" s="21">
        <v>2495181000</v>
      </c>
      <c r="R32" s="21">
        <v>2373329000</v>
      </c>
      <c r="S32" s="21">
        <v>2552792000</v>
      </c>
      <c r="T32" s="21">
        <v>2135315000</v>
      </c>
      <c r="U32" s="21">
        <v>2527236000</v>
      </c>
      <c r="V32" s="21">
        <v>2553845000</v>
      </c>
      <c r="W32" s="21">
        <v>2614517000</v>
      </c>
      <c r="X32" s="21">
        <v>2130754000</v>
      </c>
      <c r="Y32" s="21">
        <v>2486554000</v>
      </c>
      <c r="Z32" s="21">
        <v>2406035000</v>
      </c>
      <c r="AA32" s="21">
        <v>2471819000</v>
      </c>
      <c r="AB32" s="21">
        <v>2875722000</v>
      </c>
      <c r="AC32" s="21">
        <v>2481250000</v>
      </c>
      <c r="AD32" s="21">
        <v>2068202000</v>
      </c>
      <c r="AE32" s="21">
        <v>2742237000</v>
      </c>
      <c r="AF32" s="21">
        <v>1931230000</v>
      </c>
      <c r="AG32" s="21">
        <v>2687481000</v>
      </c>
      <c r="AH32" s="21">
        <v>2917235000</v>
      </c>
      <c r="AI32" s="21">
        <v>2823922000</v>
      </c>
      <c r="AJ32" s="21">
        <v>2589419000</v>
      </c>
      <c r="AK32" s="21">
        <v>2932190000</v>
      </c>
      <c r="AL32" s="21">
        <v>2857388000</v>
      </c>
      <c r="AM32" s="21">
        <v>2950980000</v>
      </c>
      <c r="AN32" s="21">
        <v>3281666000</v>
      </c>
      <c r="AO32" s="21">
        <v>2770658000</v>
      </c>
      <c r="AP32" s="21">
        <v>2874804000</v>
      </c>
      <c r="AQ32" s="21">
        <v>2968906000</v>
      </c>
      <c r="AR32" s="21">
        <v>3009067000</v>
      </c>
      <c r="AS32" s="21">
        <v>3164278000</v>
      </c>
      <c r="AT32" s="21">
        <v>3429659000</v>
      </c>
      <c r="AU32" s="21">
        <v>3500245000</v>
      </c>
      <c r="AV32" s="21">
        <v>3496633000</v>
      </c>
      <c r="AW32" s="21">
        <v>3470224000</v>
      </c>
      <c r="AX32" s="21">
        <v>3339096000</v>
      </c>
      <c r="AY32" s="21">
        <v>2996985000</v>
      </c>
      <c r="AZ32" s="21">
        <v>3555064000</v>
      </c>
      <c r="BA32" s="21">
        <v>3694903000</v>
      </c>
      <c r="BB32" s="21">
        <v>3339192000</v>
      </c>
      <c r="BC32" s="21">
        <v>3393980000</v>
      </c>
      <c r="BD32" s="21">
        <v>3622464000</v>
      </c>
      <c r="BE32" s="21">
        <v>3240615000</v>
      </c>
      <c r="BF32" s="21">
        <v>3509868000</v>
      </c>
      <c r="BG32" s="21">
        <v>3986278000</v>
      </c>
      <c r="BH32" s="21">
        <v>4791587000</v>
      </c>
      <c r="BI32" s="21">
        <v>4027651000</v>
      </c>
      <c r="BJ32" s="21">
        <v>4287457000</v>
      </c>
      <c r="BK32" s="21">
        <v>4163084000</v>
      </c>
    </row>
    <row r="33" spans="1:63" x14ac:dyDescent="0.35">
      <c r="A33" s="9" t="str">
        <f>A32</f>
        <v>Rajhi</v>
      </c>
      <c r="B33" s="9" t="s">
        <v>192</v>
      </c>
      <c r="C33" s="9" t="s">
        <v>197</v>
      </c>
      <c r="D33" s="9" t="str">
        <f t="shared" si="6"/>
        <v>Wholesale Net Revenue</v>
      </c>
      <c r="E33" s="9" t="str" cm="1">
        <f t="array" ref="E33">INDEX(SID!$B$24:$E$34, MATCH(A33, SID!$B$24:$B$34, 0), IF(B33="Retail", 3, 4))</f>
        <v>SEG0000708294 Segment</v>
      </c>
      <c r="F33" s="9" t="str">
        <f>VLOOKUP(C33,SID!$B$19:$C$21,2,FALSE)</f>
        <v>CB_IS_NET_REVENUE</v>
      </c>
      <c r="G33" s="9" t="str">
        <f>_xll.BQL(E33, F33 &amp; "(FPT=q, FPR=range(2010Q1, 2023Q3))","showdates=f", "transpose=t","cols=57;rows=1")</f>
        <v>#N/A Connection</v>
      </c>
      <c r="H33" s="9" t="s">
        <v>203</v>
      </c>
      <c r="I33" s="21">
        <v>759628000</v>
      </c>
      <c r="J33" s="21">
        <v>537629000</v>
      </c>
      <c r="K33" s="21">
        <v>585480000</v>
      </c>
      <c r="L33" s="21">
        <v>581147000</v>
      </c>
      <c r="M33" s="21">
        <v>507796000</v>
      </c>
      <c r="N33" s="21" t="e">
        <v>#N/A</v>
      </c>
      <c r="O33" s="21" t="e">
        <v>#N/A</v>
      </c>
      <c r="P33" s="21">
        <v>581147000</v>
      </c>
      <c r="Q33" s="21">
        <v>431490000</v>
      </c>
      <c r="R33" s="21">
        <v>521330000</v>
      </c>
      <c r="S33" s="21">
        <v>513368000</v>
      </c>
      <c r="T33" s="21">
        <v>459587000</v>
      </c>
      <c r="U33" s="21">
        <v>453000000</v>
      </c>
      <c r="V33" s="21">
        <v>424392000</v>
      </c>
      <c r="W33" s="21">
        <v>517259000</v>
      </c>
      <c r="X33" s="21">
        <v>452573000</v>
      </c>
      <c r="Y33" s="21">
        <v>455849000</v>
      </c>
      <c r="Z33" s="21">
        <v>646745000</v>
      </c>
      <c r="AA33" s="21">
        <v>501659000</v>
      </c>
      <c r="AB33" s="21">
        <v>-47162000</v>
      </c>
      <c r="AC33" s="21">
        <v>482001000</v>
      </c>
      <c r="AD33" s="21">
        <v>654808000</v>
      </c>
      <c r="AE33" s="21">
        <v>528788000</v>
      </c>
      <c r="AF33" s="21">
        <v>574108000</v>
      </c>
      <c r="AG33" s="21">
        <v>387366000</v>
      </c>
      <c r="AH33" s="21">
        <v>409737000</v>
      </c>
      <c r="AI33" s="21">
        <v>605705000</v>
      </c>
      <c r="AJ33" s="21">
        <v>591980000</v>
      </c>
      <c r="AK33" s="21">
        <v>689542000</v>
      </c>
      <c r="AL33" s="21">
        <v>541488000</v>
      </c>
      <c r="AM33" s="21">
        <v>580479000</v>
      </c>
      <c r="AN33" s="21">
        <v>600622000</v>
      </c>
      <c r="AO33" s="21">
        <v>580098000</v>
      </c>
      <c r="AP33" s="21">
        <v>573654000</v>
      </c>
      <c r="AQ33" s="21">
        <v>575210000</v>
      </c>
      <c r="AR33" s="21">
        <v>586018000</v>
      </c>
      <c r="AS33" s="21">
        <v>638345000</v>
      </c>
      <c r="AT33" s="21">
        <v>618862000</v>
      </c>
      <c r="AU33" s="21">
        <v>627280000</v>
      </c>
      <c r="AV33" s="21">
        <v>647435000</v>
      </c>
      <c r="AW33" s="21">
        <v>631897000</v>
      </c>
      <c r="AX33" s="21">
        <v>457750000</v>
      </c>
      <c r="AY33" s="21">
        <v>740719000</v>
      </c>
      <c r="AZ33" s="21">
        <v>784325000</v>
      </c>
      <c r="BA33" s="21">
        <v>587085000</v>
      </c>
      <c r="BB33" s="21">
        <v>906933000</v>
      </c>
      <c r="BC33" s="21">
        <v>860612000</v>
      </c>
      <c r="BD33" s="21">
        <v>490013000</v>
      </c>
      <c r="BE33" s="21">
        <v>909275000</v>
      </c>
      <c r="BF33" s="21">
        <v>1073535000</v>
      </c>
      <c r="BG33" s="21">
        <v>1149516000</v>
      </c>
      <c r="BH33" s="21">
        <v>1374360000</v>
      </c>
      <c r="BI33" s="21">
        <v>1498798000</v>
      </c>
      <c r="BJ33" s="21">
        <v>1747456000</v>
      </c>
      <c r="BK33" s="21">
        <v>2108703000</v>
      </c>
    </row>
    <row r="34" spans="1:63" x14ac:dyDescent="0.35">
      <c r="A34" s="9" t="str">
        <f t="shared" ref="A34:A37" si="8">A33</f>
        <v>Rajhi</v>
      </c>
      <c r="B34" s="9" t="s">
        <v>193</v>
      </c>
      <c r="C34" s="9" t="s">
        <v>195</v>
      </c>
      <c r="D34" s="9" t="str">
        <f t="shared" si="6"/>
        <v>Retail Assets</v>
      </c>
      <c r="E34" s="9" t="str" cm="1">
        <f t="array" ref="E34">INDEX(SID!$B$24:$E$34, MATCH(A34, SID!$B$24:$B$34, 0), IF(B34="Retail", 3, 4))</f>
        <v>SEG0000708296 Segment</v>
      </c>
      <c r="F34" s="9" t="str">
        <f>VLOOKUP(C34,SID!$B$19:$C$21,2,FALSE)</f>
        <v>BS_TOT_ASSET</v>
      </c>
      <c r="G34" s="9" t="str">
        <f>_xll.BQL(E34, F34 &amp; "(FPT=q, FPR=range(2010Q1, 2023Q3))","showdates=f", "transpose=t","cols=57;rows=1")</f>
        <v>#N/A Connection</v>
      </c>
      <c r="H34" s="9" t="s">
        <v>208</v>
      </c>
      <c r="I34" s="21">
        <v>74314039000</v>
      </c>
      <c r="J34" s="21">
        <v>77843554000</v>
      </c>
      <c r="K34" s="21">
        <v>80400771000</v>
      </c>
      <c r="L34" s="21">
        <v>82397368000</v>
      </c>
      <c r="M34" s="21">
        <v>84822962000</v>
      </c>
      <c r="N34" s="21">
        <v>88570698000</v>
      </c>
      <c r="O34" s="21">
        <v>95907100000</v>
      </c>
      <c r="P34" s="21">
        <v>103331875000</v>
      </c>
      <c r="Q34" s="21">
        <v>109135800000</v>
      </c>
      <c r="R34" s="21">
        <v>118235619000</v>
      </c>
      <c r="S34" s="21">
        <v>122148106000</v>
      </c>
      <c r="T34" s="21">
        <v>128452440000</v>
      </c>
      <c r="U34" s="21">
        <v>135994000000</v>
      </c>
      <c r="V34" s="21">
        <v>140094036000</v>
      </c>
      <c r="W34" s="21">
        <v>140820615000</v>
      </c>
      <c r="X34" s="21">
        <v>141604240000</v>
      </c>
      <c r="Y34" s="21">
        <v>142943610000</v>
      </c>
      <c r="Z34" s="21">
        <v>153847902000</v>
      </c>
      <c r="AA34" s="21">
        <v>158294342000</v>
      </c>
      <c r="AB34" s="21">
        <v>158098603000</v>
      </c>
      <c r="AC34" s="21">
        <v>160098268000</v>
      </c>
      <c r="AD34" s="21">
        <v>164885310000</v>
      </c>
      <c r="AE34" s="21">
        <v>170618005000</v>
      </c>
      <c r="AF34" s="21">
        <v>165964007000</v>
      </c>
      <c r="AG34" s="21">
        <v>170224600000</v>
      </c>
      <c r="AH34" s="21">
        <v>176911067000</v>
      </c>
      <c r="AI34" s="21">
        <v>178423873000</v>
      </c>
      <c r="AJ34" s="21">
        <v>177178353000</v>
      </c>
      <c r="AK34" s="21">
        <v>179089548000</v>
      </c>
      <c r="AL34" s="21">
        <v>184109452000</v>
      </c>
      <c r="AM34" s="21">
        <v>183142240000</v>
      </c>
      <c r="AN34" s="21">
        <v>183538671000</v>
      </c>
      <c r="AO34" s="21">
        <v>183831898000</v>
      </c>
      <c r="AP34" s="21">
        <v>186279354000</v>
      </c>
      <c r="AQ34" s="21">
        <v>189912780000</v>
      </c>
      <c r="AR34" s="21">
        <v>186924991000</v>
      </c>
      <c r="AS34" s="21">
        <v>190732564000</v>
      </c>
      <c r="AT34" s="21">
        <v>194605515000</v>
      </c>
      <c r="AU34" s="21">
        <v>197605634000</v>
      </c>
      <c r="AV34" s="21">
        <v>208945668000</v>
      </c>
      <c r="AW34" s="21">
        <v>221170138000</v>
      </c>
      <c r="AX34" s="21">
        <v>231641529000</v>
      </c>
      <c r="AY34" s="21">
        <v>246751554000</v>
      </c>
      <c r="AZ34" s="21">
        <v>268108817000</v>
      </c>
      <c r="BA34" s="21">
        <v>302291703000</v>
      </c>
      <c r="BB34" s="21">
        <v>332207308000</v>
      </c>
      <c r="BC34" s="21">
        <v>358558990000</v>
      </c>
      <c r="BD34" s="21">
        <v>381273640000</v>
      </c>
      <c r="BE34" s="21">
        <v>412008961000</v>
      </c>
      <c r="BF34" s="21">
        <v>436556139000</v>
      </c>
      <c r="BG34" s="21">
        <v>446073658000</v>
      </c>
      <c r="BH34" s="21">
        <v>458403446000</v>
      </c>
      <c r="BI34" s="21">
        <v>454719671000</v>
      </c>
      <c r="BJ34" s="21">
        <v>458449282000</v>
      </c>
      <c r="BK34" s="21">
        <v>458818035000</v>
      </c>
    </row>
    <row r="35" spans="1:63" x14ac:dyDescent="0.35">
      <c r="A35" s="9" t="str">
        <f t="shared" si="8"/>
        <v>Rajhi</v>
      </c>
      <c r="B35" s="9" t="s">
        <v>192</v>
      </c>
      <c r="C35" s="9" t="s">
        <v>195</v>
      </c>
      <c r="D35" s="9" t="str">
        <f t="shared" si="6"/>
        <v>Wholesale Assets</v>
      </c>
      <c r="E35" s="9" t="str" cm="1">
        <f t="array" ref="E35">INDEX(SID!$B$24:$E$34, MATCH(A35, SID!$B$24:$B$34, 0), IF(B35="Retail", 3, 4))</f>
        <v>SEG0000708294 Segment</v>
      </c>
      <c r="F35" s="9" t="str">
        <f>VLOOKUP(C35,SID!$B$19:$C$21,2,FALSE)</f>
        <v>BS_TOT_ASSET</v>
      </c>
      <c r="G35" s="9" t="str">
        <f>_xll.BQL(E35, F35 &amp; "(FPT=q, FPR=range(2010Q1, 2023Q3))","showdates=f", "transpose=t","cols=57;rows=1")</f>
        <v>#N/A Connection</v>
      </c>
      <c r="H35" s="9" t="s">
        <v>208</v>
      </c>
      <c r="I35" s="21">
        <v>50582185000</v>
      </c>
      <c r="J35" s="21">
        <v>50052663000</v>
      </c>
      <c r="K35" s="21">
        <v>48803194000</v>
      </c>
      <c r="L35" s="21">
        <v>47568053000</v>
      </c>
      <c r="M35" s="21">
        <v>49200891000</v>
      </c>
      <c r="N35" s="21">
        <v>48736371000</v>
      </c>
      <c r="O35" s="21">
        <v>49020131000</v>
      </c>
      <c r="P35" s="21">
        <v>47548619000</v>
      </c>
      <c r="Q35" s="21">
        <v>52121680000</v>
      </c>
      <c r="R35" s="21">
        <v>52388517000</v>
      </c>
      <c r="S35" s="21">
        <v>54831614000</v>
      </c>
      <c r="T35" s="21">
        <v>54591453000</v>
      </c>
      <c r="U35" s="21">
        <v>56661000000</v>
      </c>
      <c r="V35" s="21">
        <v>56647319000</v>
      </c>
      <c r="W35" s="21">
        <v>57643639000</v>
      </c>
      <c r="X35" s="21">
        <v>58082365000</v>
      </c>
      <c r="Y35" s="21">
        <v>59249443000</v>
      </c>
      <c r="Z35" s="21">
        <v>61337898000</v>
      </c>
      <c r="AA35" s="21">
        <v>61579838000</v>
      </c>
      <c r="AB35" s="21">
        <v>62393738000</v>
      </c>
      <c r="AC35" s="21">
        <v>60141665000</v>
      </c>
      <c r="AD35" s="21">
        <v>62254440000</v>
      </c>
      <c r="AE35" s="21">
        <v>60963241000</v>
      </c>
      <c r="AF35" s="21">
        <v>55517678000</v>
      </c>
      <c r="AG35" s="21">
        <v>58088593000</v>
      </c>
      <c r="AH35" s="21">
        <v>64377054000</v>
      </c>
      <c r="AI35" s="21">
        <v>63778348000</v>
      </c>
      <c r="AJ35" s="21">
        <v>61796699000</v>
      </c>
      <c r="AK35" s="21">
        <v>64599784000</v>
      </c>
      <c r="AL35" s="21">
        <v>66196516000</v>
      </c>
      <c r="AM35" s="21">
        <v>66224578000</v>
      </c>
      <c r="AN35" s="21">
        <v>63535244000</v>
      </c>
      <c r="AO35" s="21">
        <v>59852021000</v>
      </c>
      <c r="AP35" s="21">
        <v>60589649000</v>
      </c>
      <c r="AQ35" s="21">
        <v>60339795000</v>
      </c>
      <c r="AR35" s="21">
        <v>62102306000</v>
      </c>
      <c r="AS35" s="21">
        <v>64683384000</v>
      </c>
      <c r="AT35" s="21">
        <v>63917474000</v>
      </c>
      <c r="AU35" s="21">
        <v>64264782000</v>
      </c>
      <c r="AV35" s="21">
        <v>59406741000</v>
      </c>
      <c r="AW35" s="21">
        <v>59218217000</v>
      </c>
      <c r="AX35" s="21">
        <v>63611219000</v>
      </c>
      <c r="AY35" s="21">
        <v>63954117000</v>
      </c>
      <c r="AZ35" s="21">
        <v>66837087000</v>
      </c>
      <c r="BA35" s="21">
        <v>73935394000</v>
      </c>
      <c r="BB35" s="21">
        <v>77762808000</v>
      </c>
      <c r="BC35" s="21">
        <v>80657557000</v>
      </c>
      <c r="BD35" s="21">
        <v>91815182000</v>
      </c>
      <c r="BE35" s="21">
        <v>95455180000</v>
      </c>
      <c r="BF35" s="21">
        <v>109207252000</v>
      </c>
      <c r="BG35" s="21">
        <v>132424010000</v>
      </c>
      <c r="BH35" s="21">
        <v>133149990000</v>
      </c>
      <c r="BI35" s="21">
        <v>146740537000</v>
      </c>
      <c r="BJ35" s="21">
        <v>149817769000</v>
      </c>
      <c r="BK35" s="21">
        <v>164381044000</v>
      </c>
    </row>
    <row r="36" spans="1:63" x14ac:dyDescent="0.35">
      <c r="A36" s="9" t="str">
        <f t="shared" si="8"/>
        <v>Rajhi</v>
      </c>
      <c r="B36" s="9" t="s">
        <v>193</v>
      </c>
      <c r="C36" s="9" t="s">
        <v>194</v>
      </c>
      <c r="D36" s="9" t="str">
        <f t="shared" si="6"/>
        <v xml:space="preserve">Retail Liabilities </v>
      </c>
      <c r="E36" s="9" t="str" cm="1">
        <f t="array" ref="E36">INDEX(SID!$B$24:$E$34, MATCH(A36, SID!$B$24:$B$34, 0), IF(B36="Retail", 3, 4))</f>
        <v>SEG0000708296 Segment</v>
      </c>
      <c r="F36" s="9" t="str">
        <f>VLOOKUP(C36,SID!$B$19:$C$21,2,FALSE)</f>
        <v>BS_TOT_LIAB2</v>
      </c>
      <c r="G36" s="9" t="str">
        <f>_xll.BQL(E36, F36 &amp; "(FPT=q, FPR=range(2010Q1, 2023Q3))","showdates=f", "transpose=t","cols=57;rows=1")</f>
        <v>#N/A Connection</v>
      </c>
      <c r="H36" s="9" t="s">
        <v>198</v>
      </c>
      <c r="I36" s="21">
        <v>99044262000</v>
      </c>
      <c r="J36" s="21">
        <v>101909455000</v>
      </c>
      <c r="K36" s="21">
        <v>102432228000</v>
      </c>
      <c r="L36" s="21">
        <v>135608235000</v>
      </c>
      <c r="M36" s="21">
        <v>121686171000</v>
      </c>
      <c r="N36" s="21">
        <v>136191618000</v>
      </c>
      <c r="O36" s="21">
        <v>131516149000</v>
      </c>
      <c r="P36" s="21">
        <v>135608235000</v>
      </c>
      <c r="Q36" s="21">
        <v>143183202000</v>
      </c>
      <c r="R36" s="21">
        <v>163204634000</v>
      </c>
      <c r="S36" s="21">
        <v>162868720000</v>
      </c>
      <c r="T36" s="21">
        <v>173997759000</v>
      </c>
      <c r="U36" s="21">
        <v>177800000000</v>
      </c>
      <c r="V36" s="21">
        <v>181865382000</v>
      </c>
      <c r="W36" s="21">
        <v>175748721000</v>
      </c>
      <c r="X36" s="21">
        <v>191041339000</v>
      </c>
      <c r="Y36" s="21">
        <v>183366987000</v>
      </c>
      <c r="Z36" s="21">
        <v>199034189000</v>
      </c>
      <c r="AA36" s="21">
        <v>195253231000</v>
      </c>
      <c r="AB36" s="21">
        <v>211093979000</v>
      </c>
      <c r="AC36" s="21">
        <v>207992467000</v>
      </c>
      <c r="AD36" s="21">
        <v>230244372000</v>
      </c>
      <c r="AE36" s="21">
        <v>228037498000</v>
      </c>
      <c r="AF36" s="21">
        <v>242821617000</v>
      </c>
      <c r="AG36" s="21">
        <v>246654936000</v>
      </c>
      <c r="AH36" s="21">
        <v>245363598000</v>
      </c>
      <c r="AI36" s="21">
        <v>241353222000</v>
      </c>
      <c r="AJ36" s="21">
        <v>243517074000</v>
      </c>
      <c r="AK36" s="21">
        <v>245174605000</v>
      </c>
      <c r="AL36" s="21">
        <v>246445760000</v>
      </c>
      <c r="AM36" s="21">
        <v>244011636000</v>
      </c>
      <c r="AN36" s="21">
        <v>249098604000</v>
      </c>
      <c r="AO36" s="21">
        <v>261326171000</v>
      </c>
      <c r="AP36" s="21">
        <v>260379240000</v>
      </c>
      <c r="AQ36" s="21">
        <v>269212769000</v>
      </c>
      <c r="AR36" s="21">
        <v>273115320000</v>
      </c>
      <c r="AS36" s="21">
        <v>278944129000</v>
      </c>
      <c r="AT36" s="21">
        <v>286307702000</v>
      </c>
      <c r="AU36" s="21">
        <v>287101154000</v>
      </c>
      <c r="AV36" s="21">
        <v>289628309000</v>
      </c>
      <c r="AW36" s="21">
        <v>295290025000</v>
      </c>
      <c r="AX36" s="21">
        <v>313944973000</v>
      </c>
      <c r="AY36" s="21">
        <v>284147915000</v>
      </c>
      <c r="AZ36" s="21">
        <v>289583836000</v>
      </c>
      <c r="BA36" s="21">
        <v>307060394000</v>
      </c>
      <c r="BB36" s="21">
        <v>313166779000</v>
      </c>
      <c r="BC36" s="21">
        <v>310016061000</v>
      </c>
      <c r="BD36" s="21">
        <v>319479167000</v>
      </c>
      <c r="BE36" s="21">
        <v>318641650000</v>
      </c>
      <c r="BF36" s="21">
        <v>315823325000</v>
      </c>
      <c r="BG36" s="21">
        <v>306743063000</v>
      </c>
      <c r="BH36" s="21">
        <v>294470416000</v>
      </c>
      <c r="BI36" s="21">
        <v>297533315000</v>
      </c>
      <c r="BJ36" s="21">
        <v>314757221000</v>
      </c>
      <c r="BK36" s="21">
        <v>289754188000</v>
      </c>
    </row>
    <row r="37" spans="1:63" x14ac:dyDescent="0.35">
      <c r="A37" s="10" t="str">
        <f t="shared" si="8"/>
        <v>Rajhi</v>
      </c>
      <c r="B37" s="10" t="s">
        <v>192</v>
      </c>
      <c r="C37" s="10" t="s">
        <v>194</v>
      </c>
      <c r="D37" s="10" t="str">
        <f t="shared" si="6"/>
        <v xml:space="preserve">Wholesale Liabilities </v>
      </c>
      <c r="E37" s="10" t="str" cm="1">
        <f t="array" ref="E37">INDEX(SID!$B$24:$E$34, MATCH(A37, SID!$B$24:$B$34, 0), IF(B37="Retail", 3, 4))</f>
        <v>SEG0000708294 Segment</v>
      </c>
      <c r="F37" s="10" t="str">
        <f>VLOOKUP(C37,SID!$B$19:$C$21,2,FALSE)</f>
        <v>BS_TOT_LIAB2</v>
      </c>
      <c r="G37" s="10" t="str">
        <f>_xll.BQL(E37, F37 &amp; "(FPT=q, FPR=range(2010Q1, 2023Q3))","showdates=f", "transpose=t","cols=57;rows=1")</f>
        <v>#N/A Connection</v>
      </c>
      <c r="H37" s="10" t="s">
        <v>198</v>
      </c>
      <c r="I37" s="22">
        <v>37687954000</v>
      </c>
      <c r="J37" s="22">
        <v>41650153000</v>
      </c>
      <c r="K37" s="22">
        <v>45779961000</v>
      </c>
      <c r="L37" s="22">
        <v>45570953000</v>
      </c>
      <c r="M37" s="22">
        <v>46198139000</v>
      </c>
      <c r="N37" s="22">
        <v>41795228000</v>
      </c>
      <c r="O37" s="22">
        <v>46381318000</v>
      </c>
      <c r="P37" s="22">
        <v>45570953000</v>
      </c>
      <c r="Q37" s="22">
        <v>48744448000</v>
      </c>
      <c r="R37" s="22">
        <v>32564535000</v>
      </c>
      <c r="S37" s="22">
        <v>42764532000</v>
      </c>
      <c r="T37" s="22">
        <v>54324761000</v>
      </c>
      <c r="U37" s="22">
        <v>59329000000</v>
      </c>
      <c r="V37" s="22">
        <v>52622112000</v>
      </c>
      <c r="W37" s="22">
        <v>56211570000</v>
      </c>
      <c r="X37" s="22">
        <v>45810276000</v>
      </c>
      <c r="Y37" s="22">
        <v>60905767000</v>
      </c>
      <c r="Z37" s="22">
        <v>53916645000</v>
      </c>
      <c r="AA37" s="22">
        <v>58528661000</v>
      </c>
      <c r="AB37" s="22">
        <v>50906848000</v>
      </c>
      <c r="AC37" s="22">
        <v>66275916000</v>
      </c>
      <c r="AD37" s="22">
        <v>51785437000</v>
      </c>
      <c r="AE37" s="22">
        <v>48431698000</v>
      </c>
      <c r="AF37" s="22">
        <v>16418369000</v>
      </c>
      <c r="AG37" s="22">
        <v>17910867000</v>
      </c>
      <c r="AH37" s="22">
        <v>29506216000</v>
      </c>
      <c r="AI37" s="22">
        <v>34339348000</v>
      </c>
      <c r="AJ37" s="22">
        <v>33307549000</v>
      </c>
      <c r="AK37" s="22">
        <v>28724309000</v>
      </c>
      <c r="AL37" s="22">
        <v>41371949000</v>
      </c>
      <c r="AM37" s="22">
        <v>30320240000</v>
      </c>
      <c r="AN37" s="22">
        <v>27343604000</v>
      </c>
      <c r="AO37" s="22">
        <v>30418208000</v>
      </c>
      <c r="AP37" s="22">
        <v>25639967000</v>
      </c>
      <c r="AQ37" s="22">
        <v>23758019000</v>
      </c>
      <c r="AR37" s="22">
        <v>28763133000</v>
      </c>
      <c r="AS37" s="22">
        <v>22412639000</v>
      </c>
      <c r="AT37" s="22">
        <v>25057309000</v>
      </c>
      <c r="AU37" s="22">
        <v>23163778000</v>
      </c>
      <c r="AV37" s="22">
        <v>34753212000</v>
      </c>
      <c r="AW37" s="22">
        <v>33108120000</v>
      </c>
      <c r="AX37" s="22">
        <v>34085075000</v>
      </c>
      <c r="AY37" s="22">
        <v>75542937000</v>
      </c>
      <c r="AZ37" s="22">
        <v>108514833000</v>
      </c>
      <c r="BA37" s="22">
        <v>129956116000</v>
      </c>
      <c r="BB37" s="22">
        <v>152025046000</v>
      </c>
      <c r="BC37" s="22">
        <v>182564747000</v>
      </c>
      <c r="BD37" s="22">
        <v>207879265000</v>
      </c>
      <c r="BE37" s="22">
        <v>211180789000</v>
      </c>
      <c r="BF37" s="22">
        <v>253815304000</v>
      </c>
      <c r="BG37" s="22">
        <v>262988514000</v>
      </c>
      <c r="BH37" s="22">
        <v>278627535000</v>
      </c>
      <c r="BI37" s="22">
        <v>265651957000</v>
      </c>
      <c r="BJ37" s="22">
        <v>261364773000</v>
      </c>
      <c r="BK37" s="22">
        <v>271795237000</v>
      </c>
    </row>
    <row r="38" spans="1:63" x14ac:dyDescent="0.35">
      <c r="A38" s="17" t="s">
        <v>15</v>
      </c>
      <c r="B38" s="17" t="s">
        <v>193</v>
      </c>
      <c r="C38" s="17" t="s">
        <v>197</v>
      </c>
      <c r="D38" s="17" t="str">
        <f>B38&amp; " " &amp;C38</f>
        <v>Retail Net Revenue</v>
      </c>
      <c r="E38" s="17" t="str" cm="1">
        <f t="array" ref="E38">INDEX(SID!$B$24:$E$34, MATCH(A38, SID!$B$24:$B$34, 0), IF(B38="Retail", 3, 4))</f>
        <v>SEG0000710134 Segment</v>
      </c>
      <c r="F38" s="17" t="str">
        <f>VLOOKUP(C38,SID!$B$19:$C$21,2,FALSE)</f>
        <v>CB_IS_NET_REVENUE</v>
      </c>
      <c r="G38" s="17" t="str">
        <f>_xll.BQL(E38, F38 &amp; "(FPT=q, FPR=range(2010Q1, 2023Q3))","showdates=f", "transpose=t","cols=57;rows=1")</f>
        <v>#N/A Connection</v>
      </c>
      <c r="H38" s="17" t="s">
        <v>203</v>
      </c>
      <c r="I38" s="18" t="e">
        <v>#N/A</v>
      </c>
      <c r="J38" s="18" t="e">
        <v>#N/A</v>
      </c>
      <c r="K38" s="18" t="e">
        <v>#N/A</v>
      </c>
      <c r="L38" s="18" t="e">
        <v>#N/A</v>
      </c>
      <c r="M38" s="18" t="e">
        <v>#N/A</v>
      </c>
      <c r="N38" s="18" t="e">
        <v>#N/A</v>
      </c>
      <c r="O38" s="18" t="e">
        <v>#N/A</v>
      </c>
      <c r="P38" s="18" t="e">
        <v>#N/A</v>
      </c>
      <c r="Q38" s="18" t="e">
        <v>#N/A</v>
      </c>
      <c r="R38" s="18" t="e">
        <v>#N/A</v>
      </c>
      <c r="S38" s="18" t="e">
        <v>#N/A</v>
      </c>
      <c r="T38" s="18" t="e">
        <v>#N/A</v>
      </c>
      <c r="U38" s="18">
        <v>1418170000</v>
      </c>
      <c r="V38" s="18">
        <v>1276192000</v>
      </c>
      <c r="W38" s="18">
        <v>1220476000</v>
      </c>
      <c r="X38" s="18">
        <v>2008964000</v>
      </c>
      <c r="Y38" s="18">
        <v>1392212000</v>
      </c>
      <c r="Z38" s="18">
        <v>1446257000</v>
      </c>
      <c r="AA38" s="18">
        <v>1455199000</v>
      </c>
      <c r="AB38" s="18">
        <v>1427345000</v>
      </c>
      <c r="AC38" s="18">
        <v>1332963000</v>
      </c>
      <c r="AD38" s="18">
        <v>1375199000</v>
      </c>
      <c r="AE38" s="18">
        <v>1797613000</v>
      </c>
      <c r="AF38" s="18">
        <v>1854837000</v>
      </c>
      <c r="AG38" s="18">
        <v>1970135000</v>
      </c>
      <c r="AH38" s="18">
        <v>1985349000</v>
      </c>
      <c r="AI38" s="18">
        <v>1967025000</v>
      </c>
      <c r="AJ38" s="18">
        <v>1782458000</v>
      </c>
      <c r="AK38" s="18">
        <v>1938409000</v>
      </c>
      <c r="AL38" s="18">
        <v>1924726000</v>
      </c>
      <c r="AM38" s="18">
        <v>2106641000</v>
      </c>
      <c r="AN38" s="18">
        <v>2171237000</v>
      </c>
      <c r="AO38" s="18">
        <v>2116900000</v>
      </c>
      <c r="AP38" s="18">
        <v>1976753000</v>
      </c>
      <c r="AQ38" s="18">
        <v>2318570000</v>
      </c>
      <c r="AR38" s="18">
        <v>2260077000</v>
      </c>
      <c r="AS38" s="18">
        <v>2240764000</v>
      </c>
      <c r="AT38" s="18">
        <v>2385911000</v>
      </c>
      <c r="AU38" s="18">
        <v>2568708000</v>
      </c>
      <c r="AV38" s="18">
        <v>2512361000</v>
      </c>
      <c r="AW38" s="18">
        <v>2319664000</v>
      </c>
      <c r="AX38" s="18">
        <v>2363442000</v>
      </c>
      <c r="AY38" s="18">
        <v>2676134000</v>
      </c>
      <c r="AZ38" s="18">
        <v>2829448000</v>
      </c>
      <c r="BA38" s="18">
        <v>2662572000</v>
      </c>
      <c r="BB38" s="18">
        <v>3442181000</v>
      </c>
      <c r="BC38" s="18">
        <v>3326704000</v>
      </c>
      <c r="BD38" s="18">
        <v>3267321000</v>
      </c>
      <c r="BE38" s="18">
        <v>3664715000</v>
      </c>
      <c r="BF38" s="18">
        <v>3577484000</v>
      </c>
      <c r="BG38" s="18">
        <v>3695449000</v>
      </c>
      <c r="BH38" s="18">
        <v>3670534000</v>
      </c>
      <c r="BI38" s="18">
        <v>3877820000</v>
      </c>
      <c r="BJ38" s="18">
        <v>4152098000</v>
      </c>
      <c r="BK38" s="18">
        <v>4005962000</v>
      </c>
    </row>
    <row r="39" spans="1:63" x14ac:dyDescent="0.35">
      <c r="A39" s="17" t="str">
        <f>A38</f>
        <v>SNB</v>
      </c>
      <c r="B39" s="17" t="s">
        <v>192</v>
      </c>
      <c r="C39" s="17" t="s">
        <v>197</v>
      </c>
      <c r="D39" s="17" t="str">
        <f t="shared" ref="D39:D49" si="9">B39&amp; " " &amp;C39</f>
        <v>Wholesale Net Revenue</v>
      </c>
      <c r="E39" s="17" t="str" cm="1">
        <f t="array" ref="E39">INDEX(SID!$B$24:$E$34, MATCH(A39, SID!$B$24:$B$34, 0), IF(B39="Retail", 3, 4))</f>
        <v>SEG0000709216 Segment</v>
      </c>
      <c r="F39" s="17" t="str">
        <f>VLOOKUP(C39,SID!$B$19:$C$21,2,FALSE)</f>
        <v>CB_IS_NET_REVENUE</v>
      </c>
      <c r="G39" s="17" t="str">
        <f>_xll.BQL(E39, F39 &amp; "(FPT=q, FPR=range(2010Q1, 2023Q3))","showdates=f", "transpose=t","cols=57;rows=1")</f>
        <v>#N/A Connection</v>
      </c>
      <c r="H39" s="17" t="s">
        <v>203</v>
      </c>
      <c r="I39" s="18" t="e">
        <v>#N/A</v>
      </c>
      <c r="J39" s="18" t="e">
        <v>#N/A</v>
      </c>
      <c r="K39" s="18" t="e">
        <v>#N/A</v>
      </c>
      <c r="L39" s="18" t="e">
        <v>#N/A</v>
      </c>
      <c r="M39" s="18" t="e">
        <v>#N/A</v>
      </c>
      <c r="N39" s="18" t="e">
        <v>#N/A</v>
      </c>
      <c r="O39" s="18" t="e">
        <v>#N/A</v>
      </c>
      <c r="P39" s="18" t="e">
        <v>#N/A</v>
      </c>
      <c r="Q39" s="18" t="e">
        <v>#N/A</v>
      </c>
      <c r="R39" s="18" t="e">
        <v>#N/A</v>
      </c>
      <c r="S39" s="18" t="e">
        <v>#N/A</v>
      </c>
      <c r="T39" s="18" t="e">
        <v>#N/A</v>
      </c>
      <c r="U39" s="18" t="e">
        <v>#N/A</v>
      </c>
      <c r="V39" s="18" t="e">
        <v>#N/A</v>
      </c>
      <c r="W39" s="18" t="e">
        <v>#N/A</v>
      </c>
      <c r="X39" s="18" t="e">
        <v>#N/A</v>
      </c>
      <c r="Y39" s="18" t="e">
        <v>#N/A</v>
      </c>
      <c r="Z39" s="18" t="e">
        <v>#N/A</v>
      </c>
      <c r="AA39" s="18" t="e">
        <v>#N/A</v>
      </c>
      <c r="AB39" s="18" t="e">
        <v>#N/A</v>
      </c>
      <c r="AC39" s="18" t="e">
        <v>#N/A</v>
      </c>
      <c r="AD39" s="18" t="e">
        <v>#N/A</v>
      </c>
      <c r="AE39" s="18" t="e">
        <v>#N/A</v>
      </c>
      <c r="AF39" s="18" t="e">
        <v>#N/A</v>
      </c>
      <c r="AG39" s="18" t="e">
        <v>#N/A</v>
      </c>
      <c r="AH39" s="18" t="e">
        <v>#N/A</v>
      </c>
      <c r="AI39" s="18" t="e">
        <v>#N/A</v>
      </c>
      <c r="AJ39" s="18" t="e">
        <v>#N/A</v>
      </c>
      <c r="AK39" s="18" t="e">
        <v>#N/A</v>
      </c>
      <c r="AL39" s="18" t="e">
        <v>#N/A</v>
      </c>
      <c r="AM39" s="18" t="e">
        <v>#N/A</v>
      </c>
      <c r="AN39" s="18" t="e">
        <v>#N/A</v>
      </c>
      <c r="AO39" s="18" t="e">
        <v>#N/A</v>
      </c>
      <c r="AP39" s="18" t="e">
        <v>#N/A</v>
      </c>
      <c r="AQ39" s="18" t="e">
        <v>#N/A</v>
      </c>
      <c r="AR39" s="18" t="e">
        <v>#N/A</v>
      </c>
      <c r="AS39" s="18" t="e">
        <v>#N/A</v>
      </c>
      <c r="AT39" s="18" t="e">
        <v>#N/A</v>
      </c>
      <c r="AU39" s="18" t="e">
        <v>#N/A</v>
      </c>
      <c r="AV39" s="18" t="e">
        <v>#N/A</v>
      </c>
      <c r="AW39" s="18" t="e">
        <v>#N/A</v>
      </c>
      <c r="AX39" s="18">
        <v>1765587000</v>
      </c>
      <c r="AY39" s="18">
        <v>2267984000</v>
      </c>
      <c r="AZ39" s="18">
        <v>2238607000</v>
      </c>
      <c r="BA39" s="18">
        <v>2430086000</v>
      </c>
      <c r="BB39" s="18">
        <v>2437607000</v>
      </c>
      <c r="BC39" s="18">
        <v>4696322000</v>
      </c>
      <c r="BD39" s="18">
        <v>2705873000</v>
      </c>
      <c r="BE39" s="18">
        <v>3265044000</v>
      </c>
      <c r="BF39" s="18">
        <v>3551245000</v>
      </c>
      <c r="BG39" s="18">
        <v>3710627000</v>
      </c>
      <c r="BH39" s="18">
        <v>3291612000</v>
      </c>
      <c r="BI39" s="18">
        <v>3579896000</v>
      </c>
      <c r="BJ39" s="18">
        <v>3052238000</v>
      </c>
      <c r="BK39" s="18">
        <v>3355681000</v>
      </c>
    </row>
    <row r="40" spans="1:63" x14ac:dyDescent="0.35">
      <c r="A40" s="17" t="str">
        <f t="shared" ref="A40:A43" si="10">A39</f>
        <v>SNB</v>
      </c>
      <c r="B40" s="17" t="s">
        <v>193</v>
      </c>
      <c r="C40" s="17" t="s">
        <v>195</v>
      </c>
      <c r="D40" s="17" t="str">
        <f t="shared" si="9"/>
        <v>Retail Assets</v>
      </c>
      <c r="E40" s="17" t="str" cm="1">
        <f t="array" ref="E40">INDEX(SID!$B$24:$E$34, MATCH(A40, SID!$B$24:$B$34, 0), IF(B40="Retail", 3, 4))</f>
        <v>SEG0000710134 Segment</v>
      </c>
      <c r="F40" s="17" t="str">
        <f>VLOOKUP(C40,SID!$B$19:$C$21,2,FALSE)</f>
        <v>BS_TOT_ASSET</v>
      </c>
      <c r="G40" s="17" t="str">
        <f>_xll.BQL(E40, F40 &amp; "(FPT=q, FPR=range(2010Q1, 2023Q3))","showdates=f", "transpose=t","cols=57;rows=1")</f>
        <v>#N/A Connection</v>
      </c>
      <c r="H40" s="17" t="s">
        <v>208</v>
      </c>
      <c r="I40" s="18" t="e">
        <v>#N/A</v>
      </c>
      <c r="J40" s="18" t="e">
        <v>#N/A</v>
      </c>
      <c r="K40" s="18" t="e">
        <v>#N/A</v>
      </c>
      <c r="L40" s="18" t="e">
        <v>#N/A</v>
      </c>
      <c r="M40" s="18" t="e">
        <v>#N/A</v>
      </c>
      <c r="N40" s="18" t="e">
        <v>#N/A</v>
      </c>
      <c r="O40" s="18" t="e">
        <v>#N/A</v>
      </c>
      <c r="P40" s="18" t="e">
        <v>#N/A</v>
      </c>
      <c r="Q40" s="18" t="e">
        <v>#N/A</v>
      </c>
      <c r="R40" s="18" t="e">
        <v>#N/A</v>
      </c>
      <c r="S40" s="18" t="e">
        <v>#N/A</v>
      </c>
      <c r="T40" s="18" t="e">
        <v>#N/A</v>
      </c>
      <c r="U40" s="18">
        <v>67267285000</v>
      </c>
      <c r="V40" s="18">
        <v>71599519000</v>
      </c>
      <c r="W40" s="18">
        <v>74438255000</v>
      </c>
      <c r="X40" s="18">
        <v>75251356000</v>
      </c>
      <c r="Y40" s="18">
        <v>79941304000</v>
      </c>
      <c r="Z40" s="18">
        <v>84905334000</v>
      </c>
      <c r="AA40" s="18">
        <v>86839048000</v>
      </c>
      <c r="AB40" s="18">
        <v>88915469000</v>
      </c>
      <c r="AC40" s="18">
        <v>91198523000</v>
      </c>
      <c r="AD40" s="18">
        <v>95873288000</v>
      </c>
      <c r="AE40" s="18">
        <v>98050415000</v>
      </c>
      <c r="AF40" s="18">
        <v>99916346000</v>
      </c>
      <c r="AG40" s="18">
        <v>104251208000</v>
      </c>
      <c r="AH40" s="18">
        <v>110448040000</v>
      </c>
      <c r="AI40" s="18">
        <v>109687133000</v>
      </c>
      <c r="AJ40" s="18">
        <v>104971649000</v>
      </c>
      <c r="AK40" s="18">
        <v>105663118000</v>
      </c>
      <c r="AL40" s="18">
        <v>110187338000</v>
      </c>
      <c r="AM40" s="18">
        <v>111564806000</v>
      </c>
      <c r="AN40" s="18">
        <v>116530257000</v>
      </c>
      <c r="AO40" s="18">
        <v>125974888000</v>
      </c>
      <c r="AP40" s="18">
        <v>131530976000</v>
      </c>
      <c r="AQ40" s="18">
        <v>134744032000</v>
      </c>
      <c r="AR40" s="18">
        <v>134020882000</v>
      </c>
      <c r="AS40" s="18">
        <v>138672978000</v>
      </c>
      <c r="AT40" s="18">
        <v>142613555000</v>
      </c>
      <c r="AU40" s="18">
        <v>145706335000</v>
      </c>
      <c r="AV40" s="18">
        <v>154249478000</v>
      </c>
      <c r="AW40" s="18">
        <v>162362064000</v>
      </c>
      <c r="AX40" s="18">
        <v>175447410000</v>
      </c>
      <c r="AY40" s="18">
        <v>195420259000</v>
      </c>
      <c r="AZ40" s="18">
        <v>223615566000</v>
      </c>
      <c r="BA40" s="18">
        <v>229914058000</v>
      </c>
      <c r="BB40" s="18">
        <v>324066292000</v>
      </c>
      <c r="BC40" s="18">
        <v>325608977000</v>
      </c>
      <c r="BD40" s="18">
        <v>339622102000</v>
      </c>
      <c r="BE40" s="18">
        <v>346374243000</v>
      </c>
      <c r="BF40" s="18">
        <v>376819996000</v>
      </c>
      <c r="BG40" s="18">
        <v>373445616000</v>
      </c>
      <c r="BH40" s="18">
        <v>380314319000</v>
      </c>
      <c r="BI40" s="18">
        <v>389025135000</v>
      </c>
      <c r="BJ40" s="18">
        <v>395896693000</v>
      </c>
      <c r="BK40" s="18">
        <v>400981535000</v>
      </c>
    </row>
    <row r="41" spans="1:63" x14ac:dyDescent="0.35">
      <c r="A41" s="17" t="str">
        <f t="shared" si="10"/>
        <v>SNB</v>
      </c>
      <c r="B41" s="17" t="s">
        <v>192</v>
      </c>
      <c r="C41" s="17" t="s">
        <v>195</v>
      </c>
      <c r="D41" s="17" t="str">
        <f t="shared" si="9"/>
        <v>Wholesale Assets</v>
      </c>
      <c r="E41" s="17" t="str" cm="1">
        <f t="array" ref="E41">INDEX(SID!$B$24:$E$34, MATCH(A41, SID!$B$24:$B$34, 0), IF(B41="Retail", 3, 4))</f>
        <v>SEG0000709216 Segment</v>
      </c>
      <c r="F41" s="17" t="str">
        <f>VLOOKUP(C41,SID!$B$19:$C$21,2,FALSE)</f>
        <v>BS_TOT_ASSET</v>
      </c>
      <c r="G41" s="17" t="str">
        <f>_xll.BQL(E41, F41 &amp; "(FPT=q, FPR=range(2010Q1, 2023Q3))","showdates=f", "transpose=t","cols=57;rows=1")</f>
        <v>#N/A Connection</v>
      </c>
      <c r="H41" s="17" t="s">
        <v>208</v>
      </c>
      <c r="I41" s="18" t="e">
        <v>#N/A</v>
      </c>
      <c r="J41" s="18" t="e">
        <v>#N/A</v>
      </c>
      <c r="K41" s="18" t="e">
        <v>#N/A</v>
      </c>
      <c r="L41" s="18" t="e">
        <v>#N/A</v>
      </c>
      <c r="M41" s="18" t="e">
        <v>#N/A</v>
      </c>
      <c r="N41" s="18" t="e">
        <v>#N/A</v>
      </c>
      <c r="O41" s="18" t="e">
        <v>#N/A</v>
      </c>
      <c r="P41" s="18" t="e">
        <v>#N/A</v>
      </c>
      <c r="Q41" s="18" t="e">
        <v>#N/A</v>
      </c>
      <c r="R41" s="18" t="e">
        <v>#N/A</v>
      </c>
      <c r="S41" s="18" t="e">
        <v>#N/A</v>
      </c>
      <c r="T41" s="18" t="e">
        <v>#N/A</v>
      </c>
      <c r="U41" s="18" t="e">
        <v>#N/A</v>
      </c>
      <c r="V41" s="18" t="e">
        <v>#N/A</v>
      </c>
      <c r="W41" s="18" t="e">
        <v>#N/A</v>
      </c>
      <c r="X41" s="18" t="e">
        <v>#N/A</v>
      </c>
      <c r="Y41" s="18" t="e">
        <v>#N/A</v>
      </c>
      <c r="Z41" s="18" t="e">
        <v>#N/A</v>
      </c>
      <c r="AA41" s="18" t="e">
        <v>#N/A</v>
      </c>
      <c r="AB41" s="18" t="e">
        <v>#N/A</v>
      </c>
      <c r="AC41" s="18" t="e">
        <v>#N/A</v>
      </c>
      <c r="AD41" s="18" t="e">
        <v>#N/A</v>
      </c>
      <c r="AE41" s="18" t="e">
        <v>#N/A</v>
      </c>
      <c r="AF41" s="18" t="e">
        <v>#N/A</v>
      </c>
      <c r="AG41" s="18" t="e">
        <v>#N/A</v>
      </c>
      <c r="AH41" s="18" t="e">
        <v>#N/A</v>
      </c>
      <c r="AI41" s="18" t="e">
        <v>#N/A</v>
      </c>
      <c r="AJ41" s="18" t="e">
        <v>#N/A</v>
      </c>
      <c r="AK41" s="18" t="e">
        <v>#N/A</v>
      </c>
      <c r="AL41" s="18" t="e">
        <v>#N/A</v>
      </c>
      <c r="AM41" s="18" t="e">
        <v>#N/A</v>
      </c>
      <c r="AN41" s="18" t="e">
        <v>#N/A</v>
      </c>
      <c r="AO41" s="18" t="e">
        <v>#N/A</v>
      </c>
      <c r="AP41" s="18" t="e">
        <v>#N/A</v>
      </c>
      <c r="AQ41" s="18" t="e">
        <v>#N/A</v>
      </c>
      <c r="AR41" s="18" t="e">
        <v>#N/A</v>
      </c>
      <c r="AS41" s="18" t="e">
        <v>#N/A</v>
      </c>
      <c r="AT41" s="18" t="e">
        <v>#N/A</v>
      </c>
      <c r="AU41" s="18" t="e">
        <v>#N/A</v>
      </c>
      <c r="AV41" s="18" t="e">
        <v>#N/A</v>
      </c>
      <c r="AW41" s="18" t="e">
        <v>#N/A</v>
      </c>
      <c r="AX41" s="18">
        <v>341806850000</v>
      </c>
      <c r="AY41" s="18">
        <v>339805520000</v>
      </c>
      <c r="AZ41" s="18">
        <v>331948659000</v>
      </c>
      <c r="BA41" s="18">
        <v>328578752000</v>
      </c>
      <c r="BB41" s="18">
        <v>528256539000</v>
      </c>
      <c r="BC41" s="18">
        <v>532099364000</v>
      </c>
      <c r="BD41" s="18">
        <v>532110268000</v>
      </c>
      <c r="BE41" s="18">
        <v>532150279000</v>
      </c>
      <c r="BF41" s="18">
        <v>538799218000</v>
      </c>
      <c r="BG41" s="18">
        <v>544164172000</v>
      </c>
      <c r="BH41" s="18">
        <v>519029669000</v>
      </c>
      <c r="BI41" s="18">
        <v>537921753000</v>
      </c>
      <c r="BJ41" s="18">
        <v>555740636000</v>
      </c>
      <c r="BK41" s="18">
        <v>579656661000</v>
      </c>
    </row>
    <row r="42" spans="1:63" x14ac:dyDescent="0.35">
      <c r="A42" s="17" t="str">
        <f t="shared" si="10"/>
        <v>SNB</v>
      </c>
      <c r="B42" s="17" t="s">
        <v>193</v>
      </c>
      <c r="C42" s="17" t="s">
        <v>194</v>
      </c>
      <c r="D42" s="17" t="str">
        <f t="shared" si="9"/>
        <v xml:space="preserve">Retail Liabilities </v>
      </c>
      <c r="E42" s="17" t="str" cm="1">
        <f t="array" ref="E42">INDEX(SID!$B$24:$E$34, MATCH(A42, SID!$B$24:$B$34, 0), IF(B42="Retail", 3, 4))</f>
        <v>SEG0000710134 Segment</v>
      </c>
      <c r="F42" s="17" t="str">
        <f>VLOOKUP(C42,SID!$B$19:$C$21,2,FALSE)</f>
        <v>BS_TOT_LIAB2</v>
      </c>
      <c r="G42" s="17" t="str">
        <f>_xll.BQL(E42, F42 &amp; "(FPT=q, FPR=range(2010Q1, 2023Q3))","showdates=f", "transpose=t","cols=57;rows=1")</f>
        <v>#N/A Connection</v>
      </c>
      <c r="H42" s="17" t="s">
        <v>198</v>
      </c>
      <c r="I42" s="18" t="e">
        <v>#N/A</v>
      </c>
      <c r="J42" s="18" t="e">
        <v>#N/A</v>
      </c>
      <c r="K42" s="18" t="e">
        <v>#N/A</v>
      </c>
      <c r="L42" s="18" t="e">
        <v>#N/A</v>
      </c>
      <c r="M42" s="18" t="e">
        <v>#N/A</v>
      </c>
      <c r="N42" s="18" t="e">
        <v>#N/A</v>
      </c>
      <c r="O42" s="18" t="e">
        <v>#N/A</v>
      </c>
      <c r="P42" s="18" t="e">
        <v>#N/A</v>
      </c>
      <c r="Q42" s="18" t="e">
        <v>#N/A</v>
      </c>
      <c r="R42" s="18" t="e">
        <v>#N/A</v>
      </c>
      <c r="S42" s="18" t="e">
        <v>#N/A</v>
      </c>
      <c r="T42" s="18" t="e">
        <v>#N/A</v>
      </c>
      <c r="U42" s="18">
        <v>140914499000</v>
      </c>
      <c r="V42" s="18">
        <v>142586703000</v>
      </c>
      <c r="W42" s="18">
        <v>147001422000</v>
      </c>
      <c r="X42" s="18">
        <v>145880810000</v>
      </c>
      <c r="Y42" s="18">
        <v>154034926000</v>
      </c>
      <c r="Z42" s="18">
        <v>147554972000</v>
      </c>
      <c r="AA42" s="18">
        <v>153234784000</v>
      </c>
      <c r="AB42" s="18">
        <v>143199689000</v>
      </c>
      <c r="AC42" s="18">
        <v>156495592000</v>
      </c>
      <c r="AD42" s="18">
        <v>162733311000</v>
      </c>
      <c r="AE42" s="18">
        <v>179905109000</v>
      </c>
      <c r="AF42" s="18">
        <v>185373097000</v>
      </c>
      <c r="AG42" s="18">
        <v>213763456000</v>
      </c>
      <c r="AH42" s="18">
        <v>205033468000</v>
      </c>
      <c r="AI42" s="18">
        <v>203217306000</v>
      </c>
      <c r="AJ42" s="18">
        <v>201637470000</v>
      </c>
      <c r="AK42" s="18">
        <v>217963909000</v>
      </c>
      <c r="AL42" s="18">
        <v>219059830000</v>
      </c>
      <c r="AM42" s="18">
        <v>234485538000</v>
      </c>
      <c r="AN42" s="18">
        <v>242116000000</v>
      </c>
      <c r="AO42" s="18">
        <v>250300473000</v>
      </c>
      <c r="AP42" s="18">
        <v>256936974000</v>
      </c>
      <c r="AQ42" s="18">
        <v>262556553000</v>
      </c>
      <c r="AR42" s="18">
        <v>254924846000</v>
      </c>
      <c r="AS42" s="18">
        <v>247834365000</v>
      </c>
      <c r="AT42" s="18">
        <v>247412377000</v>
      </c>
      <c r="AU42" s="18">
        <v>224518337000</v>
      </c>
      <c r="AV42" s="18">
        <v>221023704000</v>
      </c>
      <c r="AW42" s="18">
        <v>240312471000</v>
      </c>
      <c r="AX42" s="18">
        <v>233727297000</v>
      </c>
      <c r="AY42" s="18">
        <v>238019240000</v>
      </c>
      <c r="AZ42" s="18">
        <v>248003888000</v>
      </c>
      <c r="BA42" s="18">
        <v>254703846000</v>
      </c>
      <c r="BB42" s="18">
        <v>357596635000</v>
      </c>
      <c r="BC42" s="18">
        <v>386895512000</v>
      </c>
      <c r="BD42" s="18">
        <v>346731282000</v>
      </c>
      <c r="BE42" s="18">
        <v>417156511000</v>
      </c>
      <c r="BF42" s="18">
        <v>374447229000</v>
      </c>
      <c r="BG42" s="18">
        <v>353227449000</v>
      </c>
      <c r="BH42" s="18">
        <v>343085724000</v>
      </c>
      <c r="BI42" s="18">
        <v>369057106000</v>
      </c>
      <c r="BJ42" s="18">
        <v>358302971000</v>
      </c>
      <c r="BK42" s="18">
        <v>361844181000</v>
      </c>
    </row>
    <row r="43" spans="1:63" x14ac:dyDescent="0.35">
      <c r="A43" s="19" t="str">
        <f t="shared" si="10"/>
        <v>SNB</v>
      </c>
      <c r="B43" s="19" t="s">
        <v>192</v>
      </c>
      <c r="C43" s="19" t="s">
        <v>194</v>
      </c>
      <c r="D43" s="19" t="str">
        <f t="shared" si="9"/>
        <v xml:space="preserve">Wholesale Liabilities </v>
      </c>
      <c r="E43" s="19" t="str" cm="1">
        <f t="array" ref="E43">INDEX(SID!$B$24:$E$34, MATCH(A43, SID!$B$24:$B$34, 0), IF(B43="Retail", 3, 4))</f>
        <v>SEG0000709216 Segment</v>
      </c>
      <c r="F43" s="19" t="str">
        <f>VLOOKUP(C43,SID!$B$19:$C$21,2,FALSE)</f>
        <v>BS_TOT_LIAB2</v>
      </c>
      <c r="G43" s="19" t="str">
        <f>_xll.BQL(E43, F43 &amp; "(FPT=q, FPR=range(2010Q1, 2023Q3))","showdates=f", "transpose=t","cols=57;rows=1")</f>
        <v>#N/A Connection</v>
      </c>
      <c r="H43" s="19" t="s">
        <v>198</v>
      </c>
      <c r="I43" s="20" t="e">
        <v>#N/A</v>
      </c>
      <c r="J43" s="20" t="e">
        <v>#N/A</v>
      </c>
      <c r="K43" s="20" t="e">
        <v>#N/A</v>
      </c>
      <c r="L43" s="20" t="e">
        <v>#N/A</v>
      </c>
      <c r="M43" s="20" t="e">
        <v>#N/A</v>
      </c>
      <c r="N43" s="20" t="e">
        <v>#N/A</v>
      </c>
      <c r="O43" s="20" t="e">
        <v>#N/A</v>
      </c>
      <c r="P43" s="20" t="e">
        <v>#N/A</v>
      </c>
      <c r="Q43" s="20" t="e">
        <v>#N/A</v>
      </c>
      <c r="R43" s="20" t="e">
        <v>#N/A</v>
      </c>
      <c r="S43" s="20" t="e">
        <v>#N/A</v>
      </c>
      <c r="T43" s="20" t="e">
        <v>#N/A</v>
      </c>
      <c r="U43" s="20" t="e">
        <v>#N/A</v>
      </c>
      <c r="V43" s="20" t="e">
        <v>#N/A</v>
      </c>
      <c r="W43" s="20" t="e">
        <v>#N/A</v>
      </c>
      <c r="X43" s="20" t="e">
        <v>#N/A</v>
      </c>
      <c r="Y43" s="20" t="e">
        <v>#N/A</v>
      </c>
      <c r="Z43" s="20" t="e">
        <v>#N/A</v>
      </c>
      <c r="AA43" s="20" t="e">
        <v>#N/A</v>
      </c>
      <c r="AB43" s="20" t="e">
        <v>#N/A</v>
      </c>
      <c r="AC43" s="20" t="e">
        <v>#N/A</v>
      </c>
      <c r="AD43" s="20" t="e">
        <v>#N/A</v>
      </c>
      <c r="AE43" s="20" t="e">
        <v>#N/A</v>
      </c>
      <c r="AF43" s="20" t="e">
        <v>#N/A</v>
      </c>
      <c r="AG43" s="20" t="e">
        <v>#N/A</v>
      </c>
      <c r="AH43" s="20" t="e">
        <v>#N/A</v>
      </c>
      <c r="AI43" s="20" t="e">
        <v>#N/A</v>
      </c>
      <c r="AJ43" s="20" t="e">
        <v>#N/A</v>
      </c>
      <c r="AK43" s="20" t="e">
        <v>#N/A</v>
      </c>
      <c r="AL43" s="20" t="e">
        <v>#N/A</v>
      </c>
      <c r="AM43" s="20" t="e">
        <v>#N/A</v>
      </c>
      <c r="AN43" s="20" t="e">
        <v>#N/A</v>
      </c>
      <c r="AO43" s="20" t="e">
        <v>#N/A</v>
      </c>
      <c r="AP43" s="20" t="e">
        <v>#N/A</v>
      </c>
      <c r="AQ43" s="20" t="e">
        <v>#N/A</v>
      </c>
      <c r="AR43" s="20" t="e">
        <v>#N/A</v>
      </c>
      <c r="AS43" s="20" t="e">
        <v>#N/A</v>
      </c>
      <c r="AT43" s="20" t="e">
        <v>#N/A</v>
      </c>
      <c r="AU43" s="20" t="e">
        <v>#N/A</v>
      </c>
      <c r="AV43" s="20" t="e">
        <v>#N/A</v>
      </c>
      <c r="AW43" s="20" t="e">
        <v>#N/A</v>
      </c>
      <c r="AX43" s="20">
        <v>216125236000</v>
      </c>
      <c r="AY43" s="20">
        <v>226899694000</v>
      </c>
      <c r="AZ43" s="20">
        <v>233671968000</v>
      </c>
      <c r="BA43" s="20">
        <v>225619626000</v>
      </c>
      <c r="BB43" s="20">
        <v>342305344000</v>
      </c>
      <c r="BC43" s="20">
        <v>319714318000</v>
      </c>
      <c r="BD43" s="20">
        <v>371303567000</v>
      </c>
      <c r="BE43" s="20">
        <v>307502944000</v>
      </c>
      <c r="BF43" s="20">
        <v>388203158000</v>
      </c>
      <c r="BG43" s="20">
        <v>413515634000</v>
      </c>
      <c r="BH43" s="20">
        <v>403053452000</v>
      </c>
      <c r="BI43" s="20">
        <v>402175984000</v>
      </c>
      <c r="BJ43" s="20">
        <v>437411461000</v>
      </c>
      <c r="BK43" s="20">
        <v>464852231000</v>
      </c>
    </row>
    <row r="44" spans="1:63" x14ac:dyDescent="0.35">
      <c r="A44" s="9" t="s">
        <v>21</v>
      </c>
      <c r="B44" s="9" t="s">
        <v>193</v>
      </c>
      <c r="C44" s="9" t="s">
        <v>197</v>
      </c>
      <c r="D44" s="9" t="str">
        <f t="shared" si="9"/>
        <v>Retail Net Revenue</v>
      </c>
      <c r="E44" s="9" t="str" cm="1">
        <f t="array" ref="E44">INDEX(SID!$B$24:$E$34, MATCH(A44, SID!$B$24:$B$34, 0), IF(B44="Retail", 3, 4))</f>
        <v>SEG0000813467 Segment</v>
      </c>
      <c r="F44" s="9" t="str">
        <f>VLOOKUP(C44,SID!$B$19:$C$21,2,FALSE)</f>
        <v>CB_IS_NET_REVENUE</v>
      </c>
      <c r="G44" s="9" t="str">
        <f>_xll.BQL(E44, F44 &amp; "(FPT=q, FPR=range(2010Q1, 2023Q3))","showdates=f", "transpose=t","cols=57;rows=1")</f>
        <v>#N/A Connection</v>
      </c>
      <c r="H44" s="9" t="s">
        <v>203</v>
      </c>
      <c r="I44" s="21" t="e">
        <v>#N/A</v>
      </c>
      <c r="J44" s="21" t="e">
        <v>#N/A</v>
      </c>
      <c r="K44" s="21" t="e">
        <v>#N/A</v>
      </c>
      <c r="L44" s="21" t="e">
        <v>#N/A</v>
      </c>
      <c r="M44" s="21">
        <v>153320000</v>
      </c>
      <c r="N44" s="21">
        <v>167236000</v>
      </c>
      <c r="O44" s="21">
        <v>165008000</v>
      </c>
      <c r="P44" s="21">
        <v>160497000</v>
      </c>
      <c r="Q44" s="21">
        <v>163466000</v>
      </c>
      <c r="R44" s="21">
        <v>170497000</v>
      </c>
      <c r="S44" s="21">
        <v>182173000</v>
      </c>
      <c r="T44" s="21">
        <v>171570000</v>
      </c>
      <c r="U44" s="21">
        <v>174071000</v>
      </c>
      <c r="V44" s="21">
        <v>154101000</v>
      </c>
      <c r="W44" s="21">
        <v>188686000</v>
      </c>
      <c r="X44" s="21">
        <v>161330000</v>
      </c>
      <c r="Y44" s="21">
        <v>186887000</v>
      </c>
      <c r="Z44" s="21">
        <v>218888000</v>
      </c>
      <c r="AA44" s="21">
        <v>222607000</v>
      </c>
      <c r="AB44" s="21">
        <v>294504000</v>
      </c>
      <c r="AC44" s="21">
        <v>221000000</v>
      </c>
      <c r="AD44" s="21">
        <v>185471000</v>
      </c>
      <c r="AE44" s="21">
        <v>261743000</v>
      </c>
      <c r="AF44" s="21">
        <v>240099000</v>
      </c>
      <c r="AG44" s="21">
        <v>234588000</v>
      </c>
      <c r="AH44" s="21">
        <v>309091000</v>
      </c>
      <c r="AI44" s="21">
        <v>-291365000</v>
      </c>
      <c r="AJ44" s="21">
        <v>750391000</v>
      </c>
      <c r="AK44" s="21">
        <v>262951000</v>
      </c>
      <c r="AL44" s="21">
        <v>365058000</v>
      </c>
      <c r="AM44" s="21">
        <v>-289831000</v>
      </c>
      <c r="AN44" s="21">
        <v>833232000</v>
      </c>
      <c r="AO44" s="21">
        <v>256169000</v>
      </c>
      <c r="AP44" s="21">
        <v>283768000</v>
      </c>
      <c r="AQ44" s="21">
        <v>293954000</v>
      </c>
      <c r="AR44" s="21">
        <v>238416000</v>
      </c>
      <c r="AS44" s="21">
        <v>202880000</v>
      </c>
      <c r="AT44" s="21">
        <v>187946000</v>
      </c>
      <c r="AU44" s="21">
        <v>196846000</v>
      </c>
      <c r="AV44" s="21">
        <v>175628000</v>
      </c>
      <c r="AW44" s="21">
        <v>208369000</v>
      </c>
      <c r="AX44" s="21">
        <v>310685000</v>
      </c>
      <c r="AY44" s="21">
        <v>220832000</v>
      </c>
      <c r="AZ44" s="21">
        <v>192397000</v>
      </c>
      <c r="BA44" s="21">
        <v>197333000</v>
      </c>
      <c r="BB44" s="21">
        <v>205798000</v>
      </c>
      <c r="BC44" s="21">
        <v>186915000</v>
      </c>
      <c r="BD44" s="21">
        <v>256971000</v>
      </c>
      <c r="BE44" s="21">
        <v>229858000</v>
      </c>
      <c r="BF44" s="21">
        <v>299566000</v>
      </c>
      <c r="BG44" s="21">
        <v>307334000</v>
      </c>
      <c r="BH44" s="21">
        <v>411954000</v>
      </c>
      <c r="BI44" s="21">
        <v>292107000</v>
      </c>
      <c r="BJ44" s="21">
        <v>318432000</v>
      </c>
      <c r="BK44" s="21">
        <v>323826000</v>
      </c>
    </row>
    <row r="45" spans="1:63" x14ac:dyDescent="0.35">
      <c r="A45" s="9" t="str">
        <f>A44</f>
        <v>SAIB</v>
      </c>
      <c r="B45" s="9" t="s">
        <v>192</v>
      </c>
      <c r="C45" s="9" t="s">
        <v>197</v>
      </c>
      <c r="D45" s="9" t="str">
        <f t="shared" si="9"/>
        <v>Wholesale Net Revenue</v>
      </c>
      <c r="E45" s="9" t="str" cm="1">
        <f t="array" ref="E45">INDEX(SID!$B$24:$E$34, MATCH(A45, SID!$B$24:$B$34, 0), IF(B45="Retail", 3, 4))</f>
        <v>SEG0000813464 Segment</v>
      </c>
      <c r="F45" s="9" t="str">
        <f>VLOOKUP(C45,SID!$B$19:$C$21,2,FALSE)</f>
        <v>CB_IS_NET_REVENUE</v>
      </c>
      <c r="G45" s="9" t="str">
        <f>_xll.BQL(E45, F45 &amp; "(FPT=q, FPR=range(2010Q1, 2023Q3))","showdates=f", "transpose=t","cols=57;rows=1")</f>
        <v>#N/A Connection</v>
      </c>
      <c r="H45" s="9" t="s">
        <v>203</v>
      </c>
      <c r="I45" s="21" t="e">
        <v>#N/A</v>
      </c>
      <c r="J45" s="21" t="e">
        <v>#N/A</v>
      </c>
      <c r="K45" s="21" t="e">
        <v>#N/A</v>
      </c>
      <c r="L45" s="21" t="e">
        <v>#N/A</v>
      </c>
      <c r="M45" s="21">
        <v>165022000</v>
      </c>
      <c r="N45" s="21">
        <v>174599000</v>
      </c>
      <c r="O45" s="21">
        <v>168864000</v>
      </c>
      <c r="P45" s="21">
        <v>162778000</v>
      </c>
      <c r="Q45" s="21">
        <v>187956000</v>
      </c>
      <c r="R45" s="21">
        <v>153231000</v>
      </c>
      <c r="S45" s="21">
        <v>122007000</v>
      </c>
      <c r="T45" s="21">
        <v>157395000</v>
      </c>
      <c r="U45" s="21">
        <v>154747000</v>
      </c>
      <c r="V45" s="21">
        <v>171263000</v>
      </c>
      <c r="W45" s="21">
        <v>117805000</v>
      </c>
      <c r="X45" s="21">
        <v>161539000</v>
      </c>
      <c r="Y45" s="21">
        <v>196125000</v>
      </c>
      <c r="Z45" s="21">
        <v>198353000</v>
      </c>
      <c r="AA45" s="21">
        <v>196140000</v>
      </c>
      <c r="AB45" s="21">
        <v>237124000</v>
      </c>
      <c r="AC45" s="21">
        <v>259249000</v>
      </c>
      <c r="AD45" s="21">
        <v>306773000</v>
      </c>
      <c r="AE45" s="21">
        <v>220973000</v>
      </c>
      <c r="AF45" s="21">
        <v>172332000</v>
      </c>
      <c r="AG45" s="21">
        <v>154289000</v>
      </c>
      <c r="AH45" s="21">
        <v>306116000</v>
      </c>
      <c r="AI45" s="21">
        <v>585922000</v>
      </c>
      <c r="AJ45" s="21">
        <v>67476000</v>
      </c>
      <c r="AK45" s="21">
        <v>282638000</v>
      </c>
      <c r="AL45" s="21">
        <v>368751000</v>
      </c>
      <c r="AM45" s="21">
        <v>504272000</v>
      </c>
      <c r="AN45" s="21">
        <v>-84624000</v>
      </c>
      <c r="AO45" s="21">
        <v>286343000</v>
      </c>
      <c r="AP45" s="21">
        <v>296451000</v>
      </c>
      <c r="AQ45" s="21">
        <v>217683000</v>
      </c>
      <c r="AR45" s="21">
        <v>267676000</v>
      </c>
      <c r="AS45" s="21">
        <v>328287000</v>
      </c>
      <c r="AT45" s="21">
        <v>318047000</v>
      </c>
      <c r="AU45" s="21">
        <v>355415000</v>
      </c>
      <c r="AV45" s="21">
        <v>360631000</v>
      </c>
      <c r="AW45" s="21">
        <v>325195000</v>
      </c>
      <c r="AX45" s="21">
        <v>260249000</v>
      </c>
      <c r="AY45" s="21">
        <v>279233000</v>
      </c>
      <c r="AZ45" s="21">
        <v>241057000</v>
      </c>
      <c r="BA45" s="21">
        <v>197374000</v>
      </c>
      <c r="BB45" s="21">
        <v>227188000</v>
      </c>
      <c r="BC45" s="21">
        <v>194428000</v>
      </c>
      <c r="BD45" s="21">
        <v>219088000</v>
      </c>
      <c r="BE45" s="21">
        <v>246319000</v>
      </c>
      <c r="BF45" s="21">
        <v>273197000</v>
      </c>
      <c r="BG45" s="21">
        <v>355806000</v>
      </c>
      <c r="BH45" s="21">
        <v>385057000</v>
      </c>
      <c r="BI45" s="21">
        <v>337376000</v>
      </c>
      <c r="BJ45" s="21">
        <v>368453000</v>
      </c>
      <c r="BK45" s="21">
        <v>382197000</v>
      </c>
    </row>
    <row r="46" spans="1:63" x14ac:dyDescent="0.35">
      <c r="A46" s="9" t="str">
        <f t="shared" ref="A46:A49" si="11">A45</f>
        <v>SAIB</v>
      </c>
      <c r="B46" s="9" t="s">
        <v>193</v>
      </c>
      <c r="C46" s="9" t="s">
        <v>195</v>
      </c>
      <c r="D46" s="9" t="str">
        <f t="shared" si="9"/>
        <v>Retail Assets</v>
      </c>
      <c r="E46" s="9" t="str" cm="1">
        <f t="array" ref="E46">INDEX(SID!$B$24:$E$34, MATCH(A46, SID!$B$24:$B$34, 0), IF(B46="Retail", 3, 4))</f>
        <v>SEG0000813467 Segment</v>
      </c>
      <c r="F46" s="9" t="str">
        <f>VLOOKUP(C46,SID!$B$19:$C$21,2,FALSE)</f>
        <v>BS_TOT_ASSET</v>
      </c>
      <c r="G46" s="9" t="str">
        <f>_xll.BQL(E46, F46 &amp; "(FPT=q, FPR=range(2010Q1, 2023Q3))","showdates=f", "transpose=t","cols=57;rows=1")</f>
        <v>#N/A Connection</v>
      </c>
      <c r="H46" s="9" t="s">
        <v>208</v>
      </c>
      <c r="I46" s="21">
        <v>13140105000</v>
      </c>
      <c r="J46" s="21">
        <v>12448192000</v>
      </c>
      <c r="K46" s="21">
        <v>13134647000</v>
      </c>
      <c r="L46" s="21">
        <v>12620408000</v>
      </c>
      <c r="M46" s="21">
        <v>11552536000</v>
      </c>
      <c r="N46" s="21">
        <v>11772121000</v>
      </c>
      <c r="O46" s="21">
        <v>12390897000</v>
      </c>
      <c r="P46" s="21">
        <v>13241687000</v>
      </c>
      <c r="Q46" s="21">
        <v>13113482000</v>
      </c>
      <c r="R46" s="21">
        <v>13915358000</v>
      </c>
      <c r="S46" s="21">
        <v>14547240000</v>
      </c>
      <c r="T46" s="21">
        <v>14932160000</v>
      </c>
      <c r="U46" s="21">
        <v>15373192000</v>
      </c>
      <c r="V46" s="21">
        <v>17078184000</v>
      </c>
      <c r="W46" s="21">
        <v>17524677000</v>
      </c>
      <c r="X46" s="21">
        <v>19760596000</v>
      </c>
      <c r="Y46" s="21">
        <v>20542574000</v>
      </c>
      <c r="Z46" s="21">
        <v>22312771000</v>
      </c>
      <c r="AA46" s="21">
        <v>23352428000</v>
      </c>
      <c r="AB46" s="21">
        <v>23193047000</v>
      </c>
      <c r="AC46" s="21">
        <v>24221799000</v>
      </c>
      <c r="AD46" s="21">
        <v>24222689000</v>
      </c>
      <c r="AE46" s="21">
        <v>25503665000</v>
      </c>
      <c r="AF46" s="21">
        <v>26218149000</v>
      </c>
      <c r="AG46" s="21">
        <v>27826603000</v>
      </c>
      <c r="AH46" s="21">
        <v>28559029000</v>
      </c>
      <c r="AI46" s="21">
        <v>26788784000</v>
      </c>
      <c r="AJ46" s="21">
        <v>28418146000</v>
      </c>
      <c r="AK46" s="21">
        <v>28489845000</v>
      </c>
      <c r="AL46" s="21">
        <v>29060920000</v>
      </c>
      <c r="AM46" s="21">
        <v>28304463000</v>
      </c>
      <c r="AN46" s="21">
        <v>27699853000</v>
      </c>
      <c r="AO46" s="21">
        <v>26661602000</v>
      </c>
      <c r="AP46" s="21">
        <v>22491151000</v>
      </c>
      <c r="AQ46" s="21">
        <v>26409298000</v>
      </c>
      <c r="AR46" s="21">
        <v>23677143000</v>
      </c>
      <c r="AS46" s="21">
        <v>23404699000</v>
      </c>
      <c r="AT46" s="21">
        <v>-1980914000</v>
      </c>
      <c r="AU46" s="21">
        <v>20953305000</v>
      </c>
      <c r="AV46" s="21">
        <v>20790582000</v>
      </c>
      <c r="AW46" s="21">
        <v>21246208000</v>
      </c>
      <c r="AX46" s="21">
        <v>20866489000</v>
      </c>
      <c r="AY46" s="21">
        <v>19786514000</v>
      </c>
      <c r="AZ46" s="21">
        <v>19296534000</v>
      </c>
      <c r="BA46" s="21">
        <v>18162723000</v>
      </c>
      <c r="BB46" s="21">
        <v>18195306000</v>
      </c>
      <c r="BC46" s="21">
        <v>18760934000</v>
      </c>
      <c r="BD46" s="21">
        <v>19373170000</v>
      </c>
      <c r="BE46" s="21">
        <v>19583240000</v>
      </c>
      <c r="BF46" s="21">
        <v>20256167000</v>
      </c>
      <c r="BG46" s="21">
        <v>20871706000</v>
      </c>
      <c r="BH46" s="21">
        <v>21294409000</v>
      </c>
      <c r="BI46" s="21">
        <v>20826928000</v>
      </c>
      <c r="BJ46" s="21">
        <v>21820610000</v>
      </c>
      <c r="BK46" s="21">
        <v>21595576000</v>
      </c>
    </row>
    <row r="47" spans="1:63" x14ac:dyDescent="0.35">
      <c r="A47" s="9" t="str">
        <f t="shared" si="11"/>
        <v>SAIB</v>
      </c>
      <c r="B47" s="9" t="s">
        <v>192</v>
      </c>
      <c r="C47" s="9" t="s">
        <v>195</v>
      </c>
      <c r="D47" s="9" t="str">
        <f t="shared" si="9"/>
        <v>Wholesale Assets</v>
      </c>
      <c r="E47" s="9" t="str" cm="1">
        <f t="array" ref="E47">INDEX(SID!$B$24:$E$34, MATCH(A47, SID!$B$24:$B$34, 0), IF(B47="Retail", 3, 4))</f>
        <v>SEG0000813464 Segment</v>
      </c>
      <c r="F47" s="9" t="str">
        <f>VLOOKUP(C47,SID!$B$19:$C$21,2,FALSE)</f>
        <v>BS_TOT_ASSET</v>
      </c>
      <c r="G47" s="9" t="str">
        <f>_xll.BQL(E47, F47 &amp; "(FPT=q, FPR=range(2010Q1, 2023Q3))","showdates=f", "transpose=t","cols=57;rows=1")</f>
        <v>#N/A Connection</v>
      </c>
      <c r="H47" s="9" t="s">
        <v>208</v>
      </c>
      <c r="I47" s="21">
        <v>20461644000</v>
      </c>
      <c r="J47" s="21">
        <v>21086505000</v>
      </c>
      <c r="K47" s="21">
        <v>20977455000</v>
      </c>
      <c r="L47" s="21">
        <v>21134601000</v>
      </c>
      <c r="M47" s="21">
        <v>22101262000</v>
      </c>
      <c r="N47" s="21">
        <v>21728950000</v>
      </c>
      <c r="O47" s="21">
        <v>21272126000</v>
      </c>
      <c r="P47" s="21">
        <v>17321895000</v>
      </c>
      <c r="Q47" s="21">
        <v>17371563000</v>
      </c>
      <c r="R47" s="21">
        <v>18613596000</v>
      </c>
      <c r="S47" s="21">
        <v>19970719000</v>
      </c>
      <c r="T47" s="21">
        <v>22204027000</v>
      </c>
      <c r="U47" s="21">
        <v>24389807000</v>
      </c>
      <c r="V47" s="21">
        <v>26622245000</v>
      </c>
      <c r="W47" s="21">
        <v>28293564000</v>
      </c>
      <c r="X47" s="21">
        <v>30357079000</v>
      </c>
      <c r="Y47" s="21">
        <v>34482927000</v>
      </c>
      <c r="Z47" s="21">
        <v>36238664000</v>
      </c>
      <c r="AA47" s="21">
        <v>38138900000</v>
      </c>
      <c r="AB47" s="21">
        <v>38278086000</v>
      </c>
      <c r="AC47" s="21">
        <v>36655459000</v>
      </c>
      <c r="AD47" s="21">
        <v>36564381000</v>
      </c>
      <c r="AE47" s="21">
        <v>36664938000</v>
      </c>
      <c r="AF47" s="21">
        <v>38261793000</v>
      </c>
      <c r="AG47" s="21">
        <v>38160774000</v>
      </c>
      <c r="AH47" s="21">
        <v>36914019000</v>
      </c>
      <c r="AI47" s="21">
        <v>38802834000</v>
      </c>
      <c r="AJ47" s="21">
        <v>35602348000</v>
      </c>
      <c r="AK47" s="21">
        <v>35752721000</v>
      </c>
      <c r="AL47" s="21">
        <v>36231035000</v>
      </c>
      <c r="AM47" s="21">
        <v>36072008000</v>
      </c>
      <c r="AN47" s="21">
        <v>35564170000</v>
      </c>
      <c r="AO47" s="21">
        <v>34620443000</v>
      </c>
      <c r="AP47" s="21">
        <v>35916856000</v>
      </c>
      <c r="AQ47" s="21">
        <v>34687935000</v>
      </c>
      <c r="AR47" s="21">
        <v>35870049000</v>
      </c>
      <c r="AS47" s="21">
        <v>35117559000</v>
      </c>
      <c r="AT47" s="21">
        <v>292760000</v>
      </c>
      <c r="AU47" s="21">
        <v>36858293000</v>
      </c>
      <c r="AV47" s="21">
        <v>36304956000</v>
      </c>
      <c r="AW47" s="21">
        <v>38432843000</v>
      </c>
      <c r="AX47" s="21">
        <v>37590860000</v>
      </c>
      <c r="AY47" s="21">
        <v>37749926000</v>
      </c>
      <c r="AZ47" s="21">
        <v>35423920000</v>
      </c>
      <c r="BA47" s="21">
        <v>36808666000</v>
      </c>
      <c r="BB47" s="21">
        <v>37576605000</v>
      </c>
      <c r="BC47" s="21">
        <v>39049422000</v>
      </c>
      <c r="BD47" s="21">
        <v>37850491000</v>
      </c>
      <c r="BE47" s="21">
        <v>39904279000</v>
      </c>
      <c r="BF47" s="21">
        <v>41507565000</v>
      </c>
      <c r="BG47" s="21">
        <v>43068920000</v>
      </c>
      <c r="BH47" s="21">
        <v>47288720000</v>
      </c>
      <c r="BI47" s="21">
        <v>52468301000</v>
      </c>
      <c r="BJ47" s="21">
        <v>55495075000</v>
      </c>
      <c r="BK47" s="21">
        <v>58301857000</v>
      </c>
    </row>
    <row r="48" spans="1:63" x14ac:dyDescent="0.35">
      <c r="A48" s="9" t="str">
        <f t="shared" si="11"/>
        <v>SAIB</v>
      </c>
      <c r="B48" s="9" t="s">
        <v>193</v>
      </c>
      <c r="C48" s="9" t="s">
        <v>194</v>
      </c>
      <c r="D48" s="9" t="str">
        <f t="shared" si="9"/>
        <v xml:space="preserve">Retail Liabilities </v>
      </c>
      <c r="E48" s="9" t="str" cm="1">
        <f t="array" ref="E48">INDEX(SID!$B$24:$E$34, MATCH(A48, SID!$B$24:$B$34, 0), IF(B48="Retail", 3, 4))</f>
        <v>SEG0000813467 Segment</v>
      </c>
      <c r="F48" s="9" t="str">
        <f>VLOOKUP(C48,SID!$B$19:$C$21,2,FALSE)</f>
        <v>BS_TOT_LIAB2</v>
      </c>
      <c r="G48" s="9" t="str">
        <f>_xll.BQL(E48, F48 &amp; "(FPT=q, FPR=range(2010Q1, 2023Q3))","showdates=f", "transpose=t","cols=57;rows=1")</f>
        <v>#N/A Connection</v>
      </c>
      <c r="H48" s="9" t="s">
        <v>198</v>
      </c>
      <c r="I48" s="21">
        <v>13982383000</v>
      </c>
      <c r="J48" s="21">
        <v>12642318000</v>
      </c>
      <c r="K48" s="21">
        <v>10679827000</v>
      </c>
      <c r="L48" s="21">
        <v>10915248000</v>
      </c>
      <c r="M48" s="21">
        <v>11831796000</v>
      </c>
      <c r="N48" s="21">
        <v>12273555000</v>
      </c>
      <c r="O48" s="21">
        <v>12745250000</v>
      </c>
      <c r="P48" s="21">
        <v>14641590000</v>
      </c>
      <c r="Q48" s="21">
        <v>11700298000</v>
      </c>
      <c r="R48" s="21">
        <v>11580544000</v>
      </c>
      <c r="S48" s="21">
        <v>13373528000</v>
      </c>
      <c r="T48" s="21">
        <v>14073387000</v>
      </c>
      <c r="U48" s="21">
        <v>14153401000</v>
      </c>
      <c r="V48" s="21">
        <v>18535038000</v>
      </c>
      <c r="W48" s="21">
        <v>14620381000</v>
      </c>
      <c r="X48" s="21">
        <v>19283662000</v>
      </c>
      <c r="Y48" s="21">
        <v>16879434000</v>
      </c>
      <c r="Z48" s="21">
        <v>20419942000</v>
      </c>
      <c r="AA48" s="21">
        <v>17849268000</v>
      </c>
      <c r="AB48" s="21">
        <v>16980001000</v>
      </c>
      <c r="AC48" s="21">
        <v>50208587000</v>
      </c>
      <c r="AD48" s="21">
        <v>50448548000</v>
      </c>
      <c r="AE48" s="21">
        <v>50309910000</v>
      </c>
      <c r="AF48" s="21">
        <v>54395563000</v>
      </c>
      <c r="AG48" s="21">
        <v>50799367000</v>
      </c>
      <c r="AH48" s="21">
        <v>47188495000</v>
      </c>
      <c r="AI48" s="21">
        <v>46566575000</v>
      </c>
      <c r="AJ48" s="21">
        <v>47560355000</v>
      </c>
      <c r="AK48" s="21">
        <v>46904638000</v>
      </c>
      <c r="AL48" s="21">
        <v>47884325000</v>
      </c>
      <c r="AM48" s="21">
        <v>52275591000</v>
      </c>
      <c r="AN48" s="21">
        <v>50538379000</v>
      </c>
      <c r="AO48" s="21">
        <v>25748408000</v>
      </c>
      <c r="AP48" s="21">
        <v>23688342000</v>
      </c>
      <c r="AQ48" s="21">
        <v>23109046000</v>
      </c>
      <c r="AR48" s="21">
        <v>22382297000</v>
      </c>
      <c r="AS48" s="21">
        <v>22706908000</v>
      </c>
      <c r="AT48" s="21">
        <v>-2543535000</v>
      </c>
      <c r="AU48" s="21">
        <v>19846636000</v>
      </c>
      <c r="AV48" s="21">
        <v>19590724000</v>
      </c>
      <c r="AW48" s="21">
        <v>20312612000</v>
      </c>
      <c r="AX48" s="21">
        <v>21456237000</v>
      </c>
      <c r="AY48" s="21">
        <v>21750611000</v>
      </c>
      <c r="AZ48" s="21">
        <v>21593865000</v>
      </c>
      <c r="BA48" s="21">
        <v>21410590000</v>
      </c>
      <c r="BB48" s="21">
        <v>22344072000</v>
      </c>
      <c r="BC48" s="21">
        <v>23139562000</v>
      </c>
      <c r="BD48" s="21">
        <v>23104835000</v>
      </c>
      <c r="BE48" s="21">
        <v>23206074000</v>
      </c>
      <c r="BF48" s="21">
        <v>23718200000</v>
      </c>
      <c r="BG48" s="21">
        <v>24370146000</v>
      </c>
      <c r="BH48" s="21">
        <v>24714662000</v>
      </c>
      <c r="BI48" s="21">
        <v>26773013000</v>
      </c>
      <c r="BJ48" s="21">
        <v>22894907000</v>
      </c>
      <c r="BK48" s="21">
        <v>23226920000</v>
      </c>
    </row>
    <row r="49" spans="1:63" x14ac:dyDescent="0.35">
      <c r="A49" s="10" t="str">
        <f t="shared" si="11"/>
        <v>SAIB</v>
      </c>
      <c r="B49" s="10" t="s">
        <v>192</v>
      </c>
      <c r="C49" s="10" t="s">
        <v>194</v>
      </c>
      <c r="D49" s="10" t="str">
        <f t="shared" si="9"/>
        <v xml:space="preserve">Wholesale Liabilities </v>
      </c>
      <c r="E49" s="10" t="str" cm="1">
        <f t="array" ref="E49">INDEX(SID!$B$24:$E$34, MATCH(A49, SID!$B$24:$B$34, 0), IF(B49="Retail", 3, 4))</f>
        <v>SEG0000813464 Segment</v>
      </c>
      <c r="F49" s="10" t="str">
        <f>VLOOKUP(C49,SID!$B$19:$C$21,2,FALSE)</f>
        <v>BS_TOT_LIAB2</v>
      </c>
      <c r="G49" s="10" t="str">
        <f>_xll.BQL(E49, F49 &amp; "(FPT=q, FPR=range(2010Q1, 2023Q3))","showdates=f", "transpose=t","cols=57;rows=1")</f>
        <v>#N/A Connection</v>
      </c>
      <c r="H49" s="10" t="s">
        <v>198</v>
      </c>
      <c r="I49" s="22">
        <v>23160130000</v>
      </c>
      <c r="J49" s="22">
        <v>23824447000</v>
      </c>
      <c r="K49" s="22">
        <v>25294960000</v>
      </c>
      <c r="L49" s="22">
        <v>26660874000</v>
      </c>
      <c r="M49" s="22">
        <v>25766966000</v>
      </c>
      <c r="N49" s="22">
        <v>23688222000</v>
      </c>
      <c r="O49" s="22">
        <v>23751102000</v>
      </c>
      <c r="P49" s="22">
        <v>21290879000</v>
      </c>
      <c r="Q49" s="22">
        <v>3052677000</v>
      </c>
      <c r="R49" s="22">
        <v>4685032000</v>
      </c>
      <c r="S49" s="22">
        <v>4290235000</v>
      </c>
      <c r="T49" s="22">
        <v>5233452000</v>
      </c>
      <c r="U49" s="22">
        <v>5058272000</v>
      </c>
      <c r="V49" s="22">
        <v>4859936000</v>
      </c>
      <c r="W49" s="22">
        <v>3894874000</v>
      </c>
      <c r="X49" s="22">
        <v>5184039000</v>
      </c>
      <c r="Y49" s="22">
        <v>12495809000</v>
      </c>
      <c r="Z49" s="22">
        <v>11937318000</v>
      </c>
      <c r="AA49" s="22">
        <v>11434621000</v>
      </c>
      <c r="AB49" s="22">
        <v>12107762000</v>
      </c>
      <c r="AC49" s="22">
        <v>17347663000</v>
      </c>
      <c r="AD49" s="22">
        <v>18012003000</v>
      </c>
      <c r="AE49" s="22">
        <v>14846211000</v>
      </c>
      <c r="AF49" s="22">
        <v>14704564000</v>
      </c>
      <c r="AG49" s="22">
        <v>18632690000</v>
      </c>
      <c r="AH49" s="22">
        <v>8450755000</v>
      </c>
      <c r="AI49" s="22">
        <v>19628846000</v>
      </c>
      <c r="AJ49" s="22">
        <v>8539382000</v>
      </c>
      <c r="AK49" s="22">
        <v>17447153000</v>
      </c>
      <c r="AL49" s="22">
        <v>6948181000</v>
      </c>
      <c r="AM49" s="22">
        <v>7555304000</v>
      </c>
      <c r="AN49" s="22">
        <v>7974977000</v>
      </c>
      <c r="AO49" s="22">
        <v>8889912000</v>
      </c>
      <c r="AP49" s="22">
        <v>10590266000</v>
      </c>
      <c r="AQ49" s="22">
        <v>5242851000</v>
      </c>
      <c r="AR49" s="22">
        <v>6088379000</v>
      </c>
      <c r="AS49" s="22">
        <v>8088207000</v>
      </c>
      <c r="AT49" s="22">
        <v>-1958567000</v>
      </c>
      <c r="AU49" s="22">
        <v>6038041000</v>
      </c>
      <c r="AV49" s="22">
        <v>7879088000</v>
      </c>
      <c r="AW49" s="22">
        <v>9532491000</v>
      </c>
      <c r="AX49" s="22">
        <v>8270719000</v>
      </c>
      <c r="AY49" s="22">
        <v>7329185000</v>
      </c>
      <c r="AZ49" s="22">
        <v>6887766000</v>
      </c>
      <c r="BA49" s="22">
        <v>7032026000</v>
      </c>
      <c r="BB49" s="22">
        <v>7290717000</v>
      </c>
      <c r="BC49" s="22">
        <v>8493052000</v>
      </c>
      <c r="BD49" s="22">
        <v>8876380000</v>
      </c>
      <c r="BE49" s="22">
        <v>10933411000</v>
      </c>
      <c r="BF49" s="22">
        <v>10416355000</v>
      </c>
      <c r="BG49" s="22">
        <v>10915239000</v>
      </c>
      <c r="BH49" s="22">
        <v>10182710000</v>
      </c>
      <c r="BI49" s="22">
        <v>9282667000</v>
      </c>
      <c r="BJ49" s="22">
        <v>7818419000</v>
      </c>
      <c r="BK49" s="22">
        <v>8238352000</v>
      </c>
    </row>
    <row r="50" spans="1:63" x14ac:dyDescent="0.35">
      <c r="A50" s="17" t="s">
        <v>22</v>
      </c>
      <c r="B50" s="17" t="s">
        <v>193</v>
      </c>
      <c r="C50" s="17" t="s">
        <v>197</v>
      </c>
      <c r="D50" s="17" t="str">
        <f>B50&amp; " " &amp;C50</f>
        <v>Retail Net Revenue</v>
      </c>
      <c r="E50" s="17" t="str" cm="1">
        <f t="array" ref="E50">INDEX(SID!$B$24:$E$34, MATCH(A50, SID!$B$24:$B$34, 0), IF(B50="Retail", 3, 4))</f>
        <v>SEG0000813644 Segment</v>
      </c>
      <c r="F50" s="17" t="str">
        <f>VLOOKUP(C50,SID!$B$19:$C$21,2,FALSE)</f>
        <v>CB_IS_NET_REVENUE</v>
      </c>
      <c r="G50" s="17" t="str">
        <f>_xll.BQL(E50, F50 &amp; "(FPT=q, FPR=range(2010Q1, 2023Q3))","showdates=f", "transpose=t","cols=57;rows=1")</f>
        <v>#N/A Connection</v>
      </c>
      <c r="H50" s="17" t="s">
        <v>203</v>
      </c>
      <c r="I50" s="18">
        <v>68349000</v>
      </c>
      <c r="J50" s="18">
        <v>105602000</v>
      </c>
      <c r="K50" s="18">
        <v>83532000</v>
      </c>
      <c r="L50" s="18">
        <v>94593000</v>
      </c>
      <c r="M50" s="18">
        <v>66287000</v>
      </c>
      <c r="N50" s="18">
        <v>71121000</v>
      </c>
      <c r="O50" s="18">
        <v>79339000</v>
      </c>
      <c r="P50" s="18">
        <v>112715000</v>
      </c>
      <c r="Q50" s="18">
        <v>92910000</v>
      </c>
      <c r="R50" s="18">
        <v>88866000</v>
      </c>
      <c r="S50" s="18">
        <v>98703000</v>
      </c>
      <c r="T50" s="18">
        <v>103028000</v>
      </c>
      <c r="U50" s="18">
        <v>150906000</v>
      </c>
      <c r="V50" s="18">
        <v>135007000</v>
      </c>
      <c r="W50" s="18">
        <v>146588000</v>
      </c>
      <c r="X50" s="18">
        <v>115422000</v>
      </c>
      <c r="Y50" s="18">
        <v>149232000</v>
      </c>
      <c r="Z50" s="18">
        <v>154192000</v>
      </c>
      <c r="AA50" s="18">
        <v>241800000</v>
      </c>
      <c r="AB50" s="18">
        <v>194500000</v>
      </c>
      <c r="AC50" s="18">
        <v>211859000</v>
      </c>
      <c r="AD50" s="18">
        <v>220024000</v>
      </c>
      <c r="AE50" s="18">
        <v>213554000</v>
      </c>
      <c r="AF50" s="18">
        <v>248500000</v>
      </c>
      <c r="AG50" s="18">
        <v>251382000</v>
      </c>
      <c r="AH50" s="18">
        <v>245821000</v>
      </c>
      <c r="AI50" s="18">
        <v>230304000</v>
      </c>
      <c r="AJ50" s="18">
        <v>237901000</v>
      </c>
      <c r="AK50" s="18">
        <v>266187000</v>
      </c>
      <c r="AL50" s="18">
        <v>283518000</v>
      </c>
      <c r="AM50" s="18">
        <v>297570000</v>
      </c>
      <c r="AN50" s="18">
        <v>234948000</v>
      </c>
      <c r="AO50" s="18">
        <v>281780000</v>
      </c>
      <c r="AP50" s="18">
        <v>307042000</v>
      </c>
      <c r="AQ50" s="18">
        <v>272261000</v>
      </c>
      <c r="AR50" s="18">
        <v>312706000</v>
      </c>
      <c r="AS50" s="18">
        <v>336043000</v>
      </c>
      <c r="AT50" s="18">
        <v>345582000</v>
      </c>
      <c r="AU50" s="18">
        <v>355955000</v>
      </c>
      <c r="AV50" s="18">
        <v>364628000</v>
      </c>
      <c r="AW50" s="18">
        <v>427818000</v>
      </c>
      <c r="AX50" s="18">
        <v>396915000</v>
      </c>
      <c r="AY50" s="18">
        <v>395146000</v>
      </c>
      <c r="AZ50" s="18">
        <v>468078000</v>
      </c>
      <c r="BA50" s="18">
        <v>474066000</v>
      </c>
      <c r="BB50" s="18">
        <v>454234000</v>
      </c>
      <c r="BC50" s="18">
        <v>497515000</v>
      </c>
      <c r="BD50" s="18">
        <v>486824000</v>
      </c>
      <c r="BE50" s="18">
        <v>515104000</v>
      </c>
      <c r="BF50" s="18" t="e">
        <v>#N/A</v>
      </c>
      <c r="BG50" s="18">
        <v>450019000</v>
      </c>
      <c r="BH50" s="18">
        <v>393266000</v>
      </c>
      <c r="BI50" s="18">
        <v>408447000</v>
      </c>
      <c r="BJ50" s="18">
        <v>401563000</v>
      </c>
      <c r="BK50" s="18">
        <v>407388000</v>
      </c>
    </row>
    <row r="51" spans="1:63" x14ac:dyDescent="0.35">
      <c r="A51" s="17" t="str">
        <f>A50</f>
        <v>Aljazira</v>
      </c>
      <c r="B51" s="17" t="s">
        <v>192</v>
      </c>
      <c r="C51" s="17" t="s">
        <v>197</v>
      </c>
      <c r="D51" s="17" t="str">
        <f t="shared" ref="D51:D61" si="12">B51&amp; " " &amp;C51</f>
        <v>Wholesale Net Revenue</v>
      </c>
      <c r="E51" s="17" t="str" cm="1">
        <f t="array" ref="E51">INDEX(SID!$B$24:$E$34, MATCH(A51, SID!$B$24:$B$34, 0), IF(B51="Retail", 3, 4))</f>
        <v>SEG0000813643 Segment</v>
      </c>
      <c r="F51" s="17" t="str">
        <f>VLOOKUP(C51,SID!$B$19:$C$21,2,FALSE)</f>
        <v>CB_IS_NET_REVENUE</v>
      </c>
      <c r="G51" s="17" t="str">
        <f>_xll.BQL(E51, F51 &amp; "(FPT=q, FPR=range(2010Q1, 2023Q3))","showdates=f", "transpose=t","cols=57;rows=1")</f>
        <v>#N/A Connection</v>
      </c>
      <c r="H51" s="17" t="s">
        <v>203</v>
      </c>
      <c r="I51" s="18">
        <v>125101000</v>
      </c>
      <c r="J51" s="18">
        <v>140330000</v>
      </c>
      <c r="K51" s="18">
        <v>116124000</v>
      </c>
      <c r="L51" s="18">
        <v>127932000</v>
      </c>
      <c r="M51" s="18">
        <v>102530000</v>
      </c>
      <c r="N51" s="18">
        <v>95780000</v>
      </c>
      <c r="O51" s="18">
        <v>111057000</v>
      </c>
      <c r="P51" s="18">
        <v>122355000</v>
      </c>
      <c r="Q51" s="18">
        <v>117734000</v>
      </c>
      <c r="R51" s="18">
        <v>106375000</v>
      </c>
      <c r="S51" s="18">
        <v>115904000</v>
      </c>
      <c r="T51" s="18">
        <v>94049000</v>
      </c>
      <c r="U51" s="18">
        <v>99499000</v>
      </c>
      <c r="V51" s="18">
        <v>123259000</v>
      </c>
      <c r="W51" s="18">
        <v>137614000</v>
      </c>
      <c r="X51" s="18">
        <v>131473000</v>
      </c>
      <c r="Y51" s="18">
        <v>108399000</v>
      </c>
      <c r="Z51" s="18">
        <v>136573000</v>
      </c>
      <c r="AA51" s="18">
        <v>152134000</v>
      </c>
      <c r="AB51" s="18">
        <v>161401000</v>
      </c>
      <c r="AC51" s="18">
        <v>173443000</v>
      </c>
      <c r="AD51" s="18">
        <v>153974000</v>
      </c>
      <c r="AE51" s="18">
        <v>144659000</v>
      </c>
      <c r="AF51" s="18">
        <v>105598000</v>
      </c>
      <c r="AG51" s="18">
        <v>120428000</v>
      </c>
      <c r="AH51" s="18">
        <v>110977000</v>
      </c>
      <c r="AI51" s="18">
        <v>124050000</v>
      </c>
      <c r="AJ51" s="18">
        <v>128753000</v>
      </c>
      <c r="AK51" s="18">
        <v>143411000</v>
      </c>
      <c r="AL51" s="18">
        <v>151980000</v>
      </c>
      <c r="AM51" s="18">
        <v>127616000</v>
      </c>
      <c r="AN51" s="18">
        <v>115179000</v>
      </c>
      <c r="AO51" s="18">
        <v>112338000</v>
      </c>
      <c r="AP51" s="18">
        <v>108631000</v>
      </c>
      <c r="AQ51" s="18">
        <v>111600000</v>
      </c>
      <c r="AR51" s="18">
        <v>100822000</v>
      </c>
      <c r="AS51" s="18">
        <v>122707000</v>
      </c>
      <c r="AT51" s="18">
        <v>126473000</v>
      </c>
      <c r="AU51" s="18">
        <v>117662000</v>
      </c>
      <c r="AV51" s="18">
        <v>189870000</v>
      </c>
      <c r="AW51" s="18">
        <v>147355000</v>
      </c>
      <c r="AX51" s="18">
        <v>152765000</v>
      </c>
      <c r="AY51" s="18">
        <v>151673000</v>
      </c>
      <c r="AZ51" s="18">
        <v>153504000</v>
      </c>
      <c r="BA51" s="18">
        <v>175373000</v>
      </c>
      <c r="BB51" s="18">
        <v>157108000</v>
      </c>
      <c r="BC51" s="18">
        <v>179432000</v>
      </c>
      <c r="BD51" s="18">
        <v>168130000</v>
      </c>
      <c r="BE51" s="18">
        <v>188057000</v>
      </c>
      <c r="BF51" s="18" t="e">
        <v>#N/A</v>
      </c>
      <c r="BG51" s="18">
        <v>208633000</v>
      </c>
      <c r="BH51" s="18">
        <v>232748000</v>
      </c>
      <c r="BI51" s="18">
        <v>210155000</v>
      </c>
      <c r="BJ51" s="18">
        <v>214608000</v>
      </c>
      <c r="BK51" s="18">
        <v>237257000</v>
      </c>
    </row>
    <row r="52" spans="1:63" x14ac:dyDescent="0.35">
      <c r="A52" s="17" t="str">
        <f t="shared" ref="A52:A55" si="13">A51</f>
        <v>Aljazira</v>
      </c>
      <c r="B52" s="17" t="s">
        <v>193</v>
      </c>
      <c r="C52" s="17" t="s">
        <v>195</v>
      </c>
      <c r="D52" s="17" t="str">
        <f t="shared" si="12"/>
        <v>Retail Assets</v>
      </c>
      <c r="E52" s="17" t="str" cm="1">
        <f t="array" ref="E52">INDEX(SID!$B$24:$E$34, MATCH(A52, SID!$B$24:$B$34, 0), IF(B52="Retail", 3, 4))</f>
        <v>SEG0000813644 Segment</v>
      </c>
      <c r="F52" s="17" t="str">
        <f>VLOOKUP(C52,SID!$B$19:$C$21,2,FALSE)</f>
        <v>BS_TOT_ASSET</v>
      </c>
      <c r="G52" s="17" t="str">
        <f>_xll.BQL(E52, F52 &amp; "(FPT=q, FPR=range(2010Q1, 2023Q3))","showdates=f", "transpose=t","cols=57;rows=1")</f>
        <v>#N/A Connection</v>
      </c>
      <c r="H52" s="17" t="s">
        <v>208</v>
      </c>
      <c r="I52" s="18">
        <v>4041801000</v>
      </c>
      <c r="J52" s="18">
        <v>4822192000</v>
      </c>
      <c r="K52" s="18">
        <v>5523207000</v>
      </c>
      <c r="L52" s="18">
        <v>6228876000</v>
      </c>
      <c r="M52" s="18">
        <v>7215742000</v>
      </c>
      <c r="N52" s="18">
        <v>8053124000</v>
      </c>
      <c r="O52" s="18">
        <v>8457039000</v>
      </c>
      <c r="P52" s="18">
        <v>9303028000</v>
      </c>
      <c r="Q52" s="18">
        <v>10739490000</v>
      </c>
      <c r="R52" s="18">
        <v>11820127000</v>
      </c>
      <c r="S52" s="18">
        <v>12507653000</v>
      </c>
      <c r="T52" s="18">
        <v>13062987000</v>
      </c>
      <c r="U52" s="18">
        <v>14413202000</v>
      </c>
      <c r="V52" s="18">
        <v>14828395000</v>
      </c>
      <c r="W52" s="18">
        <v>15320489000</v>
      </c>
      <c r="X52" s="18">
        <v>17379558000</v>
      </c>
      <c r="Y52" s="18">
        <v>16892743000</v>
      </c>
      <c r="Z52" s="18">
        <v>17673770000</v>
      </c>
      <c r="AA52" s="18">
        <v>18962632000</v>
      </c>
      <c r="AB52" s="18">
        <v>18939307000</v>
      </c>
      <c r="AC52" s="18">
        <v>19328336000</v>
      </c>
      <c r="AD52" s="18">
        <v>19652101000</v>
      </c>
      <c r="AE52" s="18">
        <v>19452205000</v>
      </c>
      <c r="AF52" s="18">
        <v>19624233000</v>
      </c>
      <c r="AG52" s="18">
        <v>20850665000</v>
      </c>
      <c r="AH52" s="18">
        <v>20616032000</v>
      </c>
      <c r="AI52" s="18">
        <v>20201193000</v>
      </c>
      <c r="AJ52" s="18">
        <v>20166780000</v>
      </c>
      <c r="AK52" s="18">
        <v>19205695000</v>
      </c>
      <c r="AL52" s="18">
        <v>20115994000</v>
      </c>
      <c r="AM52" s="18">
        <v>20037659000</v>
      </c>
      <c r="AN52" s="18">
        <v>19810852000</v>
      </c>
      <c r="AO52" s="18">
        <v>20159688000</v>
      </c>
      <c r="AP52" s="18">
        <v>20834114000</v>
      </c>
      <c r="AQ52" s="18">
        <v>21634101000</v>
      </c>
      <c r="AR52" s="18">
        <v>21658836000</v>
      </c>
      <c r="AS52" s="18">
        <v>23454990000</v>
      </c>
      <c r="AT52" s="18">
        <v>24370083000</v>
      </c>
      <c r="AU52" s="18">
        <v>25639361000</v>
      </c>
      <c r="AV52" s="18">
        <v>27568359000</v>
      </c>
      <c r="AW52" s="18">
        <v>27902275000</v>
      </c>
      <c r="AX52" s="18">
        <v>29171495000</v>
      </c>
      <c r="AY52" s="18">
        <v>29649996000</v>
      </c>
      <c r="AZ52" s="18">
        <v>30563365000</v>
      </c>
      <c r="BA52" s="18">
        <v>30975996000</v>
      </c>
      <c r="BB52" s="18">
        <v>32086867000</v>
      </c>
      <c r="BC52" s="18">
        <v>32188526000</v>
      </c>
      <c r="BD52" s="18">
        <v>34768520000</v>
      </c>
      <c r="BE52" s="18">
        <v>33269608000</v>
      </c>
      <c r="BF52" s="18">
        <v>34650353000</v>
      </c>
      <c r="BG52" s="18">
        <v>34908601000</v>
      </c>
      <c r="BH52" s="18">
        <v>35719471000</v>
      </c>
      <c r="BI52" s="18">
        <v>35644012000</v>
      </c>
      <c r="BJ52" s="18">
        <v>36120042000</v>
      </c>
      <c r="BK52" s="18">
        <v>36081765000</v>
      </c>
    </row>
    <row r="53" spans="1:63" x14ac:dyDescent="0.35">
      <c r="A53" s="17" t="str">
        <f t="shared" si="13"/>
        <v>Aljazira</v>
      </c>
      <c r="B53" s="17" t="s">
        <v>192</v>
      </c>
      <c r="C53" s="17" t="s">
        <v>195</v>
      </c>
      <c r="D53" s="17" t="str">
        <f t="shared" si="12"/>
        <v>Wholesale Assets</v>
      </c>
      <c r="E53" s="17" t="str" cm="1">
        <f t="array" ref="E53">INDEX(SID!$B$24:$E$34, MATCH(A53, SID!$B$24:$B$34, 0), IF(B53="Retail", 3, 4))</f>
        <v>SEG0000813643 Segment</v>
      </c>
      <c r="F53" s="17" t="str">
        <f>VLOOKUP(C53,SID!$B$19:$C$21,2,FALSE)</f>
        <v>BS_TOT_ASSET</v>
      </c>
      <c r="G53" s="17" t="str">
        <f>_xll.BQL(E53, F53 &amp; "(FPT=q, FPR=range(2010Q1, 2023Q3))","showdates=f", "transpose=t","cols=57;rows=1")</f>
        <v>#N/A Connection</v>
      </c>
      <c r="H53" s="17" t="s">
        <v>208</v>
      </c>
      <c r="I53" s="18">
        <v>13660703000</v>
      </c>
      <c r="J53" s="18">
        <v>13842742000</v>
      </c>
      <c r="K53" s="18">
        <v>14169918000</v>
      </c>
      <c r="L53" s="18">
        <v>13986811000</v>
      </c>
      <c r="M53" s="18">
        <v>14215160000</v>
      </c>
      <c r="N53" s="18">
        <v>15247442000</v>
      </c>
      <c r="O53" s="18">
        <v>14587074000</v>
      </c>
      <c r="P53" s="18">
        <v>15465984000</v>
      </c>
      <c r="Q53" s="18">
        <v>15659028000</v>
      </c>
      <c r="R53" s="18">
        <v>16654196000</v>
      </c>
      <c r="S53" s="18">
        <v>17164997000</v>
      </c>
      <c r="T53" s="18">
        <v>18140294000</v>
      </c>
      <c r="U53" s="18">
        <v>19408264000</v>
      </c>
      <c r="V53" s="18">
        <v>19846158000</v>
      </c>
      <c r="W53" s="18">
        <v>21639458000</v>
      </c>
      <c r="X53" s="18">
        <v>20558555000</v>
      </c>
      <c r="Y53" s="18">
        <v>21422974000</v>
      </c>
      <c r="Z53" s="18">
        <v>22886507000</v>
      </c>
      <c r="AA53" s="18">
        <v>23200094000</v>
      </c>
      <c r="AB53" s="18">
        <v>23577234000</v>
      </c>
      <c r="AC53" s="18">
        <v>22936811000</v>
      </c>
      <c r="AD53" s="18">
        <v>23185670000</v>
      </c>
      <c r="AE53" s="18">
        <v>23298217000</v>
      </c>
      <c r="AF53" s="18">
        <v>23027684000</v>
      </c>
      <c r="AG53" s="18">
        <v>23287281000</v>
      </c>
      <c r="AH53" s="18">
        <v>24282780000</v>
      </c>
      <c r="AI53" s="18">
        <v>23359415000</v>
      </c>
      <c r="AJ53" s="18">
        <v>22681991000</v>
      </c>
      <c r="AK53" s="18">
        <v>21946063000</v>
      </c>
      <c r="AL53" s="18">
        <v>21058247000</v>
      </c>
      <c r="AM53" s="18">
        <v>20884918000</v>
      </c>
      <c r="AN53" s="18">
        <v>19820983000</v>
      </c>
      <c r="AO53" s="18">
        <v>18581420000</v>
      </c>
      <c r="AP53" s="18">
        <v>18937068000</v>
      </c>
      <c r="AQ53" s="18">
        <v>18695594000</v>
      </c>
      <c r="AR53" s="18">
        <v>18738072000</v>
      </c>
      <c r="AS53" s="18">
        <v>18864701000</v>
      </c>
      <c r="AT53" s="18">
        <v>19557110000</v>
      </c>
      <c r="AU53" s="18">
        <v>19291105000</v>
      </c>
      <c r="AV53" s="18">
        <v>22083463000</v>
      </c>
      <c r="AW53" s="18">
        <v>24106051000</v>
      </c>
      <c r="AX53" s="18">
        <v>25160893000</v>
      </c>
      <c r="AY53" s="18">
        <v>24617971000</v>
      </c>
      <c r="AZ53" s="18">
        <v>23467253000</v>
      </c>
      <c r="BA53" s="18">
        <v>24467387000</v>
      </c>
      <c r="BB53" s="18">
        <v>24719972000</v>
      </c>
      <c r="BC53" s="18">
        <v>25524126000</v>
      </c>
      <c r="BD53" s="18">
        <v>28579132000</v>
      </c>
      <c r="BE53" s="18">
        <v>28465508000</v>
      </c>
      <c r="BF53" s="18">
        <v>29710542000</v>
      </c>
      <c r="BG53" s="18">
        <v>31471811000</v>
      </c>
      <c r="BH53" s="18">
        <v>33694784000</v>
      </c>
      <c r="BI53" s="18">
        <v>35191916000</v>
      </c>
      <c r="BJ53" s="18">
        <v>37770192000</v>
      </c>
      <c r="BK53" s="18">
        <v>42007077000</v>
      </c>
    </row>
    <row r="54" spans="1:63" x14ac:dyDescent="0.35">
      <c r="A54" s="17" t="str">
        <f t="shared" si="13"/>
        <v>Aljazira</v>
      </c>
      <c r="B54" s="17" t="s">
        <v>193</v>
      </c>
      <c r="C54" s="17" t="s">
        <v>194</v>
      </c>
      <c r="D54" s="17" t="str">
        <f t="shared" si="12"/>
        <v xml:space="preserve">Retail Liabilities </v>
      </c>
      <c r="E54" s="17" t="str" cm="1">
        <f t="array" ref="E54">INDEX(SID!$B$24:$E$34, MATCH(A54, SID!$B$24:$B$34, 0), IF(B54="Retail", 3, 4))</f>
        <v>SEG0000813644 Segment</v>
      </c>
      <c r="F54" s="17" t="str">
        <f>VLOOKUP(C54,SID!$B$19:$C$21,2,FALSE)</f>
        <v>BS_TOT_LIAB2</v>
      </c>
      <c r="G54" s="17" t="str">
        <f>_xll.BQL(E54, F54 &amp; "(FPT=q, FPR=range(2010Q1, 2023Q3))","showdates=f", "transpose=t","cols=57;rows=1")</f>
        <v>#N/A Connection</v>
      </c>
      <c r="H54" s="17" t="s">
        <v>198</v>
      </c>
      <c r="I54" s="18">
        <v>10362657000</v>
      </c>
      <c r="J54" s="18">
        <v>11817165000</v>
      </c>
      <c r="K54" s="18">
        <v>10478894000</v>
      </c>
      <c r="L54" s="18">
        <v>11276200000</v>
      </c>
      <c r="M54" s="18">
        <v>10877573000</v>
      </c>
      <c r="N54" s="18">
        <v>10796412000</v>
      </c>
      <c r="O54" s="18">
        <v>11211316000</v>
      </c>
      <c r="P54" s="18">
        <v>12565175000</v>
      </c>
      <c r="Q54" s="18">
        <v>14495972000</v>
      </c>
      <c r="R54" s="18">
        <v>15739262000</v>
      </c>
      <c r="S54" s="18">
        <v>16405285000</v>
      </c>
      <c r="T54" s="18">
        <v>15767984000</v>
      </c>
      <c r="U54" s="18">
        <v>15321898000</v>
      </c>
      <c r="V54" s="18">
        <v>17444731000</v>
      </c>
      <c r="W54" s="18">
        <v>16859928000</v>
      </c>
      <c r="X54" s="18">
        <v>19038108000</v>
      </c>
      <c r="Y54" s="18">
        <v>21197045000</v>
      </c>
      <c r="Z54" s="18">
        <v>23993466000</v>
      </c>
      <c r="AA54" s="18">
        <v>24576633000</v>
      </c>
      <c r="AB54" s="18">
        <v>26094025000</v>
      </c>
      <c r="AC54" s="18">
        <v>27943797000</v>
      </c>
      <c r="AD54" s="18">
        <v>27609909000</v>
      </c>
      <c r="AE54" s="18">
        <v>28079871000</v>
      </c>
      <c r="AF54" s="18">
        <v>26115784000</v>
      </c>
      <c r="AG54" s="18">
        <v>27350227000</v>
      </c>
      <c r="AH54" s="18">
        <v>25801040000</v>
      </c>
      <c r="AI54" s="18">
        <v>25664487000</v>
      </c>
      <c r="AJ54" s="18">
        <v>28108647000</v>
      </c>
      <c r="AK54" s="18">
        <v>35978613000</v>
      </c>
      <c r="AL54" s="18">
        <v>36585015000</v>
      </c>
      <c r="AM54" s="18">
        <v>36467181000</v>
      </c>
      <c r="AN54" s="18">
        <v>35539607000</v>
      </c>
      <c r="AO54" s="18">
        <v>37180614000</v>
      </c>
      <c r="AP54" s="18">
        <v>34470866000</v>
      </c>
      <c r="AQ54" s="18">
        <v>34149083000</v>
      </c>
      <c r="AR54" s="18">
        <v>33317306000</v>
      </c>
      <c r="AS54" s="18">
        <v>37077644000</v>
      </c>
      <c r="AT54" s="18">
        <v>33621060000</v>
      </c>
      <c r="AU54" s="18">
        <v>36409824000</v>
      </c>
      <c r="AV54" s="18">
        <v>42038284000</v>
      </c>
      <c r="AW54" s="18">
        <v>41847987000</v>
      </c>
      <c r="AX54" s="18">
        <v>38946512000</v>
      </c>
      <c r="AY54" s="18">
        <v>40658632000</v>
      </c>
      <c r="AZ54" s="18">
        <v>42056851000</v>
      </c>
      <c r="BA54" s="18">
        <v>43390686000</v>
      </c>
      <c r="BB54" s="18">
        <v>45471310000</v>
      </c>
      <c r="BC54" s="18">
        <v>46116010000</v>
      </c>
      <c r="BD54" s="18">
        <v>49372448000</v>
      </c>
      <c r="BE54" s="18">
        <v>49057339000</v>
      </c>
      <c r="BF54" s="18" t="e">
        <v>#N/A</v>
      </c>
      <c r="BG54" s="18">
        <v>48694302000</v>
      </c>
      <c r="BH54" s="18">
        <v>49072703000</v>
      </c>
      <c r="BI54" s="18">
        <v>48599869000</v>
      </c>
      <c r="BJ54" s="18">
        <v>53171812000</v>
      </c>
      <c r="BK54" s="18">
        <v>47675760000</v>
      </c>
    </row>
    <row r="55" spans="1:63" x14ac:dyDescent="0.35">
      <c r="A55" s="19" t="str">
        <f t="shared" si="13"/>
        <v>Aljazira</v>
      </c>
      <c r="B55" s="19" t="s">
        <v>192</v>
      </c>
      <c r="C55" s="19" t="s">
        <v>194</v>
      </c>
      <c r="D55" s="19" t="str">
        <f t="shared" si="12"/>
        <v xml:space="preserve">Wholesale Liabilities </v>
      </c>
      <c r="E55" s="19" t="str" cm="1">
        <f t="array" ref="E55">INDEX(SID!$B$24:$E$34, MATCH(A55, SID!$B$24:$B$34, 0), IF(B55="Retail", 3, 4))</f>
        <v>SEG0000813643 Segment</v>
      </c>
      <c r="F55" s="19" t="str">
        <f>VLOOKUP(C55,SID!$B$19:$C$21,2,FALSE)</f>
        <v>BS_TOT_LIAB2</v>
      </c>
      <c r="G55" s="19" t="str">
        <f>_xll.BQL(E55, F55 &amp; "(FPT=q, FPR=range(2010Q1, 2023Q3))","showdates=f", "transpose=t","cols=57;rows=1")</f>
        <v>#N/A Connection</v>
      </c>
      <c r="H55" s="19" t="s">
        <v>198</v>
      </c>
      <c r="I55" s="20">
        <v>1591365000</v>
      </c>
      <c r="J55" s="20">
        <v>1795196000</v>
      </c>
      <c r="K55" s="20">
        <v>2207618000</v>
      </c>
      <c r="L55" s="20">
        <v>3151604000</v>
      </c>
      <c r="M55" s="20">
        <v>2756316000</v>
      </c>
      <c r="N55" s="20">
        <v>10120266000</v>
      </c>
      <c r="O55" s="20">
        <v>16239895000</v>
      </c>
      <c r="P55" s="20">
        <v>18419474000</v>
      </c>
      <c r="Q55" s="20">
        <v>19202629000</v>
      </c>
      <c r="R55" s="20">
        <v>20823469000</v>
      </c>
      <c r="S55" s="20">
        <v>22552209000</v>
      </c>
      <c r="T55" s="20">
        <v>24366949000</v>
      </c>
      <c r="U55" s="20">
        <v>25145515000</v>
      </c>
      <c r="V55" s="20">
        <v>27015785000</v>
      </c>
      <c r="W55" s="20">
        <v>26629211000</v>
      </c>
      <c r="X55" s="20">
        <v>27287895000</v>
      </c>
      <c r="Y55" s="20">
        <v>25933584000</v>
      </c>
      <c r="Z55" s="20">
        <v>26461523000</v>
      </c>
      <c r="AA55" s="20">
        <v>26304864000</v>
      </c>
      <c r="AB55" s="20">
        <v>24601413000</v>
      </c>
      <c r="AC55" s="20">
        <v>22353970000</v>
      </c>
      <c r="AD55" s="20">
        <v>21493587000</v>
      </c>
      <c r="AE55" s="20">
        <v>22471282000</v>
      </c>
      <c r="AF55" s="20">
        <v>21097564000</v>
      </c>
      <c r="AG55" s="20">
        <v>21465105000</v>
      </c>
      <c r="AH55" s="20">
        <v>23034819000</v>
      </c>
      <c r="AI55" s="20">
        <v>22733190000</v>
      </c>
      <c r="AJ55" s="20">
        <v>19347976000</v>
      </c>
      <c r="AK55" s="20">
        <v>13594000000</v>
      </c>
      <c r="AL55" s="20">
        <v>12493477000</v>
      </c>
      <c r="AM55" s="20">
        <v>13244779000</v>
      </c>
      <c r="AN55" s="20">
        <v>14563514000</v>
      </c>
      <c r="AO55" s="20">
        <v>13712746000</v>
      </c>
      <c r="AP55" s="20">
        <v>13567502000</v>
      </c>
      <c r="AQ55" s="20">
        <v>16358968000</v>
      </c>
      <c r="AR55" s="20">
        <v>18666181000</v>
      </c>
      <c r="AS55" s="20">
        <v>14882701000</v>
      </c>
      <c r="AT55" s="20">
        <v>22419807000</v>
      </c>
      <c r="AU55" s="20">
        <v>22873436000</v>
      </c>
      <c r="AV55" s="20">
        <v>20757629000</v>
      </c>
      <c r="AW55" s="20">
        <v>21433896000</v>
      </c>
      <c r="AX55" s="20">
        <v>24201721000</v>
      </c>
      <c r="AY55" s="20">
        <v>21189351000</v>
      </c>
      <c r="AZ55" s="20">
        <v>24398194000</v>
      </c>
      <c r="BA55" s="20">
        <v>25601492000</v>
      </c>
      <c r="BB55" s="20">
        <v>23574012000</v>
      </c>
      <c r="BC55" s="20">
        <v>26359616000</v>
      </c>
      <c r="BD55" s="20">
        <v>27578632000</v>
      </c>
      <c r="BE55" s="20">
        <v>27243848000</v>
      </c>
      <c r="BF55" s="20" t="e">
        <v>#N/A</v>
      </c>
      <c r="BG55" s="20">
        <v>31821527000</v>
      </c>
      <c r="BH55" s="20">
        <v>35339718000</v>
      </c>
      <c r="BI55" s="20">
        <v>36407437000</v>
      </c>
      <c r="BJ55" s="20">
        <v>37305492000</v>
      </c>
      <c r="BK55" s="20">
        <v>40669514000</v>
      </c>
    </row>
    <row r="56" spans="1:63" x14ac:dyDescent="0.35">
      <c r="A56" s="9" t="s">
        <v>23</v>
      </c>
      <c r="B56" s="9" t="s">
        <v>193</v>
      </c>
      <c r="C56" s="9" t="s">
        <v>197</v>
      </c>
      <c r="D56" s="9" t="str">
        <f t="shared" si="12"/>
        <v>Retail Net Revenue</v>
      </c>
      <c r="E56" s="9" t="str" cm="1">
        <f t="array" ref="E56">INDEX(SID!$B$24:$E$34, MATCH(A56, SID!$B$24:$B$34, 0), IF(B56="Retail", 3, 4))</f>
        <v>SEG0000670177 Segment</v>
      </c>
      <c r="F56" s="9" t="str">
        <f>VLOOKUP(C56,SID!$B$19:$C$21,2,FALSE)</f>
        <v>CB_IS_NET_REVENUE</v>
      </c>
      <c r="G56" s="9" t="str">
        <f>_xll.BQL(E56, F56 &amp; "(FPT=q, FPR=range(2010Q1, 2023Q3))","showdates=f", "transpose=t","cols=57;rows=1")</f>
        <v>#N/A Connection</v>
      </c>
      <c r="H56" s="9" t="s">
        <v>203</v>
      </c>
      <c r="I56" s="21">
        <v>133135000</v>
      </c>
      <c r="J56" s="21">
        <v>128027000</v>
      </c>
      <c r="K56" s="21">
        <v>159091000</v>
      </c>
      <c r="L56" s="21" t="e">
        <v>#N/A</v>
      </c>
      <c r="M56" s="21">
        <v>179465000</v>
      </c>
      <c r="N56" s="21">
        <v>192548000</v>
      </c>
      <c r="O56" s="21">
        <v>204281000</v>
      </c>
      <c r="P56" s="21">
        <v>219468000</v>
      </c>
      <c r="Q56" s="21">
        <v>241106000</v>
      </c>
      <c r="R56" s="21">
        <v>261729000</v>
      </c>
      <c r="S56" s="21">
        <v>254409000</v>
      </c>
      <c r="T56" s="21">
        <v>243677000</v>
      </c>
      <c r="U56" s="21">
        <v>257224000</v>
      </c>
      <c r="V56" s="21">
        <v>264543000</v>
      </c>
      <c r="W56" s="21">
        <v>269281000</v>
      </c>
      <c r="X56" s="21" t="e">
        <v>#N/A</v>
      </c>
      <c r="Y56" s="21">
        <v>274173000</v>
      </c>
      <c r="Z56" s="21">
        <v>558073000</v>
      </c>
      <c r="AA56" s="21">
        <v>286303000</v>
      </c>
      <c r="AB56" s="21">
        <v>291454000</v>
      </c>
      <c r="AC56" s="21">
        <v>297142000</v>
      </c>
      <c r="AD56" s="21">
        <v>320041000</v>
      </c>
      <c r="AE56" s="21">
        <v>309887000</v>
      </c>
      <c r="AF56" s="21" t="e">
        <v>#N/A</v>
      </c>
      <c r="AG56" s="21" t="e">
        <v>#N/A</v>
      </c>
      <c r="AH56" s="21" t="e">
        <v>#N/A</v>
      </c>
      <c r="AI56" s="21">
        <v>330277000</v>
      </c>
      <c r="AJ56" s="21" t="e">
        <v>#N/A</v>
      </c>
      <c r="AK56" s="21">
        <v>373208000</v>
      </c>
      <c r="AL56" s="21">
        <v>389032000</v>
      </c>
      <c r="AM56" s="21" t="e">
        <v>#N/A</v>
      </c>
      <c r="AN56" s="21" t="e">
        <v>#N/A</v>
      </c>
      <c r="AO56" s="21" t="e">
        <v>#N/A</v>
      </c>
      <c r="AP56" s="21">
        <v>501843000</v>
      </c>
      <c r="AQ56" s="21">
        <v>450550000</v>
      </c>
      <c r="AR56" s="21">
        <v>499723000</v>
      </c>
      <c r="AS56" s="21">
        <v>549392000</v>
      </c>
      <c r="AT56" s="21">
        <v>553045000</v>
      </c>
      <c r="AU56" s="21">
        <v>606261000</v>
      </c>
      <c r="AV56" s="21">
        <v>573119000</v>
      </c>
      <c r="AW56" s="21">
        <v>628335000</v>
      </c>
      <c r="AX56" s="21">
        <v>623103000</v>
      </c>
      <c r="AY56" s="21">
        <v>699270000</v>
      </c>
      <c r="AZ56" s="21">
        <v>659206000</v>
      </c>
      <c r="BA56" s="21">
        <v>742323000</v>
      </c>
      <c r="BB56" s="21">
        <v>736024000</v>
      </c>
      <c r="BC56" s="21">
        <v>796649000</v>
      </c>
      <c r="BD56" s="21">
        <v>647225000</v>
      </c>
      <c r="BE56" s="21">
        <v>750340000</v>
      </c>
      <c r="BF56" s="21">
        <v>719707000</v>
      </c>
      <c r="BG56" s="21">
        <v>760630000</v>
      </c>
      <c r="BH56" s="21">
        <v>537374000</v>
      </c>
      <c r="BI56" s="21">
        <v>610532000</v>
      </c>
      <c r="BJ56" s="21">
        <v>610360000</v>
      </c>
      <c r="BK56" s="21">
        <v>558664000</v>
      </c>
    </row>
    <row r="57" spans="1:63" x14ac:dyDescent="0.35">
      <c r="A57" s="9" t="str">
        <f>A56</f>
        <v>Albilad</v>
      </c>
      <c r="B57" s="9" t="s">
        <v>192</v>
      </c>
      <c r="C57" s="9" t="s">
        <v>197</v>
      </c>
      <c r="D57" s="9" t="str">
        <f t="shared" si="12"/>
        <v>Wholesale Net Revenue</v>
      </c>
      <c r="E57" s="9" t="str" cm="1">
        <f t="array" ref="E57">INDEX(SID!$B$24:$E$34, MATCH(A57, SID!$B$24:$B$34, 0), IF(B57="Retail", 3, 4))</f>
        <v>SEG0000670149 Segment</v>
      </c>
      <c r="F57" s="9" t="str">
        <f>VLOOKUP(C57,SID!$B$19:$C$21,2,FALSE)</f>
        <v>CB_IS_NET_REVENUE</v>
      </c>
      <c r="G57" s="9" t="str">
        <f>_xll.BQL(E57, F57 &amp; "(FPT=q, FPR=range(2010Q1, 2023Q3))","showdates=f", "transpose=t","cols=57;rows=1")</f>
        <v>#N/A Connection</v>
      </c>
      <c r="H57" s="9" t="s">
        <v>203</v>
      </c>
      <c r="I57" s="21">
        <v>103016000</v>
      </c>
      <c r="J57" s="21">
        <v>90010000</v>
      </c>
      <c r="K57" s="21">
        <v>74174000</v>
      </c>
      <c r="L57" s="21" t="e">
        <v>#N/A</v>
      </c>
      <c r="M57" s="21">
        <v>88484000</v>
      </c>
      <c r="N57" s="21">
        <v>99418000</v>
      </c>
      <c r="O57" s="21">
        <v>93784000</v>
      </c>
      <c r="P57" s="21">
        <v>126469000</v>
      </c>
      <c r="Q57" s="21">
        <v>118808000</v>
      </c>
      <c r="R57" s="21">
        <v>119216000</v>
      </c>
      <c r="S57" s="21">
        <v>124909000</v>
      </c>
      <c r="T57" s="21">
        <v>136567000</v>
      </c>
      <c r="U57" s="21">
        <v>135338000</v>
      </c>
      <c r="V57" s="21">
        <v>134887000</v>
      </c>
      <c r="W57" s="21">
        <v>152663000</v>
      </c>
      <c r="X57" s="21" t="e">
        <v>#N/A</v>
      </c>
      <c r="Y57" s="21">
        <v>129826000</v>
      </c>
      <c r="Z57" s="21">
        <v>292623000</v>
      </c>
      <c r="AA57" s="21">
        <v>168170000</v>
      </c>
      <c r="AB57" s="21">
        <v>175401000</v>
      </c>
      <c r="AC57" s="21">
        <v>174283000</v>
      </c>
      <c r="AD57" s="21">
        <v>179488000</v>
      </c>
      <c r="AE57" s="21">
        <v>184090000</v>
      </c>
      <c r="AF57" s="21" t="e">
        <v>#N/A</v>
      </c>
      <c r="AG57" s="21" t="e">
        <v>#N/A</v>
      </c>
      <c r="AH57" s="21" t="e">
        <v>#N/A</v>
      </c>
      <c r="AI57" s="21">
        <v>195745000</v>
      </c>
      <c r="AJ57" s="21" t="e">
        <v>#N/A</v>
      </c>
      <c r="AK57" s="21">
        <v>208074000</v>
      </c>
      <c r="AL57" s="21">
        <v>231873000</v>
      </c>
      <c r="AM57" s="21" t="e">
        <v>#N/A</v>
      </c>
      <c r="AN57" s="21" t="e">
        <v>#N/A</v>
      </c>
      <c r="AO57" s="21" t="e">
        <v>#N/A</v>
      </c>
      <c r="AP57" s="21">
        <v>237483000</v>
      </c>
      <c r="AQ57" s="21">
        <v>236160000</v>
      </c>
      <c r="AR57" s="21">
        <v>268644000</v>
      </c>
      <c r="AS57" s="21">
        <v>245511000</v>
      </c>
      <c r="AT57" s="21">
        <v>258588000</v>
      </c>
      <c r="AU57" s="21">
        <v>251547000</v>
      </c>
      <c r="AV57" s="21">
        <v>301386000</v>
      </c>
      <c r="AW57" s="21">
        <v>253413000</v>
      </c>
      <c r="AX57" s="21">
        <v>239281000</v>
      </c>
      <c r="AY57" s="21">
        <v>237058000</v>
      </c>
      <c r="AZ57" s="21">
        <v>274763000</v>
      </c>
      <c r="BA57" s="21">
        <v>213154000</v>
      </c>
      <c r="BB57" s="21">
        <v>185651000</v>
      </c>
      <c r="BC57" s="21">
        <v>202474000</v>
      </c>
      <c r="BD57" s="21">
        <v>180523000</v>
      </c>
      <c r="BE57" s="21">
        <v>257889000</v>
      </c>
      <c r="BF57" s="21">
        <v>303296000</v>
      </c>
      <c r="BG57" s="21">
        <v>354940000</v>
      </c>
      <c r="BH57" s="21">
        <v>498138000</v>
      </c>
      <c r="BI57" s="21">
        <v>407305000</v>
      </c>
      <c r="BJ57" s="21">
        <v>428648000</v>
      </c>
      <c r="BK57" s="21">
        <v>501653000</v>
      </c>
    </row>
    <row r="58" spans="1:63" x14ac:dyDescent="0.35">
      <c r="A58" s="9" t="str">
        <f t="shared" ref="A58:A61" si="14">A57</f>
        <v>Albilad</v>
      </c>
      <c r="B58" s="9" t="s">
        <v>193</v>
      </c>
      <c r="C58" s="9" t="s">
        <v>195</v>
      </c>
      <c r="D58" s="9" t="str">
        <f t="shared" si="12"/>
        <v>Retail Assets</v>
      </c>
      <c r="E58" s="9" t="str" cm="1">
        <f t="array" ref="E58">INDEX(SID!$B$24:$E$34, MATCH(A58, SID!$B$24:$B$34, 0), IF(B58="Retail", 3, 4))</f>
        <v>SEG0000670177 Segment</v>
      </c>
      <c r="F58" s="9" t="str">
        <f>VLOOKUP(C58,SID!$B$19:$C$21,2,FALSE)</f>
        <v>BS_TOT_ASSET</v>
      </c>
      <c r="G58" s="9" t="str">
        <f>_xll.BQL(E58, F58 &amp; "(FPT=q, FPR=range(2010Q1, 2023Q3))","showdates=f", "transpose=t","cols=57;rows=1")</f>
        <v>#N/A Connection</v>
      </c>
      <c r="H58" s="9" t="s">
        <v>208</v>
      </c>
      <c r="I58" s="21">
        <v>4483521000</v>
      </c>
      <c r="J58" s="21">
        <v>5698486000</v>
      </c>
      <c r="K58" s="21">
        <v>5816566000</v>
      </c>
      <c r="L58" s="21">
        <v>6194816000</v>
      </c>
      <c r="M58" s="21">
        <v>6059059000</v>
      </c>
      <c r="N58" s="21">
        <v>6995939000</v>
      </c>
      <c r="O58" s="21">
        <v>7230761000</v>
      </c>
      <c r="P58" s="21">
        <v>7507819000</v>
      </c>
      <c r="Q58" s="21">
        <v>7871321000</v>
      </c>
      <c r="R58" s="21">
        <v>8769699000</v>
      </c>
      <c r="S58" s="21">
        <v>9325549000</v>
      </c>
      <c r="T58" s="21">
        <v>9780498000</v>
      </c>
      <c r="U58" s="21">
        <v>10701624000</v>
      </c>
      <c r="V58" s="21">
        <v>11221265000</v>
      </c>
      <c r="W58" s="21">
        <v>11598956000</v>
      </c>
      <c r="X58" s="21">
        <v>12229036000</v>
      </c>
      <c r="Y58" s="21">
        <v>12912100000</v>
      </c>
      <c r="Z58" s="21">
        <v>13488217000</v>
      </c>
      <c r="AA58" s="21">
        <v>13838053000</v>
      </c>
      <c r="AB58" s="21">
        <v>13141895000</v>
      </c>
      <c r="AC58" s="21">
        <v>14105029000</v>
      </c>
      <c r="AD58" s="21">
        <v>15324703000</v>
      </c>
      <c r="AE58" s="21">
        <v>15604164000</v>
      </c>
      <c r="AF58" s="21">
        <v>15818492000</v>
      </c>
      <c r="AG58" s="21">
        <v>16971586000</v>
      </c>
      <c r="AH58" s="21">
        <v>17932333000</v>
      </c>
      <c r="AI58" s="21">
        <v>18077968000</v>
      </c>
      <c r="AJ58" s="21">
        <v>18343093000</v>
      </c>
      <c r="AK58" s="21">
        <v>16355997000</v>
      </c>
      <c r="AL58" s="21">
        <v>17302664000</v>
      </c>
      <c r="AM58" s="21">
        <v>17813410000</v>
      </c>
      <c r="AN58" s="21">
        <v>19226564000</v>
      </c>
      <c r="AO58" s="21">
        <v>20924192000</v>
      </c>
      <c r="AP58" s="21">
        <v>24647582000</v>
      </c>
      <c r="AQ58" s="21">
        <v>26512061000</v>
      </c>
      <c r="AR58" s="21">
        <v>28182812000</v>
      </c>
      <c r="AS58" s="21">
        <v>30840515000</v>
      </c>
      <c r="AT58" s="21">
        <v>32494096000</v>
      </c>
      <c r="AU58" s="21">
        <v>34511954000</v>
      </c>
      <c r="AV58" s="21">
        <v>35937100000</v>
      </c>
      <c r="AW58" s="21">
        <v>37772090000</v>
      </c>
      <c r="AX58" s="21">
        <v>39535910000</v>
      </c>
      <c r="AY58" s="21">
        <v>41433310000</v>
      </c>
      <c r="AZ58" s="21">
        <v>43684277000</v>
      </c>
      <c r="BA58" s="21">
        <v>46568230000</v>
      </c>
      <c r="BB58" s="21">
        <v>47032209000</v>
      </c>
      <c r="BC58" s="21">
        <v>49351206000</v>
      </c>
      <c r="BD58" s="21">
        <v>50918040000</v>
      </c>
      <c r="BE58" s="21">
        <v>52099803000</v>
      </c>
      <c r="BF58" s="21">
        <v>53413552000</v>
      </c>
      <c r="BG58" s="21">
        <v>55583721000</v>
      </c>
      <c r="BH58" s="21">
        <v>58022131000</v>
      </c>
      <c r="BI58" s="21">
        <v>57319060000</v>
      </c>
      <c r="BJ58" s="21">
        <v>57835917000</v>
      </c>
      <c r="BK58" s="21">
        <v>59033201000</v>
      </c>
    </row>
    <row r="59" spans="1:63" x14ac:dyDescent="0.35">
      <c r="A59" s="9" t="str">
        <f t="shared" si="14"/>
        <v>Albilad</v>
      </c>
      <c r="B59" s="9" t="s">
        <v>192</v>
      </c>
      <c r="C59" s="9" t="s">
        <v>195</v>
      </c>
      <c r="D59" s="9" t="str">
        <f t="shared" si="12"/>
        <v>Wholesale Assets</v>
      </c>
      <c r="E59" s="9" t="str" cm="1">
        <f t="array" ref="E59">INDEX(SID!$B$24:$E$34, MATCH(A59, SID!$B$24:$B$34, 0), IF(B59="Retail", 3, 4))</f>
        <v>SEG0000670149 Segment</v>
      </c>
      <c r="F59" s="9" t="str">
        <f>VLOOKUP(C59,SID!$B$19:$C$21,2,FALSE)</f>
        <v>BS_TOT_ASSET</v>
      </c>
      <c r="G59" s="9" t="str">
        <f>_xll.BQL(E59, F59 &amp; "(FPT=q, FPR=range(2010Q1, 2023Q3))","showdates=f", "transpose=t","cols=57;rows=1")</f>
        <v>#N/A Connection</v>
      </c>
      <c r="H59" s="9" t="s">
        <v>208</v>
      </c>
      <c r="I59" s="21">
        <v>8157123000</v>
      </c>
      <c r="J59" s="21">
        <v>7938328000</v>
      </c>
      <c r="K59" s="21">
        <v>7648703000</v>
      </c>
      <c r="L59" s="21">
        <v>8047032000</v>
      </c>
      <c r="M59" s="21">
        <v>7778608000</v>
      </c>
      <c r="N59" s="21">
        <v>8273682000</v>
      </c>
      <c r="O59" s="21">
        <v>8151027000</v>
      </c>
      <c r="P59" s="21">
        <v>9832503000</v>
      </c>
      <c r="Q59" s="21">
        <v>10461831000</v>
      </c>
      <c r="R59" s="21">
        <v>10962413000</v>
      </c>
      <c r="S59" s="21">
        <v>11760713000</v>
      </c>
      <c r="T59" s="21">
        <v>11572550000</v>
      </c>
      <c r="U59" s="21">
        <v>11274159000</v>
      </c>
      <c r="V59" s="21">
        <v>12705649000</v>
      </c>
      <c r="W59" s="21">
        <v>13181929000</v>
      </c>
      <c r="X59" s="21">
        <v>14777653000</v>
      </c>
      <c r="Y59" s="21">
        <v>15336995000</v>
      </c>
      <c r="Z59" s="21">
        <v>17727741000</v>
      </c>
      <c r="AA59" s="21">
        <v>18327810000</v>
      </c>
      <c r="AB59" s="21">
        <v>19234996000</v>
      </c>
      <c r="AC59" s="21">
        <v>19293099000</v>
      </c>
      <c r="AD59" s="21">
        <v>20808652000</v>
      </c>
      <c r="AE59" s="21">
        <v>21273083000</v>
      </c>
      <c r="AF59" s="21">
        <v>22793027000</v>
      </c>
      <c r="AG59" s="21">
        <v>24575949000</v>
      </c>
      <c r="AH59" s="21">
        <v>23338825000</v>
      </c>
      <c r="AI59" s="21">
        <v>23197202000</v>
      </c>
      <c r="AJ59" s="21">
        <v>22537142000</v>
      </c>
      <c r="AK59" s="21">
        <v>24516783000</v>
      </c>
      <c r="AL59" s="21">
        <v>25793746000</v>
      </c>
      <c r="AM59" s="21">
        <v>25375090000</v>
      </c>
      <c r="AN59" s="21">
        <v>25567342000</v>
      </c>
      <c r="AO59" s="21">
        <v>26997443000</v>
      </c>
      <c r="AP59" s="21">
        <v>26647669000</v>
      </c>
      <c r="AQ59" s="21">
        <v>27274046000</v>
      </c>
      <c r="AR59" s="21">
        <v>27273497000</v>
      </c>
      <c r="AS59" s="21">
        <v>26734320000</v>
      </c>
      <c r="AT59" s="21">
        <v>27630963000</v>
      </c>
      <c r="AU59" s="21">
        <v>28993641000</v>
      </c>
      <c r="AV59" s="21">
        <v>30644541000</v>
      </c>
      <c r="AW59" s="21">
        <v>31946621000</v>
      </c>
      <c r="AX59" s="21">
        <v>32360962000</v>
      </c>
      <c r="AY59" s="21">
        <v>33376629000</v>
      </c>
      <c r="AZ59" s="21">
        <v>33586851000</v>
      </c>
      <c r="BA59" s="21">
        <v>36318985000</v>
      </c>
      <c r="BB59" s="21">
        <v>39245191000</v>
      </c>
      <c r="BC59" s="21">
        <v>39724249000</v>
      </c>
      <c r="BD59" s="21">
        <v>38374069000</v>
      </c>
      <c r="BE59" s="21">
        <v>42376877000</v>
      </c>
      <c r="BF59" s="21">
        <v>46437020000</v>
      </c>
      <c r="BG59" s="21">
        <v>46344251000</v>
      </c>
      <c r="BH59" s="21">
        <v>44450264000</v>
      </c>
      <c r="BI59" s="21">
        <v>48375464000</v>
      </c>
      <c r="BJ59" s="21">
        <v>50748229000</v>
      </c>
      <c r="BK59" s="21">
        <v>52199267000</v>
      </c>
    </row>
    <row r="60" spans="1:63" x14ac:dyDescent="0.35">
      <c r="A60" s="9" t="str">
        <f t="shared" si="14"/>
        <v>Albilad</v>
      </c>
      <c r="B60" s="9" t="s">
        <v>193</v>
      </c>
      <c r="C60" s="9" t="s">
        <v>194</v>
      </c>
      <c r="D60" s="9" t="str">
        <f t="shared" si="12"/>
        <v xml:space="preserve">Retail Liabilities </v>
      </c>
      <c r="E60" s="9" t="str" cm="1">
        <f t="array" ref="E60">INDEX(SID!$B$24:$E$34, MATCH(A60, SID!$B$24:$B$34, 0), IF(B60="Retail", 3, 4))</f>
        <v>SEG0000670177 Segment</v>
      </c>
      <c r="F60" s="9" t="str">
        <f>VLOOKUP(C60,SID!$B$19:$C$21,2,FALSE)</f>
        <v>BS_TOT_LIAB2</v>
      </c>
      <c r="G60" s="9" t="str">
        <f>_xll.BQL(E60, F60 &amp; "(FPT=q, FPR=range(2010Q1, 2023Q3))","showdates=f", "transpose=t","cols=57;rows=1")</f>
        <v>#N/A Connection</v>
      </c>
      <c r="H60" s="9" t="s">
        <v>198</v>
      </c>
      <c r="I60" s="21">
        <v>9703987000</v>
      </c>
      <c r="J60" s="21">
        <v>10842429000</v>
      </c>
      <c r="K60" s="21">
        <v>10055321000</v>
      </c>
      <c r="L60" s="21">
        <v>11867061000</v>
      </c>
      <c r="M60" s="21">
        <v>12402881000</v>
      </c>
      <c r="N60" s="21">
        <v>12535712000</v>
      </c>
      <c r="O60" s="21">
        <v>13318790000</v>
      </c>
      <c r="P60" s="21">
        <v>14094315000</v>
      </c>
      <c r="Q60" s="21">
        <v>15585295000</v>
      </c>
      <c r="R60" s="21">
        <v>15785118000</v>
      </c>
      <c r="S60" s="21">
        <v>16044654000</v>
      </c>
      <c r="T60" s="21">
        <v>16498105000</v>
      </c>
      <c r="U60" s="21">
        <v>17422516000</v>
      </c>
      <c r="V60" s="21">
        <v>17892801000</v>
      </c>
      <c r="W60" s="21">
        <v>17655996000</v>
      </c>
      <c r="X60" s="21">
        <v>19067695000</v>
      </c>
      <c r="Y60" s="21">
        <v>20888654000</v>
      </c>
      <c r="Z60" s="21">
        <v>22294613000</v>
      </c>
      <c r="AA60" s="21">
        <v>23913807000</v>
      </c>
      <c r="AB60" s="21">
        <v>24688068000</v>
      </c>
      <c r="AC60" s="21">
        <v>27648939000</v>
      </c>
      <c r="AD60" s="21">
        <v>28421608000</v>
      </c>
      <c r="AE60" s="21">
        <v>29761612000</v>
      </c>
      <c r="AF60" s="21">
        <v>31230550000</v>
      </c>
      <c r="AG60" s="21">
        <v>27219901000</v>
      </c>
      <c r="AH60" s="21">
        <v>27330677000</v>
      </c>
      <c r="AI60" s="21">
        <v>24736311000</v>
      </c>
      <c r="AJ60" s="21">
        <v>25620006000</v>
      </c>
      <c r="AK60" s="21">
        <v>28651115000</v>
      </c>
      <c r="AL60" s="21">
        <v>30168565000</v>
      </c>
      <c r="AM60" s="21">
        <v>31613716000</v>
      </c>
      <c r="AN60" s="21">
        <v>31939534000</v>
      </c>
      <c r="AO60" s="21">
        <v>36964889000</v>
      </c>
      <c r="AP60" s="21">
        <v>36809140000</v>
      </c>
      <c r="AQ60" s="21">
        <v>38730432000</v>
      </c>
      <c r="AR60" s="21">
        <v>41433181000</v>
      </c>
      <c r="AS60" s="21">
        <v>43486452000</v>
      </c>
      <c r="AT60" s="21">
        <v>45028012000</v>
      </c>
      <c r="AU60" s="21">
        <v>46624795000</v>
      </c>
      <c r="AV60" s="21">
        <v>52244834000</v>
      </c>
      <c r="AW60" s="21">
        <v>53647821000</v>
      </c>
      <c r="AX60" s="21">
        <v>54006475000</v>
      </c>
      <c r="AY60" s="21">
        <v>54764801000</v>
      </c>
      <c r="AZ60" s="21">
        <v>55560854000</v>
      </c>
      <c r="BA60" s="21">
        <v>58482507000</v>
      </c>
      <c r="BB60" s="21">
        <v>60998470000</v>
      </c>
      <c r="BC60" s="21">
        <v>61697192000</v>
      </c>
      <c r="BD60" s="21">
        <v>58258732000</v>
      </c>
      <c r="BE60" s="21">
        <v>61888095000</v>
      </c>
      <c r="BF60" s="21">
        <v>63579716000</v>
      </c>
      <c r="BG60" s="21">
        <v>62839334000</v>
      </c>
      <c r="BH60" s="21">
        <v>59423524000</v>
      </c>
      <c r="BI60" s="21">
        <v>60137709000</v>
      </c>
      <c r="BJ60" s="21">
        <v>60603211000</v>
      </c>
      <c r="BK60" s="21">
        <v>60159292000</v>
      </c>
    </row>
    <row r="61" spans="1:63" x14ac:dyDescent="0.35">
      <c r="A61" s="10" t="str">
        <f t="shared" si="14"/>
        <v>Albilad</v>
      </c>
      <c r="B61" s="10" t="s">
        <v>192</v>
      </c>
      <c r="C61" s="10" t="s">
        <v>194</v>
      </c>
      <c r="D61" s="10" t="str">
        <f t="shared" si="12"/>
        <v xml:space="preserve">Wholesale Liabilities </v>
      </c>
      <c r="E61" s="10" t="str" cm="1">
        <f t="array" ref="E61">INDEX(SID!$B$24:$E$34, MATCH(A61, SID!$B$24:$B$34, 0), IF(B61="Retail", 3, 4))</f>
        <v>SEG0000670149 Segment</v>
      </c>
      <c r="F61" s="10" t="str">
        <f>VLOOKUP(C61,SID!$B$19:$C$21,2,FALSE)</f>
        <v>BS_TOT_LIAB2</v>
      </c>
      <c r="G61" s="10" t="str">
        <f>_xll.BQL(E61, F61 &amp; "(FPT=q, FPR=range(2010Q1, 2023Q3))","showdates=f", "transpose=t","cols=57;rows=1")</f>
        <v>#N/A Connection</v>
      </c>
      <c r="H61" s="10" t="s">
        <v>198</v>
      </c>
      <c r="I61" s="22">
        <v>4489394000</v>
      </c>
      <c r="J61" s="22">
        <v>4452898000</v>
      </c>
      <c r="K61" s="22">
        <v>5088926000</v>
      </c>
      <c r="L61" s="22">
        <v>5461089000</v>
      </c>
      <c r="M61" s="22">
        <v>4538327000</v>
      </c>
      <c r="N61" s="22">
        <v>4397470000</v>
      </c>
      <c r="O61" s="22">
        <v>4640466000</v>
      </c>
      <c r="P61" s="22">
        <v>8952875000</v>
      </c>
      <c r="Q61" s="22">
        <v>7346818000</v>
      </c>
      <c r="R61" s="22">
        <v>7904621000</v>
      </c>
      <c r="S61" s="22">
        <v>7622452000</v>
      </c>
      <c r="T61" s="22">
        <v>7320370000</v>
      </c>
      <c r="U61" s="22">
        <v>7928034000</v>
      </c>
      <c r="V61" s="22">
        <v>9048108000</v>
      </c>
      <c r="W61" s="22">
        <v>8741165000</v>
      </c>
      <c r="X61" s="22">
        <v>10114583000</v>
      </c>
      <c r="Y61" s="22">
        <v>10604216000</v>
      </c>
      <c r="Z61" s="22">
        <v>11173643000</v>
      </c>
      <c r="AA61" s="22">
        <v>13020096000</v>
      </c>
      <c r="AB61" s="22">
        <v>12123331000</v>
      </c>
      <c r="AC61" s="22">
        <v>10323110000</v>
      </c>
      <c r="AD61" s="22">
        <v>9974734000</v>
      </c>
      <c r="AE61" s="22">
        <v>11017144000</v>
      </c>
      <c r="AF61" s="22">
        <v>11032401000</v>
      </c>
      <c r="AG61" s="22">
        <v>9202485000</v>
      </c>
      <c r="AH61" s="22">
        <v>6883811000</v>
      </c>
      <c r="AI61" s="22">
        <v>8091469000</v>
      </c>
      <c r="AJ61" s="22">
        <v>8180533000</v>
      </c>
      <c r="AK61" s="22">
        <v>10107870000</v>
      </c>
      <c r="AL61" s="22">
        <v>9206041000</v>
      </c>
      <c r="AM61" s="22">
        <v>10132126000</v>
      </c>
      <c r="AN61" s="22">
        <v>11782080000</v>
      </c>
      <c r="AO61" s="22">
        <v>12498241000</v>
      </c>
      <c r="AP61" s="22">
        <v>13448975000</v>
      </c>
      <c r="AQ61" s="22">
        <v>13433889000</v>
      </c>
      <c r="AR61" s="22">
        <v>11755989000</v>
      </c>
      <c r="AS61" s="22">
        <v>11587417000</v>
      </c>
      <c r="AT61" s="22">
        <v>13366223000</v>
      </c>
      <c r="AU61" s="22">
        <v>17201500000</v>
      </c>
      <c r="AV61" s="22">
        <v>12954957000</v>
      </c>
      <c r="AW61" s="22">
        <v>13905872000</v>
      </c>
      <c r="AX61" s="22">
        <v>13703617000</v>
      </c>
      <c r="AY61" s="22">
        <v>14897647000</v>
      </c>
      <c r="AZ61" s="22">
        <v>14912087000</v>
      </c>
      <c r="BA61" s="22">
        <v>15358457000</v>
      </c>
      <c r="BB61" s="22">
        <v>16497812000</v>
      </c>
      <c r="BC61" s="22">
        <v>18246436000</v>
      </c>
      <c r="BD61" s="22">
        <v>19122997000</v>
      </c>
      <c r="BE61" s="22">
        <v>20195176000</v>
      </c>
      <c r="BF61" s="22">
        <v>19337557000</v>
      </c>
      <c r="BG61" s="22">
        <v>23609929000</v>
      </c>
      <c r="BH61" s="22">
        <v>23526969000</v>
      </c>
      <c r="BI61" s="22">
        <v>23948579000</v>
      </c>
      <c r="BJ61" s="22">
        <v>24963268000</v>
      </c>
      <c r="BK61" s="22">
        <v>26483209000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Income_Statement_Y</vt:lpstr>
      <vt:lpstr>Balance_Sheet_Y</vt:lpstr>
      <vt:lpstr>Ratios_Y</vt:lpstr>
      <vt:lpstr>Income_Statement_Q</vt:lpstr>
      <vt:lpstr>Balance_Sheet_Q</vt:lpstr>
      <vt:lpstr>Ratios_Q</vt:lpstr>
      <vt:lpstr>References</vt:lpstr>
      <vt:lpstr>SID</vt:lpstr>
      <vt:lpstr>Segments_Y</vt:lpstr>
      <vt:lpstr>Segments_Q</vt:lpstr>
      <vt:lpstr>BalanceSheet</vt:lpstr>
      <vt:lpstr>IncomeStatement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الشهراني</dc:creator>
  <cp:lastModifiedBy>محمد الشهراني</cp:lastModifiedBy>
  <dcterms:created xsi:type="dcterms:W3CDTF">2023-11-14T16:04:34Z</dcterms:created>
  <dcterms:modified xsi:type="dcterms:W3CDTF">2024-01-16T09:37:51Z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{ECBD743B-DB2F-4A5B-8C8B-C05FC2D88656}</vt:lpwstr>
  </property>
  <property fmtid="{D5CDD505-2E9C-101B-9397-08002B2CF9AE}" pid="3" name="SpreadsheetBuilder_1">
    <vt:lpwstr>eyIwIjoiRGF0YSIsIjEiOjAsIjIiOjEsIjMiOjEsIjQiOjEsIjUiOjEsIjYiOjEsIjciOjEsIjgiOjEsIjkiOjEsIjEwIjowLCIxMSI6MCwiMTIiOjB9</vt:lpwstr>
  </property>
  <property fmtid="{D5CDD505-2E9C-101B-9397-08002B2CF9AE}" pid="4" name="SpreadsheetBuilder_2">
    <vt:lpwstr>eyIwIjoiSGlzdG9yeSIsIjEiOjEsIjIiOjEsIjMiOjEsIjQiOjEsIjUiOjEsIjYiOjEsIjciOjEsIjgiOjAsIjkiOjEsIjEwIjoxLCIxMSI6MSwiMTIiOjB9</vt:lpwstr>
  </property>
  <property fmtid="{D5CDD505-2E9C-101B-9397-08002B2CF9AE}" pid="5" name="SpreadsheetBuilder_3">
    <vt:lpwstr>eyIwIjoiSGlzdG9yeSIsIjEiOjEsIjIiOjEsIjMiOjEsIjQiOjEsIjUiOjEsIjYiOjEsIjciOjEsIjgiOjAsIjkiOjEsIjEwIjoxLCIxMSI6MCwiMTIiOjB9</vt:lpwstr>
  </property>
  <property fmtid="{D5CDD505-2E9C-101B-9397-08002B2CF9AE}" pid="6" name="SpreadsheetBuilder_4">
    <vt:lpwstr>eyIwIjoiSGlzdG9yeSIsIjEiOjEsIjIiOjEsIjMiOjEsIjQiOjEsIjUiOjEsIjYiOjEsIjciOjEsIjgiOjAsIjkiOjEsIjEwIjoxLCIxMSI6MCwiMTIiOjB9</vt:lpwstr>
  </property>
  <property fmtid="{D5CDD505-2E9C-101B-9397-08002B2CF9AE}" pid="7" name="SpreadsheetBuilder_5">
    <vt:lpwstr>eyIwIjoiSGlzdG9yeSIsIjEiOjAsIjIiOjEsIjMiOjEsIjQiOjEsIjUiOjEsIjYiOjEsIjciOjEsIjgiOjAsIjkiOjEsIjEwIjoxLCIxMSI6MCwiMTIiOjB9</vt:lpwstr>
  </property>
</Properties>
</file>